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 yWindow="1152" windowWidth="16536" windowHeight="9432" tabRatio="961" activeTab="3"/>
  </bookViews>
  <sheets>
    <sheet name="Titel" sheetId="36" r:id="rId1"/>
    <sheet name="Tab_10_1_1" sheetId="1" r:id="rId2"/>
    <sheet name="Tab_10_1_2" sheetId="31" r:id="rId3"/>
    <sheet name="Tab_10_1_3" sheetId="4" r:id="rId4"/>
    <sheet name="Tab_10_1_4" sheetId="5" r:id="rId5"/>
    <sheet name="Tab_10_1_5" sheetId="6" r:id="rId6"/>
    <sheet name="Tab_10_1_6" sheetId="7" r:id="rId7"/>
    <sheet name="Tab_10_1_6a" sheetId="8" r:id="rId8"/>
    <sheet name="Tab_10_1_6b" sheetId="33" r:id="rId9"/>
    <sheet name="Tab_10_1_7" sheetId="35" r:id="rId10"/>
    <sheet name="Tab_10_1_8" sheetId="11" r:id="rId11"/>
    <sheet name="Tab_10_1_9" sheetId="12" r:id="rId12"/>
    <sheet name="Tab_10_1_11" sheetId="14" r:id="rId13"/>
    <sheet name="Tab_10_2_1" sheetId="15" r:id="rId14"/>
    <sheet name="Tab_10_2_2" sheetId="16" r:id="rId15"/>
    <sheet name="Tab_10_2_3" sheetId="17" r:id="rId16"/>
    <sheet name="Tab_10_2_4" sheetId="18" r:id="rId17"/>
    <sheet name="Tab_10_2_5" sheetId="19" r:id="rId18"/>
    <sheet name="Tab_10_3_1" sheetId="20" r:id="rId19"/>
    <sheet name="Tab_10_3_2" sheetId="21" r:id="rId20"/>
    <sheet name="Tab_10_3_3" sheetId="22" r:id="rId21"/>
    <sheet name="Tab_10_3_4" sheetId="23" r:id="rId22"/>
    <sheet name="Tab_10_4_1" sheetId="24" r:id="rId23"/>
    <sheet name="Tab_10_4_2" sheetId="25" r:id="rId24"/>
    <sheet name="Tab_10_4_3" sheetId="26" r:id="rId25"/>
    <sheet name="Tab_10_4_4" sheetId="27" r:id="rId26"/>
    <sheet name="Tab_10_4_5" sheetId="28" r:id="rId27"/>
  </sheets>
  <definedNames>
    <definedName name="_xlnm.Print_Area" localSheetId="2">Tab_10_1_2!$A$1:$G$22</definedName>
    <definedName name="_xlnm.Print_Area" localSheetId="3">Tab_10_1_3!$A$1:$H$37</definedName>
    <definedName name="_xlnm.Print_Area" localSheetId="4">Tab_10_1_4!$A$1:$H$43</definedName>
    <definedName name="_xlnm.Print_Area" localSheetId="5">Tab_10_1_5!$A$1:$C$18</definedName>
    <definedName name="_xlnm.Print_Area" localSheetId="6">Tab_10_1_6!$A$1:$G$20</definedName>
    <definedName name="_xlnm.Print_Area" localSheetId="7">Tab_10_1_6a!$A$1:$H$19</definedName>
    <definedName name="_xlnm.Print_Area" localSheetId="8">Tab_10_1_6b!$A$1:$G$19</definedName>
    <definedName name="_xlnm.Print_Area" localSheetId="9">Tab_10_1_7!$A$1:$F$27</definedName>
    <definedName name="_xlnm.Print_Area" localSheetId="10">Tab_10_1_8!$A$1:$I$23</definedName>
    <definedName name="_xlnm.Print_Area" localSheetId="13">Tab_10_2_1!$A$1:$H$44</definedName>
    <definedName name="_xlnm.Print_Area" localSheetId="14">Tab_10_2_2!$A$1:$F$15</definedName>
    <definedName name="_xlnm.Print_Area" localSheetId="15">Tab_10_2_3!$A$1:$C$22</definedName>
    <definedName name="_xlnm.Print_Area" localSheetId="16">Tab_10_2_4!$A$1:$D$23</definedName>
    <definedName name="_xlnm.Print_Area" localSheetId="18">Tab_10_3_1!$A$1:$G$30</definedName>
    <definedName name="_xlnm.Print_Area" localSheetId="19">Tab_10_3_2!$A$1:$D$31</definedName>
    <definedName name="_xlnm.Print_Area" localSheetId="20">Tab_10_3_3!$A$1:$E$25</definedName>
    <definedName name="_xlnm.Print_Area" localSheetId="21">Tab_10_3_4!$A$1:$D$38</definedName>
    <definedName name="_xlnm.Print_Area" localSheetId="22">Tab_10_4_1!$A$1:$M$27</definedName>
    <definedName name="_xlnm.Print_Area" localSheetId="23">Tab_10_4_2!$A$1:$M$26</definedName>
    <definedName name="_xlnm.Print_Area" localSheetId="24">Tab_10_4_3!$A$1:$E$16</definedName>
    <definedName name="_xlnm.Print_Area" localSheetId="25">Tab_10_4_4!$A$1:$F$16</definedName>
    <definedName name="_xlnm.Print_Area" localSheetId="26">Tab_10_4_5!$A$1:$E$30</definedName>
  </definedNames>
  <calcPr calcId="145621"/>
</workbook>
</file>

<file path=xl/calcChain.xml><?xml version="1.0" encoding="utf-8"?>
<calcChain xmlns="http://schemas.openxmlformats.org/spreadsheetml/2006/main">
  <c r="E38" i="15" l="1"/>
  <c r="E39" i="15"/>
  <c r="H35" i="15"/>
  <c r="H36" i="15"/>
  <c r="H34" i="15"/>
  <c r="H28" i="15"/>
  <c r="L34" i="15"/>
  <c r="K34" i="15"/>
  <c r="E37" i="15"/>
  <c r="B17" i="23"/>
  <c r="C27" i="5"/>
  <c r="C23" i="5"/>
  <c r="C26" i="4"/>
  <c r="D26" i="4"/>
  <c r="B26" i="4"/>
  <c r="B21" i="4"/>
  <c r="B22" i="4"/>
  <c r="C22" i="4"/>
  <c r="D22" i="4" s="1"/>
  <c r="B7" i="4"/>
  <c r="B6" i="4" s="1"/>
  <c r="B16" i="23"/>
  <c r="L31" i="15"/>
  <c r="K31" i="15"/>
  <c r="L28" i="15"/>
  <c r="K28" i="15"/>
  <c r="L25" i="15"/>
  <c r="K25" i="15"/>
  <c r="L22" i="15"/>
  <c r="K22" i="15"/>
  <c r="L19" i="15"/>
  <c r="K19" i="15"/>
  <c r="L16" i="15"/>
  <c r="K16" i="15"/>
  <c r="L13" i="15"/>
  <c r="K13" i="15"/>
  <c r="H31" i="15"/>
  <c r="E34" i="15"/>
  <c r="C8" i="5"/>
  <c r="D8" i="5" s="1"/>
  <c r="C22" i="5"/>
  <c r="D22" i="5" s="1"/>
  <c r="C7" i="4"/>
  <c r="C6" i="4" s="1"/>
  <c r="F9" i="35"/>
  <c r="E9" i="35"/>
  <c r="D9" i="35"/>
  <c r="E31" i="15"/>
  <c r="D29" i="5"/>
  <c r="B15" i="23"/>
  <c r="E28" i="15"/>
  <c r="B11" i="26"/>
  <c r="B10" i="26"/>
  <c r="B9" i="26"/>
  <c r="B8" i="26"/>
  <c r="B7" i="26"/>
  <c r="H25" i="15"/>
  <c r="B14" i="23"/>
  <c r="D20" i="5"/>
  <c r="D16" i="5"/>
  <c r="D12" i="5"/>
  <c r="D11" i="5"/>
  <c r="D8" i="4"/>
  <c r="D9" i="4"/>
  <c r="D10" i="4"/>
  <c r="D11" i="4"/>
  <c r="D12" i="4"/>
  <c r="D13" i="4"/>
  <c r="D14" i="4"/>
  <c r="D15" i="4"/>
  <c r="D16" i="4"/>
  <c r="D17" i="4"/>
  <c r="D18" i="4"/>
  <c r="D19" i="4"/>
  <c r="D20" i="4"/>
  <c r="D23" i="4"/>
  <c r="D24" i="4"/>
  <c r="D25" i="4"/>
  <c r="D27" i="4"/>
  <c r="D28" i="4"/>
  <c r="D29" i="4"/>
  <c r="D30" i="4"/>
  <c r="D31" i="4"/>
  <c r="D32" i="4"/>
  <c r="D33" i="4"/>
  <c r="B13" i="23"/>
  <c r="B12" i="23"/>
  <c r="B11" i="23"/>
  <c r="B9" i="23"/>
  <c r="E25" i="15"/>
  <c r="H22" i="15"/>
  <c r="E22" i="15"/>
  <c r="H19" i="15"/>
  <c r="E19" i="15"/>
  <c r="H16" i="15"/>
  <c r="E16" i="15"/>
  <c r="H13" i="15"/>
  <c r="E13" i="15"/>
  <c r="E10" i="15"/>
  <c r="E7" i="15"/>
  <c r="D33" i="5"/>
  <c r="D32" i="5"/>
  <c r="D31" i="5"/>
  <c r="D30" i="5"/>
  <c r="D28" i="5"/>
  <c r="D27" i="5"/>
  <c r="D26" i="5"/>
  <c r="D25" i="5"/>
  <c r="D24" i="5"/>
  <c r="D23" i="5"/>
  <c r="D21" i="5"/>
  <c r="D19" i="5"/>
  <c r="D18" i="5"/>
  <c r="D17" i="5"/>
  <c r="D15" i="5"/>
  <c r="D14" i="5"/>
  <c r="D13" i="5"/>
  <c r="D10" i="5"/>
  <c r="D9" i="5"/>
  <c r="D34" i="5"/>
  <c r="C21" i="4"/>
  <c r="D21" i="4"/>
  <c r="C7" i="5" l="1"/>
  <c r="D7" i="5" s="1"/>
  <c r="D6" i="4"/>
  <c r="D7" i="4"/>
</calcChain>
</file>

<file path=xl/sharedStrings.xml><?xml version="1.0" encoding="utf-8"?>
<sst xmlns="http://schemas.openxmlformats.org/spreadsheetml/2006/main" count="790" uniqueCount="312">
  <si>
    <t>10.1 Indikatoren der Allgemeinen Ausbildung</t>
  </si>
  <si>
    <t>Anzahl Schulkinder in Liechtenstein in der obligatorischen Schule</t>
  </si>
  <si>
    <t>Tabelle 10.1.1</t>
  </si>
  <si>
    <t>Total</t>
  </si>
  <si>
    <t>ISCED 1</t>
  </si>
  <si>
    <t>ISCED 2</t>
  </si>
  <si>
    <t>2003/04</t>
  </si>
  <si>
    <t>2004/05</t>
  </si>
  <si>
    <t>2005/06</t>
  </si>
  <si>
    <t>2006/07</t>
  </si>
  <si>
    <t>2007/08</t>
  </si>
  <si>
    <t>2008/09</t>
  </si>
  <si>
    <t>2009/10</t>
  </si>
  <si>
    <t>2010/11</t>
  </si>
  <si>
    <t>2011/12</t>
  </si>
  <si>
    <t>2012/13</t>
  </si>
  <si>
    <t>2013/14</t>
  </si>
  <si>
    <t>2014/15</t>
  </si>
  <si>
    <t>2015/16</t>
  </si>
  <si>
    <t>Erläuterung zur Tabelle:</t>
  </si>
  <si>
    <t>10. Bildungsindikatoren</t>
  </si>
  <si>
    <t>Tabelle 10.1.2</t>
  </si>
  <si>
    <t>Liechtenstein</t>
  </si>
  <si>
    <t>Schweiz</t>
  </si>
  <si>
    <t>Österreich</t>
  </si>
  <si>
    <t>Deutschland</t>
  </si>
  <si>
    <t>Luxemburg</t>
  </si>
  <si>
    <t>in %</t>
  </si>
  <si>
    <t>Schulklassengrösse</t>
  </si>
  <si>
    <t>Tabelle 10.1.3</t>
  </si>
  <si>
    <t>Anzahl
Klassen</t>
  </si>
  <si>
    <t>Anzahl
Schulkinder</t>
  </si>
  <si>
    <t>CH</t>
  </si>
  <si>
    <t>AT</t>
  </si>
  <si>
    <t>DE</t>
  </si>
  <si>
    <t>LU</t>
  </si>
  <si>
    <t>Primarschule (inkl. Kindergarten)</t>
  </si>
  <si>
    <t>Vaduz</t>
  </si>
  <si>
    <t>Triesen</t>
  </si>
  <si>
    <t>Balzers</t>
  </si>
  <si>
    <t>Triesenberg</t>
  </si>
  <si>
    <t>Schaan</t>
  </si>
  <si>
    <t>Planken</t>
  </si>
  <si>
    <t>Eschen</t>
  </si>
  <si>
    <t>Nendeln</t>
  </si>
  <si>
    <t>Mauren</t>
  </si>
  <si>
    <t>Schaanwald</t>
  </si>
  <si>
    <t>Gamprin</t>
  </si>
  <si>
    <t>Ruggell</t>
  </si>
  <si>
    <t>Schellenberg</t>
  </si>
  <si>
    <t>Oberschule</t>
  </si>
  <si>
    <t>Realschule</t>
  </si>
  <si>
    <t>Liecht. Gymnasium (1.-4. Klasse)</t>
  </si>
  <si>
    <t>Betreuungsverhältnis</t>
  </si>
  <si>
    <t>Tabelle 10.1.4</t>
  </si>
  <si>
    <t>Anzahl
Lehrer (VZÄ)</t>
  </si>
  <si>
    <t>Betreuungs-
verhältnis</t>
  </si>
  <si>
    <t>Sekundarstufe I (private)</t>
  </si>
  <si>
    <t>Gymnasium: Das Lehrpersonal am Liechtensteinischen Gymnasium kann nicht in Unter- und Oberstufe (ISCED 2 und ISCED 3) aufgeteilt werden und wird deshalb als Total ausgewiesen.</t>
  </si>
  <si>
    <t>Betreuungsverhältnis: Das Betreuungsverhältnis variiert nach Anzahl der SiR-Schüler.</t>
  </si>
  <si>
    <t>CH: Nur öffentliche Institutionen.</t>
  </si>
  <si>
    <t>Kulturelle Heterogenität an der obligatorischen Schule</t>
  </si>
  <si>
    <t>Tabelle 10.1.5</t>
  </si>
  <si>
    <t>Anteil sehr heterogener Klassen</t>
  </si>
  <si>
    <t>Schweiz 2009/10</t>
  </si>
  <si>
    <t>Sekundarstufe I</t>
  </si>
  <si>
    <t>Kulturell sehr heterogene Klassen: Als kulturell sehr heterogen gelten Klassen, deren Anteil Schüler mit fremder Nationalität und/oder Sprache mindestens 30% beträgt.</t>
  </si>
  <si>
    <t>Tabelle 10.1.6</t>
  </si>
  <si>
    <t>LI</t>
  </si>
  <si>
    <t>EU (28 Länder)</t>
  </si>
  <si>
    <t>.</t>
  </si>
  <si>
    <t>Anteil der Schulkinder an Sekundarschulen (ISCED 2), die zwei oder mehr Fremdsprachen erlernen</t>
  </si>
  <si>
    <t>Tabelle 10.1.6a</t>
  </si>
  <si>
    <t>LI: Mit der Umstellung auf die Kategorien ISCED 2011 gehört das Freiwillige 10. Schuljahr ab 2013/14 neu zur Stufe ISCED 3. In den Vorjahren war das Freiwillige 10. Schuljahr der Kategorie ISCED 2 zugeteilt, weshalb einige Schüler in der Berechnung des Indikators berücksichtigt wurden, die auf dieser Stufe nur eine Fremdsprache lernen.</t>
  </si>
  <si>
    <t>Tabelle 10.1.6b</t>
  </si>
  <si>
    <t>Überweisungsrate in Sonderschulen oder SiR-Betreuung</t>
  </si>
  <si>
    <t>Tabelle 10.1.7</t>
  </si>
  <si>
    <t>Gesamt</t>
  </si>
  <si>
    <t>Regelschulkinder</t>
  </si>
  <si>
    <t>SiS</t>
  </si>
  <si>
    <t>SiR</t>
  </si>
  <si>
    <t>Anzahl Pflichtschulkinder</t>
  </si>
  <si>
    <t>Anzahl Pflichtschulkinder mit Wohnsitz LI</t>
  </si>
  <si>
    <t>Anteil in % mit Wohnsitz LI</t>
  </si>
  <si>
    <t>Anzahl Pflichtschulkinder mit Wohnsitz CH, AT</t>
  </si>
  <si>
    <t>Anteil in % mit Wohnsitz CH, AT</t>
  </si>
  <si>
    <t>Geschlecht</t>
  </si>
  <si>
    <t>Wohnsitz LI</t>
  </si>
  <si>
    <t>Anteil Knaben %</t>
  </si>
  <si>
    <t>Anteil Mädchen %</t>
  </si>
  <si>
    <t>Wohnsitz CH, AT</t>
  </si>
  <si>
    <t>Staatsangehörigkeit</t>
  </si>
  <si>
    <t>Anteil LI %</t>
  </si>
  <si>
    <t>Anteil CH, AT, DE %</t>
  </si>
  <si>
    <t>Anteil Übrige %</t>
  </si>
  <si>
    <t xml:space="preserve">SiS: Sonderschulkind in Sonderschule. </t>
  </si>
  <si>
    <t>SiR: Sonderschulkind integriert in Regelklasse</t>
  </si>
  <si>
    <t>Maturitätsquote</t>
  </si>
  <si>
    <t>Tabelle 10.1.8</t>
  </si>
  <si>
    <t>Gymnasiale Maturität</t>
  </si>
  <si>
    <t>Berufliche Maturität</t>
  </si>
  <si>
    <t>Fachmittelschulmaturität</t>
  </si>
  <si>
    <t>Fachmaturität</t>
  </si>
  <si>
    <t>Anteil der Bevölkerung mit mindestens einem Abschluss in der Sekundarstufe II
nach Altersgruppe</t>
  </si>
  <si>
    <t>Tabelle 10.1.9</t>
  </si>
  <si>
    <t>Altersgruppe</t>
  </si>
  <si>
    <t>25- bis 34-Jährige</t>
  </si>
  <si>
    <t>30- bis 34-Jährige</t>
  </si>
  <si>
    <t>35- bis 44-Jährige</t>
  </si>
  <si>
    <t>45- bis 54-Jährige</t>
  </si>
  <si>
    <t>55- bis 64-Jährige</t>
  </si>
  <si>
    <t>OECD-Durchschnitt</t>
  </si>
  <si>
    <t>Tabelle 10.1.11</t>
  </si>
  <si>
    <t>25- bis 64-Jährige</t>
  </si>
  <si>
    <t>10.2 Indikatoren der beruflichen Grundbildung</t>
  </si>
  <si>
    <t>Lehrabschlüsse und BMS-Abschlüsse nach Geschlecht</t>
  </si>
  <si>
    <t>Tabelle 10.2.1</t>
  </si>
  <si>
    <t>Lehrabsolventen</t>
  </si>
  <si>
    <t>davon mit BMS</t>
  </si>
  <si>
    <t>Anteil in %</t>
  </si>
  <si>
    <t xml:space="preserve">Total </t>
  </si>
  <si>
    <t>*</t>
  </si>
  <si>
    <t>Männer</t>
  </si>
  <si>
    <t>Frauen</t>
  </si>
  <si>
    <t>Öffentliche Ausgaben für die berufliche Grundbildung</t>
  </si>
  <si>
    <t>Tabelle 10.2.2</t>
  </si>
  <si>
    <t>Gesamtausgaben für die berufliche Grundbildung in Mio. CHF</t>
  </si>
  <si>
    <t>Anteil an den öffentlichen Bildungsausgaben in %</t>
  </si>
  <si>
    <t>Anteil an den öffentlichen Ausgaben in %</t>
  </si>
  <si>
    <t>Ausbildende Betriebe in Liechtenstein</t>
  </si>
  <si>
    <t>Tabelle 10.2.3</t>
  </si>
  <si>
    <t>Anteil Lehrstellen an Arbeitsstellen in Prozent</t>
  </si>
  <si>
    <t>Tabelle 10.2.4</t>
  </si>
  <si>
    <t>Anteil Lehrstellen an Arbeitsstellen: Der Wert wird aus dem Anteil der Lehrstellen am Total der Vollzeitäquivalente jener Arbeitsstätten berechnet, die Lernende ausbilden.</t>
  </si>
  <si>
    <t>Schweiz: Das BFS wechselte 2012 die Methodik zur Berechnung dieses Indikators. Vergleiche zu früheren Jahren können deshalb nicht mehr gemacht werden.</t>
  </si>
  <si>
    <t>Verbleibensquote im Betrieb nach dem Lehrabschluss</t>
  </si>
  <si>
    <t>Tabelle 10.2.5</t>
  </si>
  <si>
    <t>Verbleibensquote in %</t>
  </si>
  <si>
    <t xml:space="preserve">Schweiz </t>
  </si>
  <si>
    <t>Verbleibensquote: Als Verbliebene gelten Personen, die ein Jahr nach dem Lehrabschluss (Stichtag 31.12.) noch im Lehrbetrieb tätig sind.</t>
  </si>
  <si>
    <t>10.3 Finanzindikatoren</t>
  </si>
  <si>
    <t>Anteil der öffentlichen Bildungsausgaben am Bruttonationaleinkommen</t>
  </si>
  <si>
    <t>Tabelle 10.3.1</t>
  </si>
  <si>
    <t>2013 (ESVG 95)</t>
  </si>
  <si>
    <t>2013 (ESVG 2010)</t>
  </si>
  <si>
    <t>Anteil der öffentlichen Bildungsausgaben an den gesamten öffentlichen Ausgaben</t>
  </si>
  <si>
    <t>Tabelle 10.3.2</t>
  </si>
  <si>
    <t>Öffentliche Bildungsausgaben im Vergleich zur Schweiz, Kindergarten bis Sekundarstufe II</t>
  </si>
  <si>
    <t>Tabelle 10.3.3</t>
  </si>
  <si>
    <t>Bildungsausgaben pro Schulkind</t>
  </si>
  <si>
    <t>Obligatorische Schule</t>
  </si>
  <si>
    <t>Sekundarstufe I / allgemeinbildende Schulen</t>
  </si>
  <si>
    <t>Liechtensteinisches Gymnasium (Sekundarstufe I)</t>
  </si>
  <si>
    <t>Sonderschule (inkl. PTM)</t>
  </si>
  <si>
    <t>Sekundarstufe II / allgemeinbildende Schulen</t>
  </si>
  <si>
    <t>Liechtensteinisches Gymnasium (Sekundarstufe II)</t>
  </si>
  <si>
    <t>Freiwilliges 10. Schuljahr</t>
  </si>
  <si>
    <t>Bildungsausgaben: In den Bildungsausgaben sind laufende Ausgaben und Investitionen enthalten (im Unterschied zu Tabelle 8.2.1).</t>
  </si>
  <si>
    <t>Liechtensteinisches Gymnasium: Bei der Berechnung der Schulkinder pro VZÄ sowie den Ausgaben des Liechtensteinischen Gymnasiums für die Sekundarstufe I (innerhalb der obligatorischen Schule) und die Sekundarstufe II werden die VZÄ des Liechtensteinischen Gymnasiums anhand der Schulkinder aufgeteilt.</t>
  </si>
  <si>
    <t>Sonderschule: In den Ausgaben der Sonderschule sind auch die Ausgaben für pädagogisch-therapeutische Massnahmen enthalten. Aus diesem Grund sind die Ausgaben pro Schulkind sehr hoch und entsprechen nicht den effektiven Kosten pro Schulkind in der Sonderschule.</t>
  </si>
  <si>
    <t>Tabelle 10.3.4</t>
  </si>
  <si>
    <t>in CHF</t>
  </si>
  <si>
    <t>Liechtenstein: Doppelzählungen sind möglich.</t>
  </si>
  <si>
    <t>Schweiz: Ab 2010 aufgrund der Individualerhebung keine Doppelzählungen der Stipendienbezüger innerhalb der jeweils betrachteten Schulstufe.</t>
  </si>
  <si>
    <t>10.4 Indikatoren zum Bildungsstand und zur Bildungsbeteiligung</t>
  </si>
  <si>
    <t>Tabelle 10.4.1</t>
  </si>
  <si>
    <t>Tabelle 10.4.2</t>
  </si>
  <si>
    <t>15- bis 29-jährige Personen, die weder in einer Ausbildung noch erwerbstätig sind</t>
  </si>
  <si>
    <t>Tabelle 10.4.3</t>
  </si>
  <si>
    <t>Anteil
Erwerbslose</t>
  </si>
  <si>
    <t>Anteil nicht erwerbstätige Personen</t>
  </si>
  <si>
    <t>Bildungsbeteiligung der Bevölkerung nach Alterskategorie</t>
  </si>
  <si>
    <t>Tabelle 10.4.4</t>
  </si>
  <si>
    <t>15- bis 19-Jährige</t>
  </si>
  <si>
    <t>30- bis 39-Jährige</t>
  </si>
  <si>
    <t>Bildungsstand der Bevölkerung nach Alterskategorien</t>
  </si>
  <si>
    <t>Tabelle 10.4.5</t>
  </si>
  <si>
    <t>Ausbildung unterhalb Sekundarstufe II</t>
  </si>
  <si>
    <t>Abschluss Sekundarstufe II/ postsekundare nicht tertiäre Stufe</t>
  </si>
  <si>
    <t>Abschluss auf der Tertiärstufe</t>
  </si>
  <si>
    <t>Schulkinder pro VZÄ</t>
  </si>
  <si>
    <t>Total: Der Kindergarten (ISCED 0) und die Sonderschule (ISCED 1, 2) sind nicht berücksichtigt.</t>
  </si>
  <si>
    <t xml:space="preserve"> </t>
  </si>
  <si>
    <t>CH, AT, DE, LU, EU-27: Anteil Bildungsausgaben in % des Bruttoinlandprodukts (BIP).</t>
  </si>
  <si>
    <t>ab dem Schuljahr 2003/04</t>
  </si>
  <si>
    <t>ab dem Kalenderjahr 2011</t>
  </si>
  <si>
    <t>ab dem Lehrjahr 2010</t>
  </si>
  <si>
    <t>ab dem Lehrjahr 2006/07</t>
  </si>
  <si>
    <t>ab dem Kalenderjahr 2010</t>
  </si>
  <si>
    <t>ab dem Rechnungsjahr 2004</t>
  </si>
  <si>
    <t>ab dem Kalenderjahr 2008</t>
  </si>
  <si>
    <t>2016/17</t>
  </si>
  <si>
    <t>ab 2013</t>
  </si>
  <si>
    <t>2013</t>
  </si>
  <si>
    <t>2014</t>
  </si>
  <si>
    <t>2015</t>
  </si>
  <si>
    <t>Gymnasium (1. - 7. Klasse)</t>
  </si>
  <si>
    <t>EU-28: Werte vor 2013 ESVG 2010 beziehen sich auf EU-27.</t>
  </si>
  <si>
    <t>BNE in Mio. CHF, Anteil am BNE in %: Im Zuge der VGR Revision 2014 wurde die Berechnung des BNE auf das Europäische System Volkswirtschaftlicher Gesamtrechnungen (ESVG 2010) umgestellt. Die Berechnung gemäss ESVG 2010 erfolgte erstmals für das 2013. Aufgrund dieser Umstellung sind die Kennwerte mit den Vorjahren nicht vergleichbar.</t>
  </si>
  <si>
    <t>Kalenderjahr 2015</t>
  </si>
  <si>
    <t>40- bis 65- Jährige</t>
  </si>
  <si>
    <t>20- bis 24-Jährige</t>
  </si>
  <si>
    <t>25- bis 29-Jährige</t>
  </si>
  <si>
    <t>ISCED: Die Tabelle basiert auf den ISCED 2011 Kategorien.</t>
  </si>
  <si>
    <t>Beschäftigungsquote der 25- bis 64-Jährigen nach Bildungsstand</t>
  </si>
  <si>
    <t>Anteil der 4-Jährigen im Elementarbereich (ISCED 0) in Prozent der entsprechenden Altersgruppe</t>
  </si>
  <si>
    <t>Bildungsbeteiligung der 18-Jährigen in Prozent der entsprechenden Altersgruppe in der Bevölkerung</t>
  </si>
  <si>
    <t>LI und LU: In Liechtenstein und Luxemburg ist zu beachten, dass ein höherer Anteil an 18-Jährigen aus dem Ausland in LI bzw. LU und aus LI/LU im Ausland Ausbildungen absolviert als in anderen Ländern. Die Angaben beinhalten deshalb eine grössere Unschärfe als in den anderen Vergleichsländern.</t>
  </si>
  <si>
    <t>Anteil der Bevölkerung mit einem Abschluss in der Tertiärstufe nach 
Altersgruppe</t>
  </si>
  <si>
    <t>Öffentliche und private Schulen in</t>
  </si>
  <si>
    <t>2010/11: Mit der Einführung der Lehrbetriebsverbundorganisation trägt die zuständige Leitorganisation die gesamte Ausbildungsverantwortung für mehrere Partner-Lehrbetriebe in einem oder mehreren Lehrberufen und wird in der Statistik als ein Lehrbetrieb geführt, wodurch sich die Anzahl an ausbildenden Lehrbetrieben im summarischen Wert reduziert.</t>
  </si>
  <si>
    <t xml:space="preserve">BNE in Mio. LI: Das aktuelle Jahr basiert auf einem provisorischen Wert aus der VGR und wird jeweils in der darauffolgenden Publikation mit dem definitiven Wert aktualisiert. </t>
  </si>
  <si>
    <t>Durchschnittliche Stipendienhöhe pro Stipendienempfänger</t>
  </si>
  <si>
    <t>Promotion
oder
gleichwertiger
Abschluss
(ISCED 8)</t>
  </si>
  <si>
    <t>Bachelor oder
gleichwertiger
Abschluss
(ISCED 6)</t>
  </si>
  <si>
    <t>Abschl. im 
postsekundaren,
nicht
tertiären
Bereich
(ISCED 4)</t>
  </si>
  <si>
    <t>Abschluss
im
Sekundar- 
bereich I
(ISCED 2)</t>
  </si>
  <si>
    <t>Abschl.
im Primar-
bereich
(ISCED 1)</t>
  </si>
  <si>
    <t>Ausbildung
unterhalb
Primarbereich
(ISCED 0)</t>
  </si>
  <si>
    <t>Master oder
gleichwertiger
Abschluss
(ISCED 7)</t>
  </si>
  <si>
    <t>Abschluss
im post- sekundaren,
nicht
tertiären
Bereich
(ISCED 4)</t>
  </si>
  <si>
    <t>Abschluss
im Primar- bereich
(ISCED1)</t>
  </si>
  <si>
    <t>Abschluss
eines
kurzen
tertiären
Bildungsgangs
(ISCED 5)</t>
  </si>
  <si>
    <t>Abschluss im Sekundarbereich
II
(ISCED 3)</t>
  </si>
  <si>
    <t>Abschluss im
Sekundarbereich I
(ISCED 2)</t>
  </si>
  <si>
    <t>Aktuelle ISCED Definition:</t>
  </si>
  <si>
    <t xml:space="preserve">     ISCED 0: Ausbildung unterhalb des Primarbereichs.</t>
  </si>
  <si>
    <t xml:space="preserve">     ISCED 1: Primarbereich.</t>
  </si>
  <si>
    <t xml:space="preserve">     ISCED 2: Ausbildungen der Sekundarstufe I.</t>
  </si>
  <si>
    <t xml:space="preserve">     ISCED 3: Allgemeinbildende Ausbildungen auf der Sekundarstufe II (bspw. Gymnasium Oberstufe) und beruflich orientierte   
     Ausbildungen auf der Sekundarstufe II (bspw. eine berufliche Grundbildung).</t>
  </si>
  <si>
    <t xml:space="preserve">     ISCED 4: Ausbildungen, die auf einer Ausbildung der Sekundarstufe II basieren und einen weiteren Abschluss auf der 
     Sekundarstufe II ermöglichen (bspw. Passarelle).</t>
  </si>
  <si>
    <t xml:space="preserve">     ISCED 5 bis 8: Umfasst Studiengänge und Prüfungen der höheren Bildung. Akademische oder 
     gleichwertige Ausbildungen an Fachschulen, Fachhochschulen und Universitäten. ISCED 5 umfasst 
     kurze, berufsspezifische tertiäre Ausbildungen. Bachelor gelten als ISCED 6A, Master als ISCED 7A und 
     Doktorate als ISCED 8.</t>
  </si>
  <si>
    <t xml:space="preserve">     ISCED 1: Primarbereich</t>
  </si>
  <si>
    <t xml:space="preserve">     ISCED 3: Allgemeinbildende Ausbildungen auf der Sekundarstufe II (bspw. Gymnasium Oberstufe) und beruflich orientierte  
     Ausbildungen auf der Sekundarstufe II (bspw. eine berufliche Grundbildung).</t>
  </si>
  <si>
    <t>Quelle:</t>
  </si>
  <si>
    <t>Quellen:</t>
  </si>
  <si>
    <t xml:space="preserve">Schweiz, Österreich, Deutschland, Luxemburg, EU: Organisation für wirtschaftliche Zusammenarbeit 
und Entwicklung (OECD). </t>
  </si>
  <si>
    <t>Schweiz: Bundesamt für Statistik, Neuchâtel.</t>
  </si>
  <si>
    <t>Liechtenstein: Volkszählung 2015.</t>
  </si>
  <si>
    <t>Schweiz, Österreich, Deutschland, Luxemburg: Organisation für wirtschaftliche Zusammenarbeit und Entwicklung (OECD).</t>
  </si>
  <si>
    <t>Schweiz, Österreich, Deutschland, Luxemburg: Statistisches Amt der Europäischen Union (Eurostat).</t>
  </si>
  <si>
    <t>Schweiz, Österreich, Deutschland, Luxemburg, EU: Organisation für wirtschaftliche Zusammenarbeit und Entwicklung (OECD).</t>
  </si>
  <si>
    <t>Sekundarbereich
II
(ISCED 3)</t>
  </si>
  <si>
    <t>Schweiz, Österreich, Deutschland, Luxemburg: Statistisches 
Amt der Europäischen Union (Eurostat).</t>
  </si>
  <si>
    <t>2017/18</t>
  </si>
  <si>
    <t>2017</t>
  </si>
  <si>
    <t>Erwerbslosenquote der 25- bis 64-Jährigen nach Wohnland und Bildungsstand</t>
  </si>
  <si>
    <t>Liechtensteinische Berufsmaturitätsschule</t>
  </si>
  <si>
    <t>Liechtensteinische Berufsmaturitätsschule: Da die BMS die Ausbildung vorwiegend als Teilzeitangebot führt, sind die Kosten pro Schüler deutlich tiefer als in den anderen Bildungsstufen der Sekundarstufe II. Im Weiteren profitiert die Berufsmaturitätsschule von der bereits vorhandenen Infrastruktur anderer Bildungsstufen.</t>
  </si>
  <si>
    <t>2018/19</t>
  </si>
  <si>
    <t>Kalenderjahre 2004, 2009 bis 2018</t>
  </si>
  <si>
    <t>Anzahl Pflichtschulkinder: Berücksichtigt wurden Pflichtschulkinder an öffentlichen und privaten Schulen, inkl. der Sonderschule in Liechtenstein. Die Schulkinder des IKDaZ wurden nicht berücksichtigt.</t>
  </si>
  <si>
    <t>Schweiz: Mehrere Werte für die Schweiz wurden aktualisiert.</t>
  </si>
  <si>
    <t>Die hohen Bildungsausgaben pro Schulkind in der Schulstufe Primarschule ergeben sich insbesondere durch die hohen Investitionskosten, welche in erster Line auf die Sanierung von Schulgebäuden zurückzuführen sind.</t>
  </si>
  <si>
    <t>In der Tabelle sind öffentliche und private Schulen berücksichtigt.</t>
  </si>
  <si>
    <t>2018</t>
  </si>
  <si>
    <t>CH, AT, DE, EU-28: Mehrere Werte wurden aktualisiert.</t>
  </si>
  <si>
    <t xml:space="preserve">Durch eine Änderung der übermittelten Daten werden für das Jahr 2017/18 zwei Werte ausgewiesen (Vergleiche Erläuterung zur Tabelle 9.2.1). Für das Jahr 2017/18 wurde der Wert korrigiert. </t>
  </si>
  <si>
    <t>2019/20</t>
  </si>
  <si>
    <t>Schuljahr 2019/20</t>
  </si>
  <si>
    <t>2019</t>
  </si>
  <si>
    <t xml:space="preserve">2019: Für 2019 lagen die Werte für CH, AT, DE, LU und EU-28 zum Zeitpunkt der Erstellung der Bildungsstatistik bei Eurostat noch nicht vor. </t>
  </si>
  <si>
    <t xml:space="preserve">Schweiz, Österreich, Deutschland, Luxemburg (Werte für 2018/19): Organisation für wirtschaftliche Zusammenarbeit und 
Entwicklung (OECD).
</t>
  </si>
  <si>
    <t xml:space="preserve">2019: Für 2019 lagen die Werte für LU und die EU-28 zum Zeitpunkt der Erstellung der Bildungsstatistik bei Eurostat noch nicht vor. </t>
  </si>
  <si>
    <t xml:space="preserve">2019: Für 2019 lagen die Werte für CH, AT, DE und LU zum Zeitpunkt der Erstellung der Bildungsstatistik bei Eurostat noch nicht vor. </t>
  </si>
  <si>
    <t xml:space="preserve">
Liechtenstein 2019/20</t>
  </si>
  <si>
    <t>Internationaler Vergleich 2018/19</t>
  </si>
  <si>
    <t>Rechnungsjahr 2019, Schuljahr 2019/20</t>
  </si>
  <si>
    <t>Schulkinder pro VZÄ
(2019/20)</t>
  </si>
  <si>
    <t>Schweiz 2017</t>
  </si>
  <si>
    <t>EU-27</t>
  </si>
  <si>
    <t>EU-27: Bis zum Jahr 2016 wurden hier die Werte der EU-28 abgebildet.</t>
  </si>
  <si>
    <t>Durchschnittliche Anzahl der belegten Fremdsprachen pro Schulkind in der Sekundarstufe I</t>
  </si>
  <si>
    <t>Öffentliche Schulen in Liechtenstein 2019/20</t>
  </si>
  <si>
    <t>Österreich, Deutschland, Luxemburg: Statistisches Amt der Europäischen Union (Eurostat).</t>
  </si>
  <si>
    <t xml:space="preserve">Ab 2018: Für 2018 und 2019 lagen die Werte als Prozentangaben für AT, DE, LU und EU-28 zum Zeitpunkt der Erstellung der Bildungsstatistik bei Eurostat noch nicht vor. </t>
  </si>
  <si>
    <t xml:space="preserve">Schweiz: Die Werte der Schweiz wurden aufgrund der Angaben auf STAT-TAB aktualisiert (Stand April 2020). </t>
  </si>
  <si>
    <t>Rechnungsjahre 2015 bis 2019</t>
  </si>
  <si>
    <t>Schweiz: Die Zahlen für 2015 und 2016 wurden korrigiert.</t>
  </si>
  <si>
    <t>2018: Der Wert für Liechtenstein wurde korrigiert.</t>
  </si>
  <si>
    <t>Schweiz: Die Werte für das Jahr 2017 wurden korrigiert.</t>
  </si>
  <si>
    <t>Liechtenstein: In der Tabelle sind Abschlüsse von Lernenden in Liechtenstein erfasst.</t>
  </si>
  <si>
    <t>Tab_10_1_1</t>
  </si>
  <si>
    <t>Tab_10_1_2</t>
  </si>
  <si>
    <t>Tab_10_1_3</t>
  </si>
  <si>
    <t>Tab_10_1_4</t>
  </si>
  <si>
    <t>Tab_10_1_5</t>
  </si>
  <si>
    <t>Durchschnittliche Anzahl der studierten Fremdsprachen pro Schulkind in der Sekundarstufe I</t>
  </si>
  <si>
    <t>Tab_10_1_6</t>
  </si>
  <si>
    <t>Tab_10_1_6a</t>
  </si>
  <si>
    <t>Tab_10_1_6b</t>
  </si>
  <si>
    <t>Tab_10_1_7</t>
  </si>
  <si>
    <t>Tab_10_1_8</t>
  </si>
  <si>
    <t>Anteil der Bevölkerung mit mindestens einem Abschluss in der Sekundarstufe II nach Altersgruppe</t>
  </si>
  <si>
    <t>Tab_10_1_9</t>
  </si>
  <si>
    <t>Anteil der Bevölkerung mit einem Abschluss in der Tertiärstufe nach Altersgruppe</t>
  </si>
  <si>
    <t>Tab_10_1_11</t>
  </si>
  <si>
    <t>Tab_10_2_1</t>
  </si>
  <si>
    <t>Tab_10_2_2</t>
  </si>
  <si>
    <t>Tab_10_2_3</t>
  </si>
  <si>
    <t>Tab_10_2_4</t>
  </si>
  <si>
    <t>Tab_10_2_5</t>
  </si>
  <si>
    <t>Tab_10_3_1</t>
  </si>
  <si>
    <t>Tab_10_3_2</t>
  </si>
  <si>
    <t>Tab_10_3_3</t>
  </si>
  <si>
    <t>Tab_10_3_4</t>
  </si>
  <si>
    <t>Tab_10_4_1</t>
  </si>
  <si>
    <t>Tab_10_4_2</t>
  </si>
  <si>
    <t>Tab_10_4_3</t>
  </si>
  <si>
    <t>Tab_10_4_4</t>
  </si>
  <si>
    <t>Tab_10_4_5</t>
  </si>
  <si>
    <t>© Amt für Statistik am 2. März 2021 / Bildungsstatistik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</si>
</sst>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 #,##0_ ;_ * \-#,##0_ ;_ * &quot;-&quot;_ ;_ @_ "/>
    <numFmt numFmtId="43" formatCode="_ * #,##0.00_ ;_ * \-#,##0.00_ ;_ * &quot;-&quot;??_ ;_ @_ "/>
    <numFmt numFmtId="164" formatCode="0.0"/>
    <numFmt numFmtId="165" formatCode="_ * #,##0.0_ ;_ * \-#,##0.0_ ;_ * &quot;-&quot;?_ ;_ @_ "/>
    <numFmt numFmtId="166" formatCode="######0;\-######0.0__;\-__;@__\ "/>
    <numFmt numFmtId="167" formatCode="_(* #,##0.00_);_(* \(#,##0.00\);_(* &quot;-&quot;??_);_(@_)"/>
    <numFmt numFmtId="168" formatCode="_-* #,##0_-;\-* #,##0_-;_-* &quot;-&quot;_-;_-@_-"/>
    <numFmt numFmtId="169" formatCode="_ &quot;SFr.&quot;\ * #,##0.00_ ;_ &quot;SFr.&quot;\ * \-#,##0.00_ ;_ &quot;SFr.&quot;\ * &quot;-&quot;??_ ;_ @_ "/>
    <numFmt numFmtId="170" formatCode="#,##0.0"/>
    <numFmt numFmtId="171" formatCode="#,###,##0.0__;\-#,###,##0.0__;\-__;@__"/>
    <numFmt numFmtId="173" formatCode="_ [$€-2]\ * #,##0.00_ ;_ [$€-2]\ * \-#,##0.00_ ;_ [$€-2]\ * &quot;-&quot;??_ "/>
    <numFmt numFmtId="174" formatCode="_ * #,##0;_ * \-#,##0;_ * &quot;-&quot;;_ @"/>
    <numFmt numFmtId="175" formatCode="##,##0;\-##,##0;&quot;-&quot;;* @"/>
    <numFmt numFmtId="176" formatCode="_-* #,##0.00_-;\-* #,##0.00_-;_-* &quot;-&quot;??_-;_-@_-"/>
    <numFmt numFmtId="177" formatCode="0.000"/>
    <numFmt numFmtId="178" formatCode="_(* #,##0_);_(* \(#,##0\);_(* &quot;-&quot;_);_(@_)"/>
    <numFmt numFmtId="179" formatCode="_-* #,##0.00\ _C_H_F_-;\-* #,##0.00\ _C_H_F_-;_-* &quot;-&quot;??\ _C_H_F_-;_-@_-"/>
    <numFmt numFmtId="180" formatCode="#\ ##0"/>
  </numFmts>
  <fonts count="208">
    <font>
      <sz val="11"/>
      <color theme="1"/>
      <name val="Calibri"/>
      <family val="2"/>
      <scheme val="minor"/>
    </font>
    <font>
      <sz val="11"/>
      <color indexed="8"/>
      <name val="Calibri"/>
      <family val="2"/>
    </font>
    <font>
      <b/>
      <sz val="12"/>
      <name val="Arial"/>
      <family val="2"/>
    </font>
    <font>
      <b/>
      <sz val="10"/>
      <name val="Arial"/>
      <family val="2"/>
    </font>
    <font>
      <sz val="10"/>
      <name val="Arial"/>
      <family val="2"/>
    </font>
    <font>
      <b/>
      <sz val="10"/>
      <color indexed="23"/>
      <name val="Arial"/>
      <family val="2"/>
    </font>
    <font>
      <b/>
      <sz val="20"/>
      <name val="Arial"/>
      <family val="2"/>
    </font>
    <font>
      <b/>
      <sz val="10"/>
      <color indexed="8"/>
      <name val="Arial"/>
      <family val="2"/>
    </font>
    <font>
      <sz val="10"/>
      <color indexed="8"/>
      <name val="Arial"/>
      <family val="2"/>
    </font>
    <font>
      <b/>
      <sz val="11"/>
      <color indexed="8"/>
      <name val="Calibri"/>
      <family val="2"/>
    </font>
    <font>
      <b/>
      <sz val="18"/>
      <color indexed="56"/>
      <name val="Cambria"/>
      <family val="2"/>
    </font>
    <font>
      <sz val="9"/>
      <color indexed="8"/>
      <name val="Arial"/>
      <family val="2"/>
    </font>
    <font>
      <sz val="9"/>
      <name val="Arial"/>
      <family val="2"/>
    </font>
    <font>
      <sz val="10"/>
      <color indexed="10"/>
      <name val="Arial"/>
      <family val="2"/>
    </font>
    <font>
      <i/>
      <sz val="10"/>
      <name val="Arial"/>
      <family val="2"/>
    </font>
    <font>
      <sz val="10"/>
      <color indexed="9"/>
      <name val="Arial"/>
      <family val="2"/>
    </font>
    <font>
      <sz val="10"/>
      <color indexed="20"/>
      <name val="Arial"/>
      <family val="2"/>
    </font>
    <font>
      <sz val="8"/>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MS Sans Serif"/>
      <family val="2"/>
    </font>
    <font>
      <b/>
      <sz val="8"/>
      <name val="Arial"/>
      <family val="2"/>
    </font>
    <font>
      <u/>
      <sz val="10"/>
      <color indexed="12"/>
      <name val="Arial"/>
      <family val="2"/>
    </font>
    <font>
      <sz val="10"/>
      <name val="Arial"/>
      <family val="2"/>
    </font>
    <font>
      <sz val="10"/>
      <name val="Arial"/>
      <family val="2"/>
    </font>
    <font>
      <sz val="11"/>
      <color indexed="8"/>
      <name val="Arial"/>
      <family val="2"/>
    </font>
    <font>
      <sz val="11"/>
      <color indexed="9"/>
      <name val="Calibri"/>
      <family val="2"/>
    </font>
    <font>
      <sz val="11"/>
      <color indexed="9"/>
      <name val="Arial"/>
      <family val="2"/>
    </font>
    <font>
      <b/>
      <sz val="11"/>
      <color indexed="63"/>
      <name val="Calibri"/>
      <family val="2"/>
    </font>
    <font>
      <b/>
      <sz val="11"/>
      <color indexed="63"/>
      <name val="Arial"/>
      <family val="2"/>
    </font>
    <font>
      <b/>
      <sz val="11"/>
      <color indexed="52"/>
      <name val="Calibri"/>
      <family val="2"/>
    </font>
    <font>
      <sz val="11"/>
      <color indexed="62"/>
      <name val="Calibri"/>
      <family val="2"/>
    </font>
    <font>
      <sz val="11"/>
      <color indexed="62"/>
      <name val="Arial"/>
      <family val="2"/>
    </font>
    <font>
      <b/>
      <sz val="11"/>
      <color indexed="8"/>
      <name val="Arial"/>
      <family val="2"/>
    </font>
    <font>
      <i/>
      <sz val="11"/>
      <color indexed="23"/>
      <name val="Calibri"/>
      <family val="2"/>
    </font>
    <font>
      <i/>
      <sz val="11"/>
      <color indexed="23"/>
      <name val="Arial"/>
      <family val="2"/>
    </font>
    <font>
      <sz val="11"/>
      <color indexed="17"/>
      <name val="Calibri"/>
      <family val="2"/>
    </font>
    <font>
      <sz val="11"/>
      <color indexed="17"/>
      <name val="Arial"/>
      <family val="2"/>
    </font>
    <font>
      <sz val="11"/>
      <color indexed="60"/>
      <name val="Calibri"/>
      <family val="2"/>
    </font>
    <font>
      <sz val="11"/>
      <color indexed="20"/>
      <name val="Calibri"/>
      <family val="2"/>
    </font>
    <font>
      <sz val="11"/>
      <color indexed="20"/>
      <name val="Arial"/>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sz val="11"/>
      <color indexed="10"/>
      <name val="Arial"/>
      <family val="2"/>
    </font>
    <font>
      <b/>
      <sz val="11"/>
      <color indexed="9"/>
      <name val="Calibri"/>
      <family val="2"/>
    </font>
    <font>
      <b/>
      <sz val="11"/>
      <color indexed="9"/>
      <name val="Arial"/>
      <family val="2"/>
    </font>
    <font>
      <b/>
      <sz val="11"/>
      <color indexed="10"/>
      <name val="Arial"/>
      <family val="2"/>
    </font>
    <font>
      <sz val="11"/>
      <color indexed="19"/>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0"/>
      <name val="Tahoma"/>
      <family val="2"/>
    </font>
    <font>
      <sz val="12"/>
      <name val="Times New Roman"/>
      <family val="1"/>
    </font>
    <font>
      <u/>
      <sz val="10"/>
      <color indexed="12"/>
      <name val="Arial"/>
      <family val="2"/>
    </font>
    <font>
      <sz val="12"/>
      <name val="Arial"/>
      <family val="2"/>
    </font>
    <font>
      <sz val="11"/>
      <color indexed="14"/>
      <name val="Calibri"/>
      <family val="2"/>
    </font>
    <font>
      <b/>
      <sz val="15"/>
      <color indexed="62"/>
      <name val="Calibri"/>
      <family val="2"/>
    </font>
    <font>
      <b/>
      <sz val="13"/>
      <color indexed="62"/>
      <name val="Calibri"/>
      <family val="2"/>
    </font>
    <font>
      <b/>
      <sz val="11"/>
      <color indexed="62"/>
      <name val="Calibri"/>
      <family val="2"/>
    </font>
    <font>
      <sz val="10"/>
      <name val="Arial"/>
      <family val="2"/>
    </font>
    <font>
      <sz val="11"/>
      <color indexed="8"/>
      <name val="Calibri"/>
      <family val="2"/>
    </font>
    <font>
      <sz val="11"/>
      <color indexed="8"/>
      <name val="Arial"/>
      <family val="2"/>
    </font>
    <font>
      <sz val="11"/>
      <color indexed="8"/>
      <name val="Frutiger LT Pro 55 Standard"/>
      <family val="2"/>
    </font>
    <font>
      <b/>
      <sz val="11"/>
      <color indexed="8"/>
      <name val="Calibri"/>
      <family val="2"/>
    </font>
    <font>
      <sz val="11"/>
      <color indexed="8"/>
      <name val="Calibri"/>
      <family val="2"/>
    </font>
    <font>
      <sz val="10"/>
      <color indexed="8"/>
      <name val="Arial"/>
      <family val="2"/>
    </font>
    <font>
      <b/>
      <sz val="10"/>
      <color indexed="8"/>
      <name val="Arial"/>
      <family val="2"/>
    </font>
    <font>
      <sz val="11"/>
      <name val="Calibri"/>
      <family val="2"/>
    </font>
    <font>
      <sz val="10"/>
      <color indexed="8"/>
      <name val="Calibri"/>
      <family val="2"/>
    </font>
    <font>
      <sz val="10"/>
      <name val="Calibri"/>
      <family val="2"/>
    </font>
    <font>
      <sz val="12"/>
      <name val="MetaPlusNormal"/>
    </font>
    <font>
      <u/>
      <sz val="12"/>
      <color indexed="12"/>
      <name val="MetaPlusNormal"/>
    </font>
    <font>
      <sz val="10"/>
      <name val="Verdana"/>
      <family val="2"/>
    </font>
    <font>
      <sz val="10"/>
      <name val="Arial"/>
      <family val="2"/>
    </font>
    <font>
      <u/>
      <sz val="10"/>
      <name val="Arial"/>
      <family val="2"/>
    </font>
    <font>
      <sz val="10"/>
      <name val="Arial"/>
      <family val="2"/>
    </font>
    <font>
      <sz val="11"/>
      <color indexed="8"/>
      <name val="Calibri"/>
      <family val="2"/>
    </font>
    <font>
      <sz val="11"/>
      <color indexed="8"/>
      <name val="Arial"/>
      <family val="2"/>
    </font>
    <font>
      <sz val="11"/>
      <color indexed="8"/>
      <name val="Frutiger LT Pro 55 Standard"/>
      <family val="2"/>
    </font>
    <font>
      <sz val="11"/>
      <color indexed="8"/>
      <name val="Calibri"/>
      <family val="2"/>
    </font>
    <font>
      <sz val="10"/>
      <color indexed="8"/>
      <name val="Arial"/>
      <family val="2"/>
    </font>
    <font>
      <sz val="10"/>
      <name val="Calibri"/>
      <family val="2"/>
    </font>
    <font>
      <sz val="10"/>
      <color indexed="8"/>
      <name val="Calibri"/>
      <family val="2"/>
    </font>
    <font>
      <u/>
      <sz val="11"/>
      <color indexed="8"/>
      <name val="Calibri"/>
      <family val="2"/>
    </font>
    <font>
      <sz val="11"/>
      <name val="Calibri"/>
      <family val="2"/>
    </font>
    <font>
      <u/>
      <sz val="11"/>
      <name val="Calibri"/>
      <family val="2"/>
    </font>
    <font>
      <b/>
      <sz val="10"/>
      <color indexed="10"/>
      <name val="Arial"/>
      <family val="2"/>
    </font>
    <font>
      <sz val="11"/>
      <name val="Arial"/>
      <family val="2"/>
    </font>
    <font>
      <sz val="10"/>
      <name val="MS Sans"/>
    </font>
    <font>
      <sz val="10"/>
      <name val="Times New Roman"/>
      <family val="1"/>
    </font>
    <font>
      <u/>
      <sz val="8"/>
      <color indexed="12"/>
      <name val="Arial"/>
      <family val="2"/>
    </font>
    <font>
      <u/>
      <sz val="10"/>
      <color indexed="12"/>
      <name val="Arial"/>
      <family val="2"/>
    </font>
    <font>
      <sz val="11"/>
      <color indexed="8"/>
      <name val="Calibri"/>
      <family val="2"/>
    </font>
    <font>
      <sz val="11"/>
      <color indexed="8"/>
      <name val="Arial"/>
      <family val="2"/>
    </font>
    <font>
      <sz val="11"/>
      <color indexed="8"/>
      <name val="Frutiger LT Pro 55 Standard"/>
      <family val="2"/>
    </font>
    <font>
      <sz val="11"/>
      <color indexed="8"/>
      <name val="Calibri"/>
      <family val="2"/>
    </font>
    <font>
      <sz val="8"/>
      <color indexed="8"/>
      <name val="Arial"/>
      <family val="2"/>
    </font>
    <font>
      <sz val="11"/>
      <color theme="1"/>
      <name val="Calibri"/>
      <family val="2"/>
      <scheme val="minor"/>
    </font>
    <font>
      <sz val="11"/>
      <color theme="1"/>
      <name val="Arial"/>
      <family val="2"/>
    </font>
    <font>
      <sz val="11"/>
      <color theme="1"/>
      <name val="Frutiger LT Pro 55 Standard"/>
      <family val="2"/>
    </font>
    <font>
      <sz val="10"/>
      <color theme="1"/>
      <name val="Arial"/>
      <family val="2"/>
    </font>
    <font>
      <sz val="11"/>
      <color theme="0"/>
      <name val="Calibri"/>
      <family val="2"/>
      <scheme val="minor"/>
    </font>
    <font>
      <sz val="11"/>
      <color theme="0"/>
      <name val="Arial"/>
      <family val="2"/>
    </font>
    <font>
      <sz val="10"/>
      <color theme="0"/>
      <name val="Arial"/>
      <family val="2"/>
    </font>
    <font>
      <sz val="11"/>
      <color theme="0"/>
      <name val="Frutiger LT Pro 55 Standard"/>
      <family val="2"/>
    </font>
    <font>
      <b/>
      <sz val="11"/>
      <color rgb="FF3F3F3F"/>
      <name val="Calibri"/>
      <family val="2"/>
      <scheme val="minor"/>
    </font>
    <font>
      <b/>
      <sz val="11"/>
      <color rgb="FF3F3F3F"/>
      <name val="Arial"/>
      <family val="2"/>
    </font>
    <font>
      <b/>
      <sz val="10"/>
      <color rgb="FF3F3F3F"/>
      <name val="Arial"/>
      <family val="2"/>
    </font>
    <font>
      <b/>
      <sz val="11"/>
      <color rgb="FF3F3F3F"/>
      <name val="Frutiger LT Pro 55 Standard"/>
      <family val="2"/>
    </font>
    <font>
      <b/>
      <sz val="11"/>
      <color rgb="FFFA7D00"/>
      <name val="Calibri"/>
      <family val="2"/>
      <scheme val="minor"/>
    </font>
    <font>
      <b/>
      <sz val="11"/>
      <color rgb="FFFA7D00"/>
      <name val="Arial"/>
      <family val="2"/>
    </font>
    <font>
      <b/>
      <sz val="10"/>
      <color rgb="FFFA7D00"/>
      <name val="Arial"/>
      <family val="2"/>
    </font>
    <font>
      <b/>
      <sz val="11"/>
      <color rgb="FFFA7D00"/>
      <name val="Frutiger LT Pro 55 Standard"/>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1"/>
      <color rgb="FF3F3F76"/>
      <name val="Arial"/>
      <family val="2"/>
    </font>
    <font>
      <sz val="10"/>
      <color rgb="FF3F3F76"/>
      <name val="Arial"/>
      <family val="2"/>
    </font>
    <font>
      <sz val="11"/>
      <color rgb="FF3F3F76"/>
      <name val="Frutiger LT Pro 55 Standard"/>
      <family val="2"/>
    </font>
    <font>
      <b/>
      <sz val="11"/>
      <color theme="1"/>
      <name val="Calibri"/>
      <family val="2"/>
      <scheme val="minor"/>
    </font>
    <font>
      <b/>
      <sz val="11"/>
      <color theme="1"/>
      <name val="Arial"/>
      <family val="2"/>
    </font>
    <font>
      <b/>
      <sz val="10"/>
      <color theme="1"/>
      <name val="Arial"/>
      <family val="2"/>
    </font>
    <font>
      <b/>
      <sz val="11"/>
      <color theme="1"/>
      <name val="Frutiger LT Pro 55 Standard"/>
      <family val="2"/>
    </font>
    <font>
      <i/>
      <sz val="11"/>
      <color rgb="FF7F7F7F"/>
      <name val="Calibri"/>
      <family val="2"/>
      <scheme val="minor"/>
    </font>
    <font>
      <i/>
      <sz val="11"/>
      <color rgb="FF7F7F7F"/>
      <name val="Arial"/>
      <family val="2"/>
    </font>
    <font>
      <i/>
      <sz val="10"/>
      <color rgb="FF7F7F7F"/>
      <name val="Arial"/>
      <family val="2"/>
    </font>
    <font>
      <i/>
      <sz val="11"/>
      <color rgb="FF7F7F7F"/>
      <name val="Frutiger LT Pro 55 Standard"/>
      <family val="2"/>
    </font>
    <font>
      <sz val="11"/>
      <color rgb="FF006100"/>
      <name val="Calibri"/>
      <family val="2"/>
      <scheme val="minor"/>
    </font>
    <font>
      <sz val="11"/>
      <color rgb="FF006100"/>
      <name val="Arial"/>
      <family val="2"/>
    </font>
    <font>
      <sz val="10"/>
      <color rgb="FF006100"/>
      <name val="Arial"/>
      <family val="2"/>
    </font>
    <font>
      <sz val="11"/>
      <color rgb="FF006100"/>
      <name val="Frutiger LT Pro 55 Standard"/>
      <family val="2"/>
    </font>
    <font>
      <u/>
      <sz val="11"/>
      <color rgb="FF0000FF"/>
      <name val="Calibri"/>
      <family val="2"/>
      <scheme val="minor"/>
    </font>
    <font>
      <u/>
      <sz val="11"/>
      <color rgb="FF0000FF"/>
      <name val="Frutiger LT Pro 55 Standard"/>
      <family val="2"/>
    </font>
    <font>
      <u/>
      <sz val="10"/>
      <color theme="10"/>
      <name val="Arial"/>
      <family val="2"/>
    </font>
    <font>
      <u/>
      <sz val="11"/>
      <color theme="10"/>
      <name val="Calibri"/>
      <family val="2"/>
      <scheme val="minor"/>
    </font>
    <font>
      <u/>
      <sz val="11"/>
      <color theme="10"/>
      <name val="Arial"/>
      <family val="2"/>
    </font>
    <font>
      <sz val="11"/>
      <color rgb="FF9C6500"/>
      <name val="Calibri"/>
      <family val="2"/>
      <scheme val="minor"/>
    </font>
    <font>
      <sz val="10"/>
      <color rgb="FF9C6500"/>
      <name val="Arial"/>
      <family val="2"/>
    </font>
    <font>
      <sz val="11"/>
      <color rgb="FF9C6500"/>
      <name val="Frutiger LT Pro 55 Standard"/>
      <family val="2"/>
    </font>
    <font>
      <sz val="11"/>
      <color rgb="FF9C6500"/>
      <name val="Arial"/>
      <family val="2"/>
    </font>
    <font>
      <sz val="11"/>
      <color rgb="FF9C0006"/>
      <name val="Calibri"/>
      <family val="2"/>
      <scheme val="minor"/>
    </font>
    <font>
      <sz val="11"/>
      <color rgb="FF9C0006"/>
      <name val="Arial"/>
      <family val="2"/>
    </font>
    <font>
      <sz val="10"/>
      <color rgb="FF9C0006"/>
      <name val="Arial"/>
      <family val="2"/>
    </font>
    <font>
      <sz val="11"/>
      <color rgb="FF9C0006"/>
      <name val="Frutiger LT Pro 55 Standard"/>
      <family val="2"/>
    </font>
    <font>
      <sz val="10.5"/>
      <color rgb="FFFFFFFF"/>
      <name val="Arial"/>
      <family val="2"/>
    </font>
    <font>
      <b/>
      <sz val="14"/>
      <color theme="1"/>
      <name val="Arial"/>
      <family val="2"/>
    </font>
    <font>
      <sz val="10"/>
      <color rgb="FF000000"/>
      <name val="Arial"/>
      <family val="2"/>
    </font>
    <font>
      <sz val="10.5"/>
      <color theme="1"/>
      <name val="Arial"/>
      <family val="2"/>
    </font>
    <font>
      <sz val="12"/>
      <color theme="1"/>
      <name val="Calibri"/>
      <family val="2"/>
    </font>
    <font>
      <sz val="11"/>
      <color theme="1"/>
      <name val="Calibri"/>
      <family val="2"/>
    </font>
    <font>
      <sz val="11"/>
      <color rgb="FF000000"/>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8"/>
      <color theme="3"/>
      <name val="Cambria"/>
      <family val="2"/>
      <scheme val="major"/>
    </font>
    <font>
      <sz val="11"/>
      <color rgb="FFFA7D00"/>
      <name val="Calibri"/>
      <family val="2"/>
      <scheme val="minor"/>
    </font>
    <font>
      <sz val="11"/>
      <color rgb="FFFA7D00"/>
      <name val="Arial"/>
      <family val="2"/>
    </font>
    <font>
      <sz val="10"/>
      <color rgb="FFFA7D00"/>
      <name val="Arial"/>
      <family val="2"/>
    </font>
    <font>
      <sz val="11"/>
      <color rgb="FFFA7D00"/>
      <name val="Frutiger LT Pro 55 Standard"/>
      <family val="2"/>
    </font>
    <font>
      <sz val="11"/>
      <color rgb="FFFF0000"/>
      <name val="Calibri"/>
      <family val="2"/>
      <scheme val="minor"/>
    </font>
    <font>
      <sz val="11"/>
      <color rgb="FFFF0000"/>
      <name val="Arial"/>
      <family val="2"/>
    </font>
    <font>
      <sz val="10"/>
      <color rgb="FFFF0000"/>
      <name val="Arial"/>
      <family val="2"/>
    </font>
    <font>
      <sz val="11"/>
      <color rgb="FFFF0000"/>
      <name val="Frutiger LT Pro 55 Standard"/>
      <family val="2"/>
    </font>
    <font>
      <b/>
      <sz val="11"/>
      <color theme="0"/>
      <name val="Calibri"/>
      <family val="2"/>
      <scheme val="minor"/>
    </font>
    <font>
      <b/>
      <sz val="11"/>
      <color theme="0"/>
      <name val="Arial"/>
      <family val="2"/>
    </font>
    <font>
      <b/>
      <sz val="10"/>
      <color theme="0"/>
      <name val="Arial"/>
      <family val="2"/>
    </font>
    <font>
      <b/>
      <sz val="11"/>
      <color theme="0"/>
      <name val="Frutiger LT Pro 55 Standard"/>
      <family val="2"/>
    </font>
    <font>
      <u/>
      <sz val="11"/>
      <color theme="1"/>
      <name val="Calibri"/>
      <family val="2"/>
      <scheme val="minor"/>
    </font>
    <font>
      <b/>
      <sz val="11"/>
      <color rgb="FFFF0000"/>
      <name val="Calibri"/>
      <family val="2"/>
      <scheme val="minor"/>
    </font>
    <font>
      <u/>
      <sz val="11"/>
      <color indexed="8"/>
      <name val="Calibri"/>
      <family val="2"/>
      <scheme val="minor"/>
    </font>
    <font>
      <sz val="11"/>
      <color indexed="8"/>
      <name val="Calibri"/>
      <family val="2"/>
      <scheme val="minor"/>
    </font>
    <font>
      <sz val="11"/>
      <name val="Calibri"/>
      <family val="2"/>
      <scheme val="minor"/>
    </font>
    <font>
      <sz val="8"/>
      <color theme="1"/>
      <name val="Arial"/>
      <family val="2"/>
    </font>
    <font>
      <u/>
      <sz val="8"/>
      <color theme="3" tint="0.39997558519241921"/>
      <name val="Arial"/>
      <family val="2"/>
    </font>
    <font>
      <u/>
      <sz val="8"/>
      <color theme="1"/>
      <name val="Arial"/>
      <family val="2"/>
    </font>
    <font>
      <sz val="10"/>
      <color theme="0" tint="-0.499984740745262"/>
      <name val="Arial"/>
      <family val="2"/>
    </font>
  </fonts>
  <fills count="70">
    <fill>
      <patternFill patternType="none"/>
    </fill>
    <fill>
      <patternFill patternType="gray125"/>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19"/>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009645"/>
        <bgColor indexed="64"/>
      </patternFill>
    </fill>
    <fill>
      <patternFill patternType="solid">
        <fgColor rgb="FFA5A5A5"/>
      </patternFill>
    </fill>
    <fill>
      <patternFill patternType="solid">
        <fgColor rgb="FFFFFF00"/>
        <bgColor indexed="64"/>
      </patternFill>
    </fill>
    <fill>
      <patternFill patternType="solid">
        <fgColor theme="9" tint="0.39997558519241921"/>
        <bgColor indexed="64"/>
      </patternFill>
    </fill>
  </fills>
  <borders count="4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64"/>
      </top>
      <bottom/>
      <diagonal/>
    </border>
    <border>
      <left/>
      <right/>
      <top style="thin">
        <color indexed="64"/>
      </top>
      <bottom style="thin">
        <color indexed="53"/>
      </bottom>
      <diagonal/>
    </border>
    <border>
      <left/>
      <right/>
      <top style="thin">
        <color indexed="53"/>
      </top>
      <bottom style="thin">
        <color indexed="53"/>
      </bottom>
      <diagonal/>
    </border>
    <border>
      <left/>
      <right/>
      <top style="thin">
        <color indexed="53"/>
      </top>
      <bottom/>
      <diagonal/>
    </border>
    <border>
      <left/>
      <right/>
      <top/>
      <bottom style="thin">
        <color indexed="53"/>
      </bottom>
      <diagonal/>
    </border>
    <border>
      <left/>
      <right/>
      <top style="thin">
        <color indexed="8"/>
      </top>
      <bottom/>
      <diagonal/>
    </border>
    <border>
      <left/>
      <right/>
      <top style="thin">
        <color indexed="8"/>
      </top>
      <bottom style="thin">
        <color indexed="53"/>
      </bottom>
      <diagonal/>
    </border>
    <border>
      <left/>
      <right/>
      <top style="thin">
        <color indexed="10"/>
      </top>
      <bottom/>
      <diagonal/>
    </border>
    <border>
      <left/>
      <right/>
      <top/>
      <bottom style="thin">
        <color indexed="1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indexed="53"/>
      </top>
      <bottom style="thin">
        <color theme="9" tint="-0.249977111117893"/>
      </bottom>
      <diagonal/>
    </border>
  </borders>
  <cellStyleXfs count="2685">
    <xf numFmtId="0" fontId="0" fillId="0" borderId="0"/>
    <xf numFmtId="0" fontId="121" fillId="36" borderId="0" applyNumberFormat="0" applyBorder="0" applyAlignment="0" applyProtection="0"/>
    <xf numFmtId="0" fontId="122"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3"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 fillId="3"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4"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8" fillId="4"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2"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8" fillId="4" borderId="0" applyNumberFormat="0" applyBorder="0" applyAlignment="0" applyProtection="0"/>
    <xf numFmtId="0" fontId="123"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6" borderId="0" applyNumberFormat="0" applyBorder="0" applyAlignment="0" applyProtection="0"/>
    <xf numFmtId="0" fontId="121" fillId="37" borderId="0" applyNumberFormat="0" applyBorder="0" applyAlignment="0" applyProtection="0"/>
    <xf numFmtId="0" fontId="122"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3"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 fillId="3"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4"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8" fillId="6"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2"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8" fillId="6" borderId="0" applyNumberFormat="0" applyBorder="0" applyAlignment="0" applyProtection="0"/>
    <xf numFmtId="0" fontId="123"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7" borderId="0" applyNumberFormat="0" applyBorder="0" applyAlignment="0" applyProtection="0"/>
    <xf numFmtId="0" fontId="121" fillId="38" borderId="0" applyNumberFormat="0" applyBorder="0" applyAlignment="0" applyProtection="0"/>
    <xf numFmtId="0" fontId="122"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3"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 fillId="3"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4"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8" fillId="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2"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8" fillId="8" borderId="0" applyNumberFormat="0" applyBorder="0" applyAlignment="0" applyProtection="0"/>
    <xf numFmtId="0" fontId="123"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8" borderId="0" applyNumberFormat="0" applyBorder="0" applyAlignment="0" applyProtection="0"/>
    <xf numFmtId="0" fontId="121" fillId="39" borderId="0" applyNumberFormat="0" applyBorder="0" applyAlignment="0" applyProtection="0"/>
    <xf numFmtId="0" fontId="122"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3"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 fillId="3"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4"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8" fillId="10"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2"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8" fillId="10" borderId="0" applyNumberFormat="0" applyBorder="0" applyAlignment="0" applyProtection="0"/>
    <xf numFmtId="0" fontId="123"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39" borderId="0" applyNumberFormat="0" applyBorder="0" applyAlignment="0" applyProtection="0"/>
    <xf numFmtId="0" fontId="121" fillId="40" borderId="0" applyNumberFormat="0" applyBorder="0" applyAlignment="0" applyProtection="0"/>
    <xf numFmtId="0" fontId="122"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3"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 fillId="12"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4"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8" fillId="11"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2"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8" fillId="11" borderId="0" applyNumberFormat="0" applyBorder="0" applyAlignment="0" applyProtection="0"/>
    <xf numFmtId="0" fontId="123"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0" borderId="0" applyNumberFormat="0" applyBorder="0" applyAlignment="0" applyProtection="0"/>
    <xf numFmtId="0" fontId="121" fillId="41" borderId="0" applyNumberFormat="0" applyBorder="0" applyAlignment="0" applyProtection="0"/>
    <xf numFmtId="0" fontId="122"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3"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 fillId="12"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4"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8" fillId="8"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2"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8" fillId="8" borderId="0" applyNumberFormat="0" applyBorder="0" applyAlignment="0" applyProtection="0"/>
    <xf numFmtId="0" fontId="123"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121" fillId="41" borderId="0" applyNumberFormat="0" applyBorder="0" applyAlignment="0" applyProtection="0"/>
    <xf numFmtId="0" fontId="8" fillId="2" borderId="0" applyNumberFormat="0" applyBorder="0" applyAlignment="0" applyProtection="0"/>
    <xf numFmtId="0" fontId="45" fillId="4" borderId="0" applyNumberFormat="0" applyBorder="0" applyAlignment="0" applyProtection="0"/>
    <xf numFmtId="0" fontId="8" fillId="5" borderId="0" applyNumberFormat="0" applyBorder="0" applyAlignment="0" applyProtection="0"/>
    <xf numFmtId="0" fontId="45" fillId="6" borderId="0" applyNumberFormat="0" applyBorder="0" applyAlignment="0" applyProtection="0"/>
    <xf numFmtId="0" fontId="8" fillId="7" borderId="0" applyNumberFormat="0" applyBorder="0" applyAlignment="0" applyProtection="0"/>
    <xf numFmtId="0" fontId="45" fillId="8" borderId="0" applyNumberFormat="0" applyBorder="0" applyAlignment="0" applyProtection="0"/>
    <xf numFmtId="0" fontId="8" fillId="9" borderId="0" applyNumberFormat="0" applyBorder="0" applyAlignment="0" applyProtection="0"/>
    <xf numFmtId="0" fontId="45" fillId="10" borderId="0" applyNumberFormat="0" applyBorder="0" applyAlignment="0" applyProtection="0"/>
    <xf numFmtId="0" fontId="8" fillId="11" borderId="0" applyNumberFormat="0" applyBorder="0" applyAlignment="0" applyProtection="0"/>
    <xf numFmtId="0" fontId="45" fillId="11" borderId="0" applyNumberFormat="0" applyBorder="0" applyAlignment="0" applyProtection="0"/>
    <xf numFmtId="0" fontId="8" fillId="10" borderId="0" applyNumberFormat="0" applyBorder="0" applyAlignment="0" applyProtection="0"/>
    <xf numFmtId="0" fontId="45" fillId="8" borderId="0" applyNumberFormat="0" applyBorder="0" applyAlignment="0" applyProtection="0"/>
    <xf numFmtId="0" fontId="45" fillId="4"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45" fillId="6"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45" fillId="8"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45" fillId="10"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45" fillId="11" borderId="0" applyNumberFormat="0" applyBorder="0" applyAlignment="0" applyProtection="0"/>
    <xf numFmtId="0" fontId="1" fillId="11" borderId="0" applyNumberFormat="0" applyBorder="0" applyAlignment="0" applyProtection="0"/>
    <xf numFmtId="0" fontId="45" fillId="8" borderId="0" applyNumberFormat="0" applyBorder="0" applyAlignment="0" applyProtection="0"/>
    <xf numFmtId="0" fontId="1" fillId="10" borderId="0" applyNumberFormat="0" applyBorder="0" applyAlignment="0" applyProtection="0"/>
    <xf numFmtId="0" fontId="121" fillId="42" borderId="0" applyNumberFormat="0" applyBorder="0" applyAlignment="0" applyProtection="0"/>
    <xf numFmtId="0" fontId="122"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3"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 fillId="3"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4"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8" fillId="11"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2"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8" fillId="11" borderId="0" applyNumberFormat="0" applyBorder="0" applyAlignment="0" applyProtection="0"/>
    <xf numFmtId="0" fontId="123"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3" borderId="0" applyNumberFormat="0" applyBorder="0" applyAlignment="0" applyProtection="0"/>
    <xf numFmtId="0" fontId="122"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3"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 fillId="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4"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8" fillId="6"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2"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8" fillId="6" borderId="0" applyNumberFormat="0" applyBorder="0" applyAlignment="0" applyProtection="0"/>
    <xf numFmtId="0" fontId="123"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4" borderId="0" applyNumberFormat="0" applyBorder="0" applyAlignment="0" applyProtection="0"/>
    <xf numFmtId="0" fontId="122"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3"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 fillId="12"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4"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8" fillId="1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2"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8" fillId="14" borderId="0" applyNumberFormat="0" applyBorder="0" applyAlignment="0" applyProtection="0"/>
    <xf numFmtId="0" fontId="123"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4" borderId="0" applyNumberFormat="0" applyBorder="0" applyAlignment="0" applyProtection="0"/>
    <xf numFmtId="0" fontId="121" fillId="45" borderId="0" applyNumberFormat="0" applyBorder="0" applyAlignment="0" applyProtection="0"/>
    <xf numFmtId="0" fontId="122"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3"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 fillId="12"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4"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8" fillId="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2"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8" fillId="5" borderId="0" applyNumberFormat="0" applyBorder="0" applyAlignment="0" applyProtection="0"/>
    <xf numFmtId="0" fontId="123"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6" borderId="0" applyNumberFormat="0" applyBorder="0" applyAlignment="0" applyProtection="0"/>
    <xf numFmtId="0" fontId="122"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3"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 fillId="12"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4"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8" fillId="11"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2"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8" fillId="11" borderId="0" applyNumberFormat="0" applyBorder="0" applyAlignment="0" applyProtection="0"/>
    <xf numFmtId="0" fontId="123"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7" borderId="0" applyNumberFormat="0" applyBorder="0" applyAlignment="0" applyProtection="0"/>
    <xf numFmtId="0" fontId="122"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3"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 fillId="12"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4"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8" fillId="8"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2"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8" fillId="8" borderId="0" applyNumberFormat="0" applyBorder="0" applyAlignment="0" applyProtection="0"/>
    <xf numFmtId="0" fontId="123"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8" fillId="4" borderId="0" applyNumberFormat="0" applyBorder="0" applyAlignment="0" applyProtection="0"/>
    <xf numFmtId="0" fontId="45" fillId="11" borderId="0" applyNumberFormat="0" applyBorder="0" applyAlignment="0" applyProtection="0"/>
    <xf numFmtId="0" fontId="8" fillId="6" borderId="0" applyNumberFormat="0" applyBorder="0" applyAlignment="0" applyProtection="0"/>
    <xf numFmtId="0" fontId="45" fillId="6" borderId="0" applyNumberFormat="0" applyBorder="0" applyAlignment="0" applyProtection="0"/>
    <xf numFmtId="0" fontId="8" fillId="13" borderId="0" applyNumberFormat="0" applyBorder="0" applyAlignment="0" applyProtection="0"/>
    <xf numFmtId="0" fontId="45" fillId="14" borderId="0" applyNumberFormat="0" applyBorder="0" applyAlignment="0" applyProtection="0"/>
    <xf numFmtId="0" fontId="8" fillId="9" borderId="0" applyNumberFormat="0" applyBorder="0" applyAlignment="0" applyProtection="0"/>
    <xf numFmtId="0" fontId="45" fillId="5" borderId="0" applyNumberFormat="0" applyBorder="0" applyAlignment="0" applyProtection="0"/>
    <xf numFmtId="0" fontId="8" fillId="4" borderId="0" applyNumberFormat="0" applyBorder="0" applyAlignment="0" applyProtection="0"/>
    <xf numFmtId="0" fontId="45" fillId="11" borderId="0" applyNumberFormat="0" applyBorder="0" applyAlignment="0" applyProtection="0"/>
    <xf numFmtId="0" fontId="8" fillId="15" borderId="0" applyNumberFormat="0" applyBorder="0" applyAlignment="0" applyProtection="0"/>
    <xf numFmtId="0" fontId="45" fillId="8" borderId="0" applyNumberFormat="0" applyBorder="0" applyAlignment="0" applyProtection="0"/>
    <xf numFmtId="0" fontId="45" fillId="11"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45" fillId="6" borderId="0" applyNumberFormat="0" applyBorder="0" applyAlignment="0" applyProtection="0"/>
    <xf numFmtId="0" fontId="1" fillId="6" borderId="0" applyNumberFormat="0" applyBorder="0" applyAlignment="0" applyProtection="0"/>
    <xf numFmtId="0" fontId="45" fillId="1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3" borderId="0" applyNumberFormat="0" applyBorder="0" applyAlignment="0" applyProtection="0"/>
    <xf numFmtId="0" fontId="45" fillId="5"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45" fillId="11" borderId="0" applyNumberFormat="0" applyBorder="0" applyAlignment="0" applyProtection="0"/>
    <xf numFmtId="0" fontId="1" fillId="4" borderId="0" applyNumberFormat="0" applyBorder="0" applyAlignment="0" applyProtection="0"/>
    <xf numFmtId="0" fontId="45" fillId="8"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25" fillId="48" borderId="0" applyNumberFormat="0" applyBorder="0" applyAlignment="0" applyProtection="0"/>
    <xf numFmtId="0" fontId="126" fillId="48" borderId="0" applyNumberFormat="0" applyBorder="0" applyAlignment="0" applyProtection="0"/>
    <xf numFmtId="0" fontId="125" fillId="48" borderId="0" applyNumberFormat="0" applyBorder="0" applyAlignment="0" applyProtection="0"/>
    <xf numFmtId="0" fontId="46" fillId="3" borderId="0" applyNumberFormat="0" applyBorder="0" applyAlignment="0" applyProtection="0"/>
    <xf numFmtId="0" fontId="127" fillId="48" borderId="0" applyNumberFormat="0" applyBorder="0" applyAlignment="0" applyProtection="0"/>
    <xf numFmtId="0" fontId="128" fillId="48" borderId="0" applyNumberFormat="0" applyBorder="0" applyAlignment="0" applyProtection="0"/>
    <xf numFmtId="0" fontId="15" fillId="11" borderId="0" applyNumberFormat="0" applyBorder="0" applyAlignment="0" applyProtection="0"/>
    <xf numFmtId="0" fontId="126" fillId="48" borderId="0" applyNumberFormat="0" applyBorder="0" applyAlignment="0" applyProtection="0"/>
    <xf numFmtId="0" fontId="15" fillId="11" borderId="0" applyNumberFormat="0" applyBorder="0" applyAlignment="0" applyProtection="0"/>
    <xf numFmtId="0" fontId="128" fillId="48" borderId="0" applyNumberFormat="0" applyBorder="0" applyAlignment="0" applyProtection="0"/>
    <xf numFmtId="0" fontId="125" fillId="48" borderId="0" applyNumberFormat="0" applyBorder="0" applyAlignment="0" applyProtection="0"/>
    <xf numFmtId="0" fontId="125" fillId="48" borderId="0" applyNumberFormat="0" applyBorder="0" applyAlignment="0" applyProtection="0"/>
    <xf numFmtId="0" fontId="125" fillId="49" borderId="0" applyNumberFormat="0" applyBorder="0" applyAlignment="0" applyProtection="0"/>
    <xf numFmtId="0" fontId="126" fillId="49" borderId="0" applyNumberFormat="0" applyBorder="0" applyAlignment="0" applyProtection="0"/>
    <xf numFmtId="0" fontId="125" fillId="49" borderId="0" applyNumberFormat="0" applyBorder="0" applyAlignment="0" applyProtection="0"/>
    <xf numFmtId="0" fontId="46" fillId="12" borderId="0" applyNumberFormat="0" applyBorder="0" applyAlignment="0" applyProtection="0"/>
    <xf numFmtId="0" fontId="127" fillId="49" borderId="0" applyNumberFormat="0" applyBorder="0" applyAlignment="0" applyProtection="0"/>
    <xf numFmtId="0" fontId="128" fillId="49" borderId="0" applyNumberFormat="0" applyBorder="0" applyAlignment="0" applyProtection="0"/>
    <xf numFmtId="0" fontId="15" fillId="17" borderId="0" applyNumberFormat="0" applyBorder="0" applyAlignment="0" applyProtection="0"/>
    <xf numFmtId="0" fontId="126" fillId="49" borderId="0" applyNumberFormat="0" applyBorder="0" applyAlignment="0" applyProtection="0"/>
    <xf numFmtId="0" fontId="15" fillId="17" borderId="0" applyNumberFormat="0" applyBorder="0" applyAlignment="0" applyProtection="0"/>
    <xf numFmtId="0" fontId="128" fillId="49" borderId="0" applyNumberFormat="0" applyBorder="0" applyAlignment="0" applyProtection="0"/>
    <xf numFmtId="0" fontId="125" fillId="49" borderId="0" applyNumberFormat="0" applyBorder="0" applyAlignment="0" applyProtection="0"/>
    <xf numFmtId="0" fontId="125" fillId="49" borderId="0" applyNumberFormat="0" applyBorder="0" applyAlignment="0" applyProtection="0"/>
    <xf numFmtId="0" fontId="125" fillId="50" borderId="0" applyNumberFormat="0" applyBorder="0" applyAlignment="0" applyProtection="0"/>
    <xf numFmtId="0" fontId="126" fillId="50" borderId="0" applyNumberFormat="0" applyBorder="0" applyAlignment="0" applyProtection="0"/>
    <xf numFmtId="0" fontId="125" fillId="50" borderId="0" applyNumberFormat="0" applyBorder="0" applyAlignment="0" applyProtection="0"/>
    <xf numFmtId="0" fontId="46" fillId="18" borderId="0" applyNumberFormat="0" applyBorder="0" applyAlignment="0" applyProtection="0"/>
    <xf numFmtId="0" fontId="127" fillId="50" borderId="0" applyNumberFormat="0" applyBorder="0" applyAlignment="0" applyProtection="0"/>
    <xf numFmtId="0" fontId="128" fillId="50" borderId="0" applyNumberFormat="0" applyBorder="0" applyAlignment="0" applyProtection="0"/>
    <xf numFmtId="0" fontId="15" fillId="15" borderId="0" applyNumberFormat="0" applyBorder="0" applyAlignment="0" applyProtection="0"/>
    <xf numFmtId="0" fontId="126" fillId="50" borderId="0" applyNumberFormat="0" applyBorder="0" applyAlignment="0" applyProtection="0"/>
    <xf numFmtId="0" fontId="15" fillId="15" borderId="0" applyNumberFormat="0" applyBorder="0" applyAlignment="0" applyProtection="0"/>
    <xf numFmtId="0" fontId="128" fillId="50" borderId="0" applyNumberFormat="0" applyBorder="0" applyAlignment="0" applyProtection="0"/>
    <xf numFmtId="0" fontId="125" fillId="50" borderId="0" applyNumberFormat="0" applyBorder="0" applyAlignment="0" applyProtection="0"/>
    <xf numFmtId="0" fontId="125" fillId="50" borderId="0" applyNumberFormat="0" applyBorder="0" applyAlignment="0" applyProtection="0"/>
    <xf numFmtId="0" fontId="125" fillId="51" borderId="0" applyNumberFormat="0" applyBorder="0" applyAlignment="0" applyProtection="0"/>
    <xf numFmtId="0" fontId="126" fillId="51" borderId="0" applyNumberFormat="0" applyBorder="0" applyAlignment="0" applyProtection="0"/>
    <xf numFmtId="0" fontId="125" fillId="51" borderId="0" applyNumberFormat="0" applyBorder="0" applyAlignment="0" applyProtection="0"/>
    <xf numFmtId="0" fontId="46" fillId="12" borderId="0" applyNumberFormat="0" applyBorder="0" applyAlignment="0" applyProtection="0"/>
    <xf numFmtId="0" fontId="127" fillId="51" borderId="0" applyNumberFormat="0" applyBorder="0" applyAlignment="0" applyProtection="0"/>
    <xf numFmtId="0" fontId="128" fillId="51" borderId="0" applyNumberFormat="0" applyBorder="0" applyAlignment="0" applyProtection="0"/>
    <xf numFmtId="0" fontId="15" fillId="5" borderId="0" applyNumberFormat="0" applyBorder="0" applyAlignment="0" applyProtection="0"/>
    <xf numFmtId="0" fontId="126" fillId="51" borderId="0" applyNumberFormat="0" applyBorder="0" applyAlignment="0" applyProtection="0"/>
    <xf numFmtId="0" fontId="15" fillId="5" borderId="0" applyNumberFormat="0" applyBorder="0" applyAlignment="0" applyProtection="0"/>
    <xf numFmtId="0" fontId="125" fillId="51" borderId="0" applyNumberFormat="0" applyBorder="0" applyAlignment="0" applyProtection="0"/>
    <xf numFmtId="0" fontId="125" fillId="52" borderId="0" applyNumberFormat="0" applyBorder="0" applyAlignment="0" applyProtection="0"/>
    <xf numFmtId="0" fontId="126" fillId="52" borderId="0" applyNumberFormat="0" applyBorder="0" applyAlignment="0" applyProtection="0"/>
    <xf numFmtId="0" fontId="125" fillId="52" borderId="0" applyNumberFormat="0" applyBorder="0" applyAlignment="0" applyProtection="0"/>
    <xf numFmtId="0" fontId="46" fillId="18" borderId="0" applyNumberFormat="0" applyBorder="0" applyAlignment="0" applyProtection="0"/>
    <xf numFmtId="0" fontId="127" fillId="52" borderId="0" applyNumberFormat="0" applyBorder="0" applyAlignment="0" applyProtection="0"/>
    <xf numFmtId="0" fontId="128" fillId="52" borderId="0" applyNumberFormat="0" applyBorder="0" applyAlignment="0" applyProtection="0"/>
    <xf numFmtId="0" fontId="15" fillId="11" borderId="0" applyNumberFormat="0" applyBorder="0" applyAlignment="0" applyProtection="0"/>
    <xf numFmtId="0" fontId="126" fillId="52" borderId="0" applyNumberFormat="0" applyBorder="0" applyAlignment="0" applyProtection="0"/>
    <xf numFmtId="0" fontId="15" fillId="11" borderId="0" applyNumberFormat="0" applyBorder="0" applyAlignment="0" applyProtection="0"/>
    <xf numFmtId="0" fontId="128" fillId="52" borderId="0" applyNumberFormat="0" applyBorder="0" applyAlignment="0" applyProtection="0"/>
    <xf numFmtId="0" fontId="125" fillId="52" borderId="0" applyNumberFormat="0" applyBorder="0" applyAlignment="0" applyProtection="0"/>
    <xf numFmtId="0" fontId="125" fillId="52" borderId="0" applyNumberFormat="0" applyBorder="0" applyAlignment="0" applyProtection="0"/>
    <xf numFmtId="0" fontId="125" fillId="53" borderId="0" applyNumberFormat="0" applyBorder="0" applyAlignment="0" applyProtection="0"/>
    <xf numFmtId="0" fontId="126" fillId="53" borderId="0" applyNumberFormat="0" applyBorder="0" applyAlignment="0" applyProtection="0"/>
    <xf numFmtId="0" fontId="125" fillId="53" borderId="0" applyNumberFormat="0" applyBorder="0" applyAlignment="0" applyProtection="0"/>
    <xf numFmtId="0" fontId="46" fillId="18" borderId="0" applyNumberFormat="0" applyBorder="0" applyAlignment="0" applyProtection="0"/>
    <xf numFmtId="0" fontId="127" fillId="53" borderId="0" applyNumberFormat="0" applyBorder="0" applyAlignment="0" applyProtection="0"/>
    <xf numFmtId="0" fontId="128" fillId="53" borderId="0" applyNumberFormat="0" applyBorder="0" applyAlignment="0" applyProtection="0"/>
    <xf numFmtId="0" fontId="15" fillId="6" borderId="0" applyNumberFormat="0" applyBorder="0" applyAlignment="0" applyProtection="0"/>
    <xf numFmtId="0" fontId="126" fillId="53" borderId="0" applyNumberFormat="0" applyBorder="0" applyAlignment="0" applyProtection="0"/>
    <xf numFmtId="0" fontId="15" fillId="6" borderId="0" applyNumberFormat="0" applyBorder="0" applyAlignment="0" applyProtection="0"/>
    <xf numFmtId="0" fontId="128" fillId="53" borderId="0" applyNumberFormat="0" applyBorder="0" applyAlignment="0" applyProtection="0"/>
    <xf numFmtId="0" fontId="125" fillId="53" borderId="0" applyNumberFormat="0" applyBorder="0" applyAlignment="0" applyProtection="0"/>
    <xf numFmtId="0" fontId="125" fillId="53" borderId="0" applyNumberFormat="0" applyBorder="0" applyAlignment="0" applyProtection="0"/>
    <xf numFmtId="0" fontId="15" fillId="16" borderId="0" applyNumberFormat="0" applyBorder="0" applyAlignment="0" applyProtection="0"/>
    <xf numFmtId="0" fontId="47" fillId="11" borderId="0" applyNumberFormat="0" applyBorder="0" applyAlignment="0" applyProtection="0"/>
    <xf numFmtId="0" fontId="15" fillId="6" borderId="0" applyNumberFormat="0" applyBorder="0" applyAlignment="0" applyProtection="0"/>
    <xf numFmtId="0" fontId="47" fillId="17" borderId="0" applyNumberFormat="0" applyBorder="0" applyAlignment="0" applyProtection="0"/>
    <xf numFmtId="0" fontId="15" fillId="13" borderId="0" applyNumberFormat="0" applyBorder="0" applyAlignment="0" applyProtection="0"/>
    <xf numFmtId="0" fontId="47" fillId="15" borderId="0" applyNumberFormat="0" applyBorder="0" applyAlignment="0" applyProtection="0"/>
    <xf numFmtId="0" fontId="15" fillId="19" borderId="0" applyNumberFormat="0" applyBorder="0" applyAlignment="0" applyProtection="0"/>
    <xf numFmtId="0" fontId="47" fillId="5" borderId="0" applyNumberFormat="0" applyBorder="0" applyAlignment="0" applyProtection="0"/>
    <xf numFmtId="0" fontId="15" fillId="20" borderId="0" applyNumberFormat="0" applyBorder="0" applyAlignment="0" applyProtection="0"/>
    <xf numFmtId="0" fontId="47" fillId="11" borderId="0" applyNumberFormat="0" applyBorder="0" applyAlignment="0" applyProtection="0"/>
    <xf numFmtId="0" fontId="15" fillId="21" borderId="0" applyNumberFormat="0" applyBorder="0" applyAlignment="0" applyProtection="0"/>
    <xf numFmtId="0" fontId="47" fillId="6" borderId="0" applyNumberFormat="0" applyBorder="0" applyAlignment="0" applyProtection="0"/>
    <xf numFmtId="0" fontId="47" fillId="11" borderId="0" applyNumberFormat="0" applyBorder="0" applyAlignment="0" applyProtection="0"/>
    <xf numFmtId="0" fontId="46" fillId="16"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16" borderId="0" applyNumberFormat="0" applyBorder="0" applyAlignment="0" applyProtection="0"/>
    <xf numFmtId="0" fontId="47" fillId="17" borderId="0" applyNumberFormat="0" applyBorder="0" applyAlignment="0" applyProtection="0"/>
    <xf numFmtId="0" fontId="46" fillId="6" borderId="0" applyNumberFormat="0" applyBorder="0" applyAlignment="0" applyProtection="0"/>
    <xf numFmtId="0" fontId="47" fillId="15" borderId="0" applyNumberFormat="0" applyBorder="0" applyAlignment="0" applyProtection="0"/>
    <xf numFmtId="0" fontId="46" fillId="13"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3" borderId="0" applyNumberFormat="0" applyBorder="0" applyAlignment="0" applyProtection="0"/>
    <xf numFmtId="0" fontId="47" fillId="5" borderId="0" applyNumberFormat="0" applyBorder="0" applyAlignment="0" applyProtection="0"/>
    <xf numFmtId="0" fontId="46" fillId="19"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19" borderId="0" applyNumberFormat="0" applyBorder="0" applyAlignment="0" applyProtection="0"/>
    <xf numFmtId="0" fontId="47" fillId="11" borderId="0" applyNumberFormat="0" applyBorder="0" applyAlignment="0" applyProtection="0"/>
    <xf numFmtId="0" fontId="46" fillId="20" borderId="0" applyNumberFormat="0" applyBorder="0" applyAlignment="0" applyProtection="0"/>
    <xf numFmtId="0" fontId="47" fillId="6" borderId="0" applyNumberFormat="0" applyBorder="0" applyAlignment="0" applyProtection="0"/>
    <xf numFmtId="0" fontId="46" fillId="21"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21" borderId="0" applyNumberFormat="0" applyBorder="0" applyAlignment="0" applyProtection="0"/>
    <xf numFmtId="174" fontId="4" fillId="0" borderId="0" applyFont="0" applyFill="0" applyBorder="0" applyAlignment="0" applyProtection="0">
      <alignment horizontal="right" vertical="center"/>
    </xf>
    <xf numFmtId="0" fontId="15" fillId="22" borderId="0" applyNumberFormat="0" applyBorder="0" applyAlignment="0" applyProtection="0"/>
    <xf numFmtId="0" fontId="47" fillId="23" borderId="0" applyNumberFormat="0" applyBorder="0" applyAlignment="0" applyProtection="0"/>
    <xf numFmtId="0" fontId="15" fillId="24" borderId="0" applyNumberFormat="0" applyBorder="0" applyAlignment="0" applyProtection="0"/>
    <xf numFmtId="0" fontId="47" fillId="17" borderId="0" applyNumberFormat="0" applyBorder="0" applyAlignment="0" applyProtection="0"/>
    <xf numFmtId="0" fontId="15" fillId="25" borderId="0" applyNumberFormat="0" applyBorder="0" applyAlignment="0" applyProtection="0"/>
    <xf numFmtId="0" fontId="47" fillId="15" borderId="0" applyNumberFormat="0" applyBorder="0" applyAlignment="0" applyProtection="0"/>
    <xf numFmtId="0" fontId="15" fillId="19" borderId="0" applyNumberFormat="0" applyBorder="0" applyAlignment="0" applyProtection="0"/>
    <xf numFmtId="0" fontId="47" fillId="26" borderId="0" applyNumberFormat="0" applyBorder="0" applyAlignment="0" applyProtection="0"/>
    <xf numFmtId="0" fontId="15" fillId="20" borderId="0" applyNumberFormat="0" applyBorder="0" applyAlignment="0" applyProtection="0"/>
    <xf numFmtId="0" fontId="47" fillId="20" borderId="0" applyNumberFormat="0" applyBorder="0" applyAlignment="0" applyProtection="0"/>
    <xf numFmtId="0" fontId="15" fillId="17" borderId="0" applyNumberFormat="0" applyBorder="0" applyAlignment="0" applyProtection="0"/>
    <xf numFmtId="0" fontId="47" fillId="24" borderId="0" applyNumberFormat="0" applyBorder="0" applyAlignment="0" applyProtection="0"/>
    <xf numFmtId="0" fontId="125" fillId="54" borderId="0" applyNumberFormat="0" applyBorder="0" applyAlignment="0" applyProtection="0"/>
    <xf numFmtId="0" fontId="126" fillId="54" borderId="0" applyNumberFormat="0" applyBorder="0" applyAlignment="0" applyProtection="0"/>
    <xf numFmtId="0" fontId="125" fillId="54" borderId="0" applyNumberFormat="0" applyBorder="0" applyAlignment="0" applyProtection="0"/>
    <xf numFmtId="0" fontId="46" fillId="20" borderId="0" applyNumberFormat="0" applyBorder="0" applyAlignment="0" applyProtection="0"/>
    <xf numFmtId="0" fontId="127" fillId="54" borderId="0" applyNumberFormat="0" applyBorder="0" applyAlignment="0" applyProtection="0"/>
    <xf numFmtId="0" fontId="46" fillId="22" borderId="0" applyNumberFormat="0" applyBorder="0" applyAlignment="0" applyProtection="0"/>
    <xf numFmtId="0" fontId="47" fillId="23" borderId="0" applyNumberFormat="0" applyBorder="0" applyAlignment="0" applyProtection="0"/>
    <xf numFmtId="0" fontId="46" fillId="22" borderId="0" applyNumberFormat="0" applyBorder="0" applyAlignment="0" applyProtection="0"/>
    <xf numFmtId="0" fontId="128" fillId="54" borderId="0" applyNumberFormat="0" applyBorder="0" applyAlignment="0" applyProtection="0"/>
    <xf numFmtId="0" fontId="126" fillId="54" borderId="0" applyNumberFormat="0" applyBorder="0" applyAlignment="0" applyProtection="0"/>
    <xf numFmtId="0" fontId="46" fillId="20" borderId="0" applyNumberFormat="0" applyBorder="0" applyAlignment="0" applyProtection="0"/>
    <xf numFmtId="0" fontId="47" fillId="23" borderId="0" applyNumberFormat="0" applyBorder="0" applyAlignment="0" applyProtection="0"/>
    <xf numFmtId="0" fontId="128" fillId="54" borderId="0" applyNumberFormat="0" applyBorder="0" applyAlignment="0" applyProtection="0"/>
    <xf numFmtId="0" fontId="125" fillId="54" borderId="0" applyNumberFormat="0" applyBorder="0" applyAlignment="0" applyProtection="0"/>
    <xf numFmtId="0" fontId="125" fillId="54" borderId="0" applyNumberFormat="0" applyBorder="0" applyAlignment="0" applyProtection="0"/>
    <xf numFmtId="0" fontId="46" fillId="22" borderId="0" applyNumberFormat="0" applyBorder="0" applyAlignment="0" applyProtection="0"/>
    <xf numFmtId="0" fontId="125" fillId="54" borderId="0" applyNumberFormat="0" applyBorder="0" applyAlignment="0" applyProtection="0"/>
    <xf numFmtId="0" fontId="15" fillId="22" borderId="0" applyNumberFormat="0" applyBorder="0" applyAlignment="0" applyProtection="0"/>
    <xf numFmtId="0" fontId="125" fillId="55" borderId="0" applyNumberFormat="0" applyBorder="0" applyAlignment="0" applyProtection="0"/>
    <xf numFmtId="0" fontId="126" fillId="55" borderId="0" applyNumberFormat="0" applyBorder="0" applyAlignment="0" applyProtection="0"/>
    <xf numFmtId="0" fontId="125" fillId="55" borderId="0" applyNumberFormat="0" applyBorder="0" applyAlignment="0" applyProtection="0"/>
    <xf numFmtId="0" fontId="46" fillId="27" borderId="0" applyNumberFormat="0" applyBorder="0" applyAlignment="0" applyProtection="0"/>
    <xf numFmtId="0" fontId="127" fillId="55" borderId="0" applyNumberFormat="0" applyBorder="0" applyAlignment="0" applyProtection="0"/>
    <xf numFmtId="0" fontId="46" fillId="24" borderId="0" applyNumberFormat="0" applyBorder="0" applyAlignment="0" applyProtection="0"/>
    <xf numFmtId="0" fontId="128" fillId="55" borderId="0" applyNumberFormat="0" applyBorder="0" applyAlignment="0" applyProtection="0"/>
    <xf numFmtId="0" fontId="46" fillId="24" borderId="0" applyNumberFormat="0" applyBorder="0" applyAlignment="0" applyProtection="0"/>
    <xf numFmtId="0" fontId="47" fillId="17" borderId="0" applyNumberFormat="0" applyBorder="0" applyAlignment="0" applyProtection="0"/>
    <xf numFmtId="0" fontId="126" fillId="55" borderId="0" applyNumberFormat="0" applyBorder="0" applyAlignment="0" applyProtection="0"/>
    <xf numFmtId="0" fontId="46" fillId="27" borderId="0" applyNumberFormat="0" applyBorder="0" applyAlignment="0" applyProtection="0"/>
    <xf numFmtId="0" fontId="47" fillId="17" borderId="0" applyNumberFormat="0" applyBorder="0" applyAlignment="0" applyProtection="0"/>
    <xf numFmtId="0" fontId="46" fillId="24" borderId="0" applyNumberFormat="0" applyBorder="0" applyAlignment="0" applyProtection="0"/>
    <xf numFmtId="0" fontId="125" fillId="55" borderId="0" applyNumberFormat="0" applyBorder="0" applyAlignment="0" applyProtection="0"/>
    <xf numFmtId="0" fontId="125" fillId="55" borderId="0" applyNumberFormat="0" applyBorder="0" applyAlignment="0" applyProtection="0"/>
    <xf numFmtId="0" fontId="125" fillId="55" borderId="0" applyNumberFormat="0" applyBorder="0" applyAlignment="0" applyProtection="0"/>
    <xf numFmtId="0" fontId="15" fillId="24" borderId="0" applyNumberFormat="0" applyBorder="0" applyAlignment="0" applyProtection="0"/>
    <xf numFmtId="0" fontId="125" fillId="56" borderId="0" applyNumberFormat="0" applyBorder="0" applyAlignment="0" applyProtection="0"/>
    <xf numFmtId="0" fontId="126" fillId="56" borderId="0" applyNumberFormat="0" applyBorder="0" applyAlignment="0" applyProtection="0"/>
    <xf numFmtId="0" fontId="125" fillId="56" borderId="0" applyNumberFormat="0" applyBorder="0" applyAlignment="0" applyProtection="0"/>
    <xf numFmtId="0" fontId="46" fillId="27" borderId="0" applyNumberFormat="0" applyBorder="0" applyAlignment="0" applyProtection="0"/>
    <xf numFmtId="0" fontId="127" fillId="56" borderId="0" applyNumberFormat="0" applyBorder="0" applyAlignment="0" applyProtection="0"/>
    <xf numFmtId="0" fontId="46" fillId="25" borderId="0" applyNumberFormat="0" applyBorder="0" applyAlignment="0" applyProtection="0"/>
    <xf numFmtId="0" fontId="128" fillId="56" borderId="0" applyNumberFormat="0" applyBorder="0" applyAlignment="0" applyProtection="0"/>
    <xf numFmtId="0" fontId="46" fillId="25" borderId="0" applyNumberFormat="0" applyBorder="0" applyAlignment="0" applyProtection="0"/>
    <xf numFmtId="0" fontId="47" fillId="15" borderId="0" applyNumberFormat="0" applyBorder="0" applyAlignment="0" applyProtection="0"/>
    <xf numFmtId="0" fontId="126" fillId="56" borderId="0" applyNumberFormat="0" applyBorder="0" applyAlignment="0" applyProtection="0"/>
    <xf numFmtId="0" fontId="46" fillId="27" borderId="0" applyNumberFormat="0" applyBorder="0" applyAlignment="0" applyProtection="0"/>
    <xf numFmtId="0" fontId="47" fillId="15" borderId="0" applyNumberFormat="0" applyBorder="0" applyAlignment="0" applyProtection="0"/>
    <xf numFmtId="0" fontId="46" fillId="25" borderId="0" applyNumberFormat="0" applyBorder="0" applyAlignment="0" applyProtection="0"/>
    <xf numFmtId="0" fontId="125" fillId="56" borderId="0" applyNumberFormat="0" applyBorder="0" applyAlignment="0" applyProtection="0"/>
    <xf numFmtId="0" fontId="125" fillId="56" borderId="0" applyNumberFormat="0" applyBorder="0" applyAlignment="0" applyProtection="0"/>
    <xf numFmtId="0" fontId="125" fillId="56" borderId="0" applyNumberFormat="0" applyBorder="0" applyAlignment="0" applyProtection="0"/>
    <xf numFmtId="0" fontId="15" fillId="25" borderId="0" applyNumberFormat="0" applyBorder="0" applyAlignment="0" applyProtection="0"/>
    <xf numFmtId="0" fontId="125" fillId="57" borderId="0" applyNumberFormat="0" applyBorder="0" applyAlignment="0" applyProtection="0"/>
    <xf numFmtId="0" fontId="126" fillId="57" borderId="0" applyNumberFormat="0" applyBorder="0" applyAlignment="0" applyProtection="0"/>
    <xf numFmtId="0" fontId="125" fillId="57" borderId="0" applyNumberFormat="0" applyBorder="0" applyAlignment="0" applyProtection="0"/>
    <xf numFmtId="0" fontId="46" fillId="26" borderId="0" applyNumberFormat="0" applyBorder="0" applyAlignment="0" applyProtection="0"/>
    <xf numFmtId="0" fontId="127" fillId="57" borderId="0" applyNumberFormat="0" applyBorder="0" applyAlignment="0" applyProtection="0"/>
    <xf numFmtId="0" fontId="46" fillId="19" borderId="0" applyNumberFormat="0" applyBorder="0" applyAlignment="0" applyProtection="0"/>
    <xf numFmtId="0" fontId="128" fillId="57" borderId="0" applyNumberFormat="0" applyBorder="0" applyAlignment="0" applyProtection="0"/>
    <xf numFmtId="0" fontId="46" fillId="19" borderId="0" applyNumberFormat="0" applyBorder="0" applyAlignment="0" applyProtection="0"/>
    <xf numFmtId="0" fontId="47" fillId="26" borderId="0" applyNumberFormat="0" applyBorder="0" applyAlignment="0" applyProtection="0"/>
    <xf numFmtId="0" fontId="126" fillId="57" borderId="0" applyNumberFormat="0" applyBorder="0" applyAlignment="0" applyProtection="0"/>
    <xf numFmtId="0" fontId="46" fillId="26" borderId="0" applyNumberFormat="0" applyBorder="0" applyAlignment="0" applyProtection="0"/>
    <xf numFmtId="0" fontId="47" fillId="26" borderId="0" applyNumberFormat="0" applyBorder="0" applyAlignment="0" applyProtection="0"/>
    <xf numFmtId="0" fontId="46" fillId="19" borderId="0" applyNumberFormat="0" applyBorder="0" applyAlignment="0" applyProtection="0"/>
    <xf numFmtId="0" fontId="125" fillId="57" borderId="0" applyNumberFormat="0" applyBorder="0" applyAlignment="0" applyProtection="0"/>
    <xf numFmtId="0" fontId="125" fillId="57" borderId="0" applyNumberFormat="0" applyBorder="0" applyAlignment="0" applyProtection="0"/>
    <xf numFmtId="0" fontId="125" fillId="57" borderId="0" applyNumberFormat="0" applyBorder="0" applyAlignment="0" applyProtection="0"/>
    <xf numFmtId="0" fontId="15" fillId="19" borderId="0" applyNumberFormat="0" applyBorder="0" applyAlignment="0" applyProtection="0"/>
    <xf numFmtId="0" fontId="125" fillId="58" borderId="0" applyNumberFormat="0" applyBorder="0" applyAlignment="0" applyProtection="0"/>
    <xf numFmtId="0" fontId="126" fillId="58" borderId="0" applyNumberFormat="0" applyBorder="0" applyAlignment="0" applyProtection="0"/>
    <xf numFmtId="0" fontId="125" fillId="58" borderId="0" applyNumberFormat="0" applyBorder="0" applyAlignment="0" applyProtection="0"/>
    <xf numFmtId="0" fontId="127" fillId="58" borderId="0" applyNumberFormat="0" applyBorder="0" applyAlignment="0" applyProtection="0"/>
    <xf numFmtId="0" fontId="46" fillId="20" borderId="0" applyNumberFormat="0" applyBorder="0" applyAlignment="0" applyProtection="0"/>
    <xf numFmtId="0" fontId="47" fillId="20" borderId="0" applyNumberFormat="0" applyBorder="0" applyAlignment="0" applyProtection="0"/>
    <xf numFmtId="0" fontId="128" fillId="58" borderId="0" applyNumberFormat="0" applyBorder="0" applyAlignment="0" applyProtection="0"/>
    <xf numFmtId="0" fontId="126" fillId="58" borderId="0" applyNumberFormat="0" applyBorder="0" applyAlignment="0" applyProtection="0"/>
    <xf numFmtId="0" fontId="46" fillId="20" borderId="0" applyNumberFormat="0" applyBorder="0" applyAlignment="0" applyProtection="0"/>
    <xf numFmtId="0" fontId="47" fillId="20" borderId="0" applyNumberFormat="0" applyBorder="0" applyAlignment="0" applyProtection="0"/>
    <xf numFmtId="0" fontId="128" fillId="58" borderId="0" applyNumberFormat="0" applyBorder="0" applyAlignment="0" applyProtection="0"/>
    <xf numFmtId="0" fontId="125" fillId="58" borderId="0" applyNumberFormat="0" applyBorder="0" applyAlignment="0" applyProtection="0"/>
    <xf numFmtId="0" fontId="125" fillId="58" borderId="0" applyNumberFormat="0" applyBorder="0" applyAlignment="0" applyProtection="0"/>
    <xf numFmtId="0" fontId="46" fillId="20" borderId="0" applyNumberFormat="0" applyBorder="0" applyAlignment="0" applyProtection="0"/>
    <xf numFmtId="0" fontId="125" fillId="58" borderId="0" applyNumberFormat="0" applyBorder="0" applyAlignment="0" applyProtection="0"/>
    <xf numFmtId="0" fontId="15" fillId="20" borderId="0" applyNumberFormat="0" applyBorder="0" applyAlignment="0" applyProtection="0"/>
    <xf numFmtId="0" fontId="125" fillId="59" borderId="0" applyNumberFormat="0" applyBorder="0" applyAlignment="0" applyProtection="0"/>
    <xf numFmtId="0" fontId="126" fillId="59" borderId="0" applyNumberFormat="0" applyBorder="0" applyAlignment="0" applyProtection="0"/>
    <xf numFmtId="0" fontId="125" fillId="59" borderId="0" applyNumberFormat="0" applyBorder="0" applyAlignment="0" applyProtection="0"/>
    <xf numFmtId="0" fontId="127" fillId="59" borderId="0" applyNumberFormat="0" applyBorder="0" applyAlignment="0" applyProtection="0"/>
    <xf numFmtId="0" fontId="128" fillId="59" borderId="0" applyNumberFormat="0" applyBorder="0" applyAlignment="0" applyProtection="0"/>
    <xf numFmtId="0" fontId="46" fillId="17" borderId="0" applyNumberFormat="0" applyBorder="0" applyAlignment="0" applyProtection="0"/>
    <xf numFmtId="0" fontId="47" fillId="24" borderId="0" applyNumberFormat="0" applyBorder="0" applyAlignment="0" applyProtection="0"/>
    <xf numFmtId="0" fontId="126" fillId="59" borderId="0" applyNumberFormat="0" applyBorder="0" applyAlignment="0" applyProtection="0"/>
    <xf numFmtId="0" fontId="46" fillId="17" borderId="0" applyNumberFormat="0" applyBorder="0" applyAlignment="0" applyProtection="0"/>
    <xf numFmtId="0" fontId="47" fillId="24" borderId="0" applyNumberFormat="0" applyBorder="0" applyAlignment="0" applyProtection="0"/>
    <xf numFmtId="0" fontId="125" fillId="59" borderId="0" applyNumberFormat="0" applyBorder="0" applyAlignment="0" applyProtection="0"/>
    <xf numFmtId="0" fontId="46" fillId="17" borderId="0" applyNumberFormat="0" applyBorder="0" applyAlignment="0" applyProtection="0"/>
    <xf numFmtId="0" fontId="125" fillId="59" borderId="0" applyNumberFormat="0" applyBorder="0" applyAlignment="0" applyProtection="0"/>
    <xf numFmtId="0" fontId="15" fillId="17" borderId="0" applyNumberFormat="0" applyBorder="0" applyAlignment="0" applyProtection="0"/>
    <xf numFmtId="0" fontId="129" fillId="60" borderId="35" applyNumberFormat="0" applyAlignment="0" applyProtection="0"/>
    <xf numFmtId="0" fontId="130" fillId="60" borderId="35" applyNumberFormat="0" applyAlignment="0" applyProtection="0"/>
    <xf numFmtId="0" fontId="129" fillId="60" borderId="35" applyNumberFormat="0" applyAlignment="0" applyProtection="0"/>
    <xf numFmtId="0" fontId="48" fillId="3" borderId="1" applyNumberFormat="0" applyAlignment="0" applyProtection="0"/>
    <xf numFmtId="0" fontId="131" fillId="60" borderId="35" applyNumberFormat="0" applyAlignment="0" applyProtection="0"/>
    <xf numFmtId="0" fontId="48" fillId="12" borderId="1" applyNumberFormat="0" applyAlignment="0" applyProtection="0"/>
    <xf numFmtId="0" fontId="132" fillId="60" borderId="35" applyNumberFormat="0" applyAlignment="0" applyProtection="0"/>
    <xf numFmtId="0" fontId="48" fillId="12" borderId="1" applyNumberFormat="0" applyAlignment="0" applyProtection="0"/>
    <xf numFmtId="0" fontId="49" fillId="3" borderId="1" applyNumberFormat="0" applyAlignment="0" applyProtection="0"/>
    <xf numFmtId="0" fontId="130" fillId="60" borderId="35" applyNumberFormat="0" applyAlignment="0" applyProtection="0"/>
    <xf numFmtId="0" fontId="48" fillId="3" borderId="1" applyNumberFormat="0" applyAlignment="0" applyProtection="0"/>
    <xf numFmtId="0" fontId="49" fillId="3" borderId="1" applyNumberFormat="0" applyAlignment="0" applyProtection="0"/>
    <xf numFmtId="0" fontId="48" fillId="12" borderId="1" applyNumberFormat="0" applyAlignment="0" applyProtection="0"/>
    <xf numFmtId="0" fontId="129" fillId="60" borderId="35" applyNumberFormat="0" applyAlignment="0" applyProtection="0"/>
    <xf numFmtId="0" fontId="129" fillId="60" borderId="35" applyNumberFormat="0" applyAlignment="0" applyProtection="0"/>
    <xf numFmtId="0" fontId="129" fillId="60" borderId="35" applyNumberFormat="0" applyAlignment="0" applyProtection="0"/>
    <xf numFmtId="0" fontId="16" fillId="5" borderId="0" applyNumberFormat="0" applyBorder="0" applyAlignment="0" applyProtection="0"/>
    <xf numFmtId="0" fontId="60" fillId="9" borderId="0" applyNumberFormat="0" applyBorder="0" applyAlignment="0" applyProtection="0"/>
    <xf numFmtId="0" fontId="133" fillId="60" borderId="36" applyNumberFormat="0" applyAlignment="0" applyProtection="0"/>
    <xf numFmtId="0" fontId="134" fillId="60" borderId="36" applyNumberFormat="0" applyAlignment="0" applyProtection="0"/>
    <xf numFmtId="0" fontId="133" fillId="60" borderId="36" applyNumberFormat="0" applyAlignment="0" applyProtection="0"/>
    <xf numFmtId="0" fontId="50" fillId="3" borderId="2" applyNumberFormat="0" applyAlignment="0" applyProtection="0"/>
    <xf numFmtId="0" fontId="135" fillId="60" borderId="36" applyNumberFormat="0" applyAlignment="0" applyProtection="0"/>
    <xf numFmtId="0" fontId="50" fillId="12" borderId="2" applyNumberFormat="0" applyAlignment="0" applyProtection="0"/>
    <xf numFmtId="0" fontId="136" fillId="60" borderId="36" applyNumberFormat="0" applyAlignment="0" applyProtection="0"/>
    <xf numFmtId="0" fontId="50" fillId="12" borderId="2" applyNumberFormat="0" applyAlignment="0" applyProtection="0"/>
    <xf numFmtId="0" fontId="69" fillId="3" borderId="2" applyNumberFormat="0" applyAlignment="0" applyProtection="0"/>
    <xf numFmtId="0" fontId="134" fillId="60" borderId="36" applyNumberFormat="0" applyAlignment="0" applyProtection="0"/>
    <xf numFmtId="0" fontId="50" fillId="3" borderId="2" applyNumberFormat="0" applyAlignment="0" applyProtection="0"/>
    <xf numFmtId="0" fontId="69" fillId="3" borderId="2" applyNumberFormat="0" applyAlignment="0" applyProtection="0"/>
    <xf numFmtId="0" fontId="50" fillId="12" borderId="2" applyNumberFormat="0" applyAlignment="0" applyProtection="0"/>
    <xf numFmtId="0" fontId="133" fillId="60" borderId="36" applyNumberFormat="0" applyAlignment="0" applyProtection="0"/>
    <xf numFmtId="0" fontId="133" fillId="60" borderId="36" applyNumberFormat="0" applyAlignment="0" applyProtection="0"/>
    <xf numFmtId="0" fontId="133" fillId="60" borderId="36" applyNumberFormat="0" applyAlignment="0" applyProtection="0"/>
    <xf numFmtId="0" fontId="137" fillId="0" borderId="0" applyNumberFormat="0" applyFill="0" applyBorder="0" applyAlignment="0" applyProtection="0"/>
    <xf numFmtId="0" fontId="138" fillId="0" borderId="0" applyNumberFormat="0" applyFill="0" applyBorder="0" applyAlignment="0" applyProtection="0"/>
    <xf numFmtId="0" fontId="137" fillId="0" borderId="0" applyNumberFormat="0" applyFill="0" applyBorder="0" applyAlignment="0" applyProtection="0"/>
    <xf numFmtId="0" fontId="17" fillId="28" borderId="3"/>
    <xf numFmtId="0" fontId="17" fillId="28" borderId="3"/>
    <xf numFmtId="0" fontId="18" fillId="12" borderId="2" applyNumberFormat="0" applyAlignment="0" applyProtection="0"/>
    <xf numFmtId="0" fontId="69" fillId="3" borderId="2" applyNumberFormat="0" applyAlignment="0" applyProtection="0"/>
    <xf numFmtId="0" fontId="17" fillId="0" borderId="4"/>
    <xf numFmtId="0" fontId="17" fillId="0" borderId="4"/>
    <xf numFmtId="0" fontId="19" fillId="18" borderId="5" applyNumberFormat="0" applyAlignment="0" applyProtection="0"/>
    <xf numFmtId="0" fontId="68" fillId="18" borderId="5" applyNumberFormat="0" applyAlignment="0" applyProtection="0"/>
    <xf numFmtId="0" fontId="20" fillId="29" borderId="0">
      <alignment horizontal="center"/>
    </xf>
    <xf numFmtId="0" fontId="21" fillId="29" borderId="0">
      <alignment horizontal="center" vertical="center"/>
    </xf>
    <xf numFmtId="0" fontId="4" fillId="30" borderId="0">
      <alignment horizontal="center" wrapText="1"/>
    </xf>
    <xf numFmtId="0" fontId="4" fillId="30" borderId="0">
      <alignment horizontal="center" wrapText="1"/>
    </xf>
    <xf numFmtId="0" fontId="44" fillId="30" borderId="0">
      <alignment horizontal="center" wrapText="1"/>
    </xf>
    <xf numFmtId="0" fontId="4" fillId="30" borderId="0">
      <alignment horizontal="center" wrapText="1"/>
    </xf>
    <xf numFmtId="0" fontId="22" fillId="29" borderId="0">
      <alignment horizontal="center"/>
    </xf>
    <xf numFmtId="167" fontId="4" fillId="0" borderId="0" applyFont="0" applyFill="0" applyBorder="0" applyAlignment="0" applyProtection="0"/>
    <xf numFmtId="167" fontId="4" fillId="0" borderId="0" applyFont="0" applyFill="0" applyBorder="0" applyAlignment="0" applyProtection="0"/>
    <xf numFmtId="167" fontId="84" fillId="0" borderId="0" applyFont="0" applyFill="0" applyBorder="0" applyAlignment="0" applyProtection="0"/>
    <xf numFmtId="167" fontId="1" fillId="0" borderId="0" applyFont="0" applyFill="0" applyBorder="0" applyAlignment="0" applyProtection="0"/>
    <xf numFmtId="0" fontId="23" fillId="31" borderId="3" applyBorder="0">
      <protection locked="0"/>
    </xf>
    <xf numFmtId="178" fontId="4" fillId="0" borderId="0" applyFont="0" applyFill="0" applyBorder="0" applyAlignment="0" applyProtection="0"/>
    <xf numFmtId="176" fontId="84" fillId="0" borderId="0" applyFont="0" applyFill="0" applyBorder="0" applyAlignment="0" applyProtection="0"/>
    <xf numFmtId="176" fontId="100" fillId="0" borderId="0" applyFont="0" applyFill="0" applyBorder="0" applyAlignment="0" applyProtection="0"/>
    <xf numFmtId="176" fontId="116" fillId="0" borderId="0" applyFont="0" applyFill="0" applyBorder="0" applyAlignment="0" applyProtection="0"/>
    <xf numFmtId="176" fontId="1" fillId="0" borderId="0" applyFont="0" applyFill="0" applyBorder="0" applyAlignment="0" applyProtection="0"/>
    <xf numFmtId="0" fontId="139" fillId="61" borderId="36" applyNumberFormat="0" applyAlignment="0" applyProtection="0"/>
    <xf numFmtId="0" fontId="140" fillId="61" borderId="36" applyNumberFormat="0" applyAlignment="0" applyProtection="0"/>
    <xf numFmtId="0" fontId="139" fillId="61" borderId="36" applyNumberFormat="0" applyAlignment="0" applyProtection="0"/>
    <xf numFmtId="0" fontId="141" fillId="61" borderId="36" applyNumberFormat="0" applyAlignment="0" applyProtection="0"/>
    <xf numFmtId="0" fontId="51" fillId="10" borderId="2" applyNumberFormat="0" applyAlignment="0" applyProtection="0"/>
    <xf numFmtId="0" fontId="52" fillId="14" borderId="2" applyNumberFormat="0" applyAlignment="0" applyProtection="0"/>
    <xf numFmtId="0" fontId="142" fillId="61" borderId="36" applyNumberFormat="0" applyAlignment="0" applyProtection="0"/>
    <xf numFmtId="0" fontId="140" fillId="61" borderId="36" applyNumberFormat="0" applyAlignment="0" applyProtection="0"/>
    <xf numFmtId="0" fontId="51" fillId="10" borderId="2" applyNumberFormat="0" applyAlignment="0" applyProtection="0"/>
    <xf numFmtId="0" fontId="52" fillId="14" borderId="2" applyNumberFormat="0" applyAlignment="0" applyProtection="0"/>
    <xf numFmtId="0" fontId="142" fillId="61" borderId="36" applyNumberFormat="0" applyAlignment="0" applyProtection="0"/>
    <xf numFmtId="0" fontId="139" fillId="61" borderId="36" applyNumberFormat="0" applyAlignment="0" applyProtection="0"/>
    <xf numFmtId="0" fontId="139" fillId="61" borderId="36" applyNumberFormat="0" applyAlignment="0" applyProtection="0"/>
    <xf numFmtId="0" fontId="51" fillId="10" borderId="2" applyNumberFormat="0" applyAlignment="0" applyProtection="0"/>
    <xf numFmtId="0" fontId="139" fillId="61" borderId="36" applyNumberFormat="0" applyAlignment="0" applyProtection="0"/>
    <xf numFmtId="0" fontId="143" fillId="0" borderId="37" applyNumberFormat="0" applyFill="0" applyAlignment="0" applyProtection="0"/>
    <xf numFmtId="0" fontId="144" fillId="0" borderId="37" applyNumberFormat="0" applyFill="0" applyAlignment="0" applyProtection="0"/>
    <xf numFmtId="0" fontId="143" fillId="0" borderId="37" applyNumberFormat="0" applyFill="0" applyAlignment="0" applyProtection="0"/>
    <xf numFmtId="0" fontId="9" fillId="0" borderId="7" applyNumberFormat="0" applyFill="0" applyAlignment="0" applyProtection="0"/>
    <xf numFmtId="0" fontId="145" fillId="0" borderId="37" applyNumberFormat="0" applyFill="0" applyAlignment="0" applyProtection="0"/>
    <xf numFmtId="0" fontId="9" fillId="0" borderId="6" applyNumberFormat="0" applyFill="0" applyAlignment="0" applyProtection="0"/>
    <xf numFmtId="0" fontId="53" fillId="0" borderId="8" applyNumberFormat="0" applyFill="0" applyAlignment="0" applyProtection="0"/>
    <xf numFmtId="0" fontId="9" fillId="0" borderId="6" applyNumberFormat="0" applyFill="0" applyAlignment="0" applyProtection="0"/>
    <xf numFmtId="0" fontId="146" fillId="0" borderId="37" applyNumberFormat="0" applyFill="0" applyAlignment="0" applyProtection="0"/>
    <xf numFmtId="0" fontId="144" fillId="0" borderId="37" applyNumberFormat="0" applyFill="0" applyAlignment="0" applyProtection="0"/>
    <xf numFmtId="0" fontId="9" fillId="0" borderId="7" applyNumberFormat="0" applyFill="0" applyAlignment="0" applyProtection="0"/>
    <xf numFmtId="0" fontId="53" fillId="0" borderId="8" applyNumberFormat="0" applyFill="0" applyAlignment="0" applyProtection="0"/>
    <xf numFmtId="0" fontId="146" fillId="0" borderId="37" applyNumberFormat="0" applyFill="0" applyAlignment="0" applyProtection="0"/>
    <xf numFmtId="0" fontId="143" fillId="0" borderId="37" applyNumberFormat="0" applyFill="0" applyAlignment="0" applyProtection="0"/>
    <xf numFmtId="0" fontId="143" fillId="0" borderId="37" applyNumberFormat="0" applyFill="0" applyAlignment="0" applyProtection="0"/>
    <xf numFmtId="0" fontId="9" fillId="0" borderId="6" applyNumberFormat="0" applyFill="0" applyAlignment="0" applyProtection="0"/>
    <xf numFmtId="0" fontId="143" fillId="0" borderId="37" applyNumberFormat="0" applyFill="0" applyAlignment="0" applyProtection="0"/>
    <xf numFmtId="0" fontId="7" fillId="0" borderId="6" applyNumberFormat="0" applyFill="0" applyAlignment="0" applyProtection="0"/>
    <xf numFmtId="0" fontId="147" fillId="0" borderId="0" applyNumberFormat="0" applyFill="0" applyBorder="0" applyAlignment="0" applyProtection="0"/>
    <xf numFmtId="0" fontId="148" fillId="0" borderId="0" applyNumberFormat="0" applyFill="0" applyBorder="0" applyAlignment="0" applyProtection="0"/>
    <xf numFmtId="0" fontId="147" fillId="0" borderId="0" applyNumberFormat="0" applyFill="0" applyBorder="0" applyAlignment="0" applyProtection="0"/>
    <xf numFmtId="0" fontId="149" fillId="0" borderId="0" applyNumberFormat="0" applyFill="0" applyBorder="0" applyAlignment="0" applyProtection="0"/>
    <xf numFmtId="0" fontId="54" fillId="0" borderId="0" applyNumberFormat="0" applyFill="0" applyBorder="0" applyAlignment="0" applyProtection="0"/>
    <xf numFmtId="0" fontId="150" fillId="0" borderId="0" applyNumberFormat="0" applyFill="0" applyBorder="0" applyAlignment="0" applyProtection="0"/>
    <xf numFmtId="0" fontId="55" fillId="0" borderId="0" applyNumberFormat="0" applyFill="0" applyBorder="0" applyAlignment="0" applyProtection="0"/>
    <xf numFmtId="0" fontId="148"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4" fillId="0" borderId="0" applyFont="0" applyFill="0" applyBorder="0" applyAlignment="0" applyProtection="0"/>
    <xf numFmtId="173" fontId="4"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25" fillId="29" borderId="4">
      <alignment horizontal="left"/>
    </xf>
    <xf numFmtId="0" fontId="26" fillId="29" borderId="0">
      <alignment horizontal="left"/>
    </xf>
    <xf numFmtId="0" fontId="8" fillId="29" borderId="0">
      <alignment horizontal="left"/>
    </xf>
    <xf numFmtId="0" fontId="27" fillId="7" borderId="0" applyNumberFormat="0" applyBorder="0" applyAlignment="0" applyProtection="0"/>
    <xf numFmtId="0" fontId="57" fillId="11" borderId="0" applyNumberFormat="0" applyBorder="0" applyAlignment="0" applyProtection="0"/>
    <xf numFmtId="0" fontId="28" fillId="32" borderId="0">
      <alignment horizontal="right" vertical="top" textRotation="90" wrapText="1"/>
    </xf>
    <xf numFmtId="0" fontId="28" fillId="32" borderId="0">
      <alignment horizontal="right" vertical="top" wrapText="1"/>
    </xf>
    <xf numFmtId="0" fontId="151" fillId="62" borderId="0" applyNumberFormat="0" applyBorder="0" applyAlignment="0" applyProtection="0"/>
    <xf numFmtId="0" fontId="152" fillId="62" borderId="0" applyNumberFormat="0" applyBorder="0" applyAlignment="0" applyProtection="0"/>
    <xf numFmtId="0" fontId="151" fillId="62" borderId="0" applyNumberFormat="0" applyBorder="0" applyAlignment="0" applyProtection="0"/>
    <xf numFmtId="0" fontId="56" fillId="7" borderId="0" applyNumberFormat="0" applyBorder="0" applyAlignment="0" applyProtection="0"/>
    <xf numFmtId="0" fontId="153" fillId="62" borderId="0" applyNumberFormat="0" applyBorder="0" applyAlignment="0" applyProtection="0"/>
    <xf numFmtId="0" fontId="56" fillId="7" borderId="0" applyNumberFormat="0" applyBorder="0" applyAlignment="0" applyProtection="0"/>
    <xf numFmtId="0" fontId="57" fillId="11" borderId="0" applyNumberFormat="0" applyBorder="0" applyAlignment="0" applyProtection="0"/>
    <xf numFmtId="0" fontId="151" fillId="62" borderId="0" applyNumberFormat="0" applyBorder="0" applyAlignment="0" applyProtection="0"/>
    <xf numFmtId="0" fontId="154" fillId="62" borderId="0" applyNumberFormat="0" applyBorder="0" applyAlignment="0" applyProtection="0"/>
    <xf numFmtId="0" fontId="152" fillId="62" borderId="0" applyNumberFormat="0" applyBorder="0" applyAlignment="0" applyProtection="0"/>
    <xf numFmtId="0" fontId="151" fillId="62" borderId="0" applyNumberFormat="0" applyBorder="0" applyAlignment="0" applyProtection="0"/>
    <xf numFmtId="0" fontId="56" fillId="7" borderId="0" applyNumberFormat="0" applyBorder="0" applyAlignment="0" applyProtection="0"/>
    <xf numFmtId="0" fontId="57" fillId="11" borderId="0" applyNumberFormat="0" applyBorder="0" applyAlignment="0" applyProtection="0"/>
    <xf numFmtId="0" fontId="154" fillId="62" borderId="0" applyNumberFormat="0" applyBorder="0" applyAlignment="0" applyProtection="0"/>
    <xf numFmtId="0" fontId="151" fillId="62" borderId="0" applyNumberFormat="0" applyBorder="0" applyAlignment="0" applyProtection="0"/>
    <xf numFmtId="0" fontId="151" fillId="62" borderId="0" applyNumberFormat="0" applyBorder="0" applyAlignment="0" applyProtection="0"/>
    <xf numFmtId="0" fontId="56" fillId="7" borderId="0" applyNumberFormat="0" applyBorder="0" applyAlignment="0" applyProtection="0"/>
    <xf numFmtId="0" fontId="151" fillId="62" borderId="0" applyNumberFormat="0" applyBorder="0" applyAlignment="0" applyProtection="0"/>
    <xf numFmtId="0" fontId="29" fillId="0" borderId="9" applyNumberFormat="0" applyFill="0" applyAlignment="0" applyProtection="0"/>
    <xf numFmtId="0" fontId="72" fillId="0" borderId="10" applyNumberFormat="0" applyFill="0" applyAlignment="0" applyProtection="0"/>
    <xf numFmtId="0" fontId="30" fillId="0" borderId="11" applyNumberFormat="0" applyFill="0" applyAlignment="0" applyProtection="0"/>
    <xf numFmtId="0" fontId="73" fillId="0" borderId="12" applyNumberFormat="0" applyFill="0" applyAlignment="0" applyProtection="0"/>
    <xf numFmtId="0" fontId="31" fillId="0" borderId="13" applyNumberFormat="0" applyFill="0" applyAlignment="0" applyProtection="0"/>
    <xf numFmtId="0" fontId="74" fillId="0" borderId="14" applyNumberFormat="0" applyFill="0" applyAlignment="0" applyProtection="0"/>
    <xf numFmtId="0" fontId="31" fillId="0" borderId="0" applyNumberFormat="0" applyFill="0" applyBorder="0" applyAlignment="0" applyProtection="0"/>
    <xf numFmtId="0" fontId="74" fillId="0" borderId="0" applyNumberFormat="0" applyFill="0" applyBorder="0" applyAlignment="0" applyProtection="0"/>
    <xf numFmtId="0" fontId="155" fillId="0" borderId="0" applyNumberFormat="0" applyFill="0" applyBorder="0" applyAlignment="0" applyProtection="0"/>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55" fillId="0" borderId="0" applyNumberFormat="0" applyFill="0" applyBorder="0" applyAlignment="0" applyProtection="0"/>
    <xf numFmtId="0" fontId="156" fillId="0" borderId="0" applyNumberFormat="0" applyFill="0" applyBorder="0" applyAlignment="0" applyProtection="0"/>
    <xf numFmtId="0" fontId="42"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158" fillId="0" borderId="0" applyNumberFormat="0" applyFill="0" applyBorder="0" applyAlignment="0" applyProtection="0"/>
    <xf numFmtId="0" fontId="157" fillId="0" borderId="0" applyNumberFormat="0" applyFill="0" applyBorder="0" applyAlignment="0" applyProtection="0"/>
    <xf numFmtId="0" fontId="158" fillId="0" borderId="0" applyNumberFormat="0" applyFill="0" applyBorder="0" applyAlignment="0" applyProtection="0"/>
    <xf numFmtId="0" fontId="155" fillId="0" borderId="0" applyNumberFormat="0" applyFill="0" applyBorder="0" applyAlignment="0" applyProtection="0"/>
    <xf numFmtId="0" fontId="159" fillId="0" borderId="0" applyNumberFormat="0" applyFill="0" applyBorder="0" applyAlignment="0" applyProtection="0"/>
    <xf numFmtId="0" fontId="42" fillId="0" borderId="0" applyNumberFormat="0" applyFill="0" applyBorder="0" applyAlignment="0" applyProtection="0">
      <alignment vertical="top"/>
      <protection locked="0"/>
    </xf>
    <xf numFmtId="0" fontId="159" fillId="0" borderId="0" applyNumberFormat="0" applyFill="0" applyBorder="0" applyAlignment="0" applyProtection="0"/>
    <xf numFmtId="0" fontId="42"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77"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32" fillId="10" borderId="2" applyNumberFormat="0" applyAlignment="0" applyProtection="0"/>
    <xf numFmtId="0" fontId="52" fillId="14" borderId="2" applyNumberFormat="0" applyAlignment="0" applyProtection="0"/>
    <xf numFmtId="0" fontId="3" fillId="30" borderId="0">
      <alignment horizont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1" fillId="0" borderId="0" applyFont="0" applyFill="0" applyBorder="0" applyAlignment="0" applyProtection="0"/>
    <xf numFmtId="167" fontId="75"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1" fillId="0" borderId="0" applyFont="0" applyFill="0" applyBorder="0" applyAlignment="0" applyProtection="0"/>
    <xf numFmtId="43" fontId="85" fillId="0" borderId="0" applyFont="0" applyFill="0" applyBorder="0" applyAlignment="0" applyProtection="0"/>
    <xf numFmtId="43" fontId="45" fillId="0" borderId="0" applyFont="0" applyFill="0" applyBorder="0" applyAlignment="0" applyProtection="0"/>
    <xf numFmtId="43" fontId="101" fillId="0" borderId="0" applyFont="0" applyFill="0" applyBorder="0" applyAlignment="0" applyProtection="0"/>
    <xf numFmtId="43" fontId="117" fillId="0" borderId="0" applyFont="0" applyFill="0" applyBorder="0" applyAlignment="0" applyProtection="0"/>
    <xf numFmtId="179" fontId="99" fillId="0" borderId="0" applyFont="0" applyFill="0" applyBorder="0" applyAlignment="0" applyProtection="0"/>
    <xf numFmtId="43" fontId="1" fillId="0" borderId="0" applyFont="0" applyFill="0" applyBorder="0" applyAlignment="0" applyProtection="0"/>
    <xf numFmtId="43" fontId="85"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102" fillId="0" borderId="0" applyFont="0" applyFill="0" applyBorder="0" applyAlignment="0" applyProtection="0"/>
    <xf numFmtId="43" fontId="4" fillId="0" borderId="0" applyFont="0" applyFill="0" applyBorder="0" applyAlignment="0" applyProtection="0"/>
    <xf numFmtId="43" fontId="11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102"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18"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85" fillId="0" borderId="0" applyFont="0" applyFill="0" applyBorder="0" applyAlignment="0" applyProtection="0"/>
    <xf numFmtId="43" fontId="45" fillId="0" borderId="0" applyFont="0" applyFill="0" applyBorder="0" applyAlignment="0" applyProtection="0"/>
    <xf numFmtId="43" fontId="101" fillId="0" borderId="0" applyFont="0" applyFill="0" applyBorder="0" applyAlignment="0" applyProtection="0"/>
    <xf numFmtId="43" fontId="117" fillId="0" borderId="0" applyFont="0" applyFill="0" applyBorder="0" applyAlignment="0" applyProtection="0"/>
    <xf numFmtId="43" fontId="45"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29" borderId="15">
      <alignment wrapText="1"/>
    </xf>
    <xf numFmtId="0" fontId="17" fillId="29" borderId="15">
      <alignment wrapText="1"/>
    </xf>
    <xf numFmtId="0" fontId="33" fillId="29" borderId="16"/>
    <xf numFmtId="0" fontId="33" fillId="29" borderId="17"/>
    <xf numFmtId="0" fontId="17" fillId="29" borderId="18">
      <alignment horizontal="center" wrapText="1"/>
    </xf>
    <xf numFmtId="0" fontId="17" fillId="29" borderId="18">
      <alignment horizontal="center" wrapText="1"/>
    </xf>
    <xf numFmtId="0" fontId="159" fillId="0" borderId="0" applyNumberFormat="0" applyFill="0" applyBorder="0" applyAlignment="0" applyProtection="0">
      <alignment vertical="top"/>
      <protection locked="0"/>
    </xf>
    <xf numFmtId="0" fontId="159" fillId="0" borderId="0" applyNumberFormat="0" applyFill="0" applyBorder="0" applyAlignment="0" applyProtection="0"/>
    <xf numFmtId="0" fontId="34" fillId="0" borderId="19" applyNumberFormat="0" applyFill="0" applyAlignment="0" applyProtection="0"/>
    <xf numFmtId="0" fontId="66" fillId="0" borderId="20" applyNumberFormat="0" applyFill="0" applyAlignment="0" applyProtection="0"/>
    <xf numFmtId="168" fontId="4" fillId="0" borderId="0" applyFont="0" applyFill="0" applyBorder="0" applyAlignment="0" applyProtection="0"/>
    <xf numFmtId="0" fontId="160" fillId="63" borderId="0" applyNumberFormat="0" applyBorder="0" applyAlignment="0" applyProtection="0"/>
    <xf numFmtId="0" fontId="35" fillId="14" borderId="0" applyNumberFormat="0" applyBorder="0" applyAlignment="0" applyProtection="0"/>
    <xf numFmtId="0" fontId="160" fillId="63" borderId="0" applyNumberFormat="0" applyBorder="0" applyAlignment="0" applyProtection="0"/>
    <xf numFmtId="0" fontId="58" fillId="14" borderId="0" applyNumberFormat="0" applyBorder="0" applyAlignment="0" applyProtection="0"/>
    <xf numFmtId="0" fontId="70" fillId="14" borderId="0" applyNumberFormat="0" applyBorder="0" applyAlignment="0" applyProtection="0"/>
    <xf numFmtId="0" fontId="161" fillId="63" borderId="0" applyNumberFormat="0" applyBorder="0" applyAlignment="0" applyProtection="0"/>
    <xf numFmtId="0" fontId="70" fillId="14" borderId="0" applyNumberFormat="0" applyBorder="0" applyAlignment="0" applyProtection="0"/>
    <xf numFmtId="0" fontId="162" fillId="63" borderId="0" applyNumberFormat="0" applyBorder="0" applyAlignment="0" applyProtection="0"/>
    <xf numFmtId="0" fontId="35" fillId="14" borderId="0" applyNumberFormat="0" applyBorder="0" applyAlignment="0" applyProtection="0"/>
    <xf numFmtId="0" fontId="58" fillId="14" borderId="0" applyNumberFormat="0" applyBorder="0" applyAlignment="0" applyProtection="0"/>
    <xf numFmtId="0" fontId="163" fillId="63" borderId="0" applyNumberFormat="0" applyBorder="0" applyAlignment="0" applyProtection="0"/>
    <xf numFmtId="0" fontId="162" fillId="63" borderId="0" applyNumberFormat="0" applyBorder="0" applyAlignment="0" applyProtection="0"/>
    <xf numFmtId="0" fontId="160" fillId="63" borderId="0" applyNumberFormat="0" applyBorder="0" applyAlignment="0" applyProtection="0"/>
    <xf numFmtId="0" fontId="70" fillId="14" borderId="0" applyNumberFormat="0" applyBorder="0" applyAlignment="0" applyProtection="0"/>
    <xf numFmtId="0" fontId="163" fillId="63" borderId="0" applyNumberFormat="0" applyBorder="0" applyAlignment="0" applyProtection="0"/>
    <xf numFmtId="0" fontId="160" fillId="63" borderId="0" applyNumberFormat="0" applyBorder="0" applyAlignment="0" applyProtection="0"/>
    <xf numFmtId="0" fontId="58" fillId="14" borderId="0" applyNumberFormat="0" applyBorder="0" applyAlignment="0" applyProtection="0"/>
    <xf numFmtId="0" fontId="160" fillId="63" borderId="0" applyNumberFormat="0" applyBorder="0" applyAlignment="0" applyProtection="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4" fillId="0" borderId="0"/>
    <xf numFmtId="0" fontId="17" fillId="0" borderId="0"/>
    <xf numFmtId="0" fontId="17" fillId="0" borderId="0"/>
    <xf numFmtId="0" fontId="17" fillId="0" borderId="0"/>
    <xf numFmtId="0" fontId="121" fillId="0" borderId="0"/>
    <xf numFmtId="0" fontId="121" fillId="0" borderId="0"/>
    <xf numFmtId="0" fontId="17" fillId="0" borderId="0"/>
    <xf numFmtId="0" fontId="4" fillId="0" borderId="0"/>
    <xf numFmtId="0" fontId="4" fillId="0" borderId="0"/>
    <xf numFmtId="0" fontId="4" fillId="0" borderId="0"/>
    <xf numFmtId="0" fontId="4" fillId="0" borderId="0"/>
    <xf numFmtId="0" fontId="4" fillId="0" borderId="0"/>
    <xf numFmtId="0" fontId="113" fillId="0" borderId="0"/>
    <xf numFmtId="0" fontId="8" fillId="0" borderId="0"/>
    <xf numFmtId="0" fontId="4" fillId="0" borderId="0"/>
    <xf numFmtId="0" fontId="4" fillId="0" borderId="0"/>
    <xf numFmtId="0" fontId="113" fillId="0" borderId="0"/>
    <xf numFmtId="0" fontId="122" fillId="0" borderId="0"/>
    <xf numFmtId="0" fontId="113" fillId="0" borderId="0"/>
    <xf numFmtId="0" fontId="4" fillId="0" borderId="0"/>
    <xf numFmtId="0" fontId="4" fillId="0" borderId="0"/>
    <xf numFmtId="0" fontId="4" fillId="0" borderId="0"/>
    <xf numFmtId="0" fontId="4" fillId="0" borderId="0"/>
    <xf numFmtId="0" fontId="122" fillId="0" borderId="0"/>
    <xf numFmtId="0" fontId="121" fillId="0" borderId="0"/>
    <xf numFmtId="0" fontId="1" fillId="0" borderId="0"/>
    <xf numFmtId="0" fontId="121" fillId="0" borderId="0"/>
    <xf numFmtId="0" fontId="1" fillId="0" borderId="0"/>
    <xf numFmtId="0" fontId="4" fillId="0" borderId="0"/>
    <xf numFmtId="0" fontId="1" fillId="0" borderId="0"/>
    <xf numFmtId="0" fontId="121" fillId="0" borderId="0"/>
    <xf numFmtId="0" fontId="1" fillId="0" borderId="0"/>
    <xf numFmtId="0" fontId="121" fillId="0" borderId="0"/>
    <xf numFmtId="0" fontId="121" fillId="0" borderId="0"/>
    <xf numFmtId="0" fontId="1" fillId="0" borderId="0"/>
    <xf numFmtId="0" fontId="122" fillId="0" borderId="0"/>
    <xf numFmtId="0" fontId="121" fillId="0" borderId="0"/>
    <xf numFmtId="0" fontId="1" fillId="0" borderId="0"/>
    <xf numFmtId="0" fontId="4"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 fillId="0" borderId="0"/>
    <xf numFmtId="0" fontId="4" fillId="8" borderId="21" applyNumberFormat="0" applyFont="0" applyAlignment="0" applyProtection="0"/>
    <xf numFmtId="0" fontId="4" fillId="8" borderId="21" applyNumberFormat="0" applyFont="0" applyAlignment="0" applyProtection="0"/>
    <xf numFmtId="0" fontId="84" fillId="64" borderId="38" applyNumberFormat="0" applyFont="0" applyAlignment="0" applyProtection="0"/>
    <xf numFmtId="0" fontId="84" fillId="64" borderId="38" applyNumberFormat="0" applyFont="0" applyAlignment="0" applyProtection="0"/>
    <xf numFmtId="0" fontId="84" fillId="64" borderId="38" applyNumberFormat="0" applyFont="0" applyAlignment="0" applyProtection="0"/>
    <xf numFmtId="0" fontId="4" fillId="8" borderId="21" applyNumberFormat="0" applyFont="0" applyAlignment="0" applyProtection="0"/>
    <xf numFmtId="0" fontId="1" fillId="64" borderId="38" applyNumberFormat="0" applyFont="0" applyAlignment="0" applyProtection="0"/>
    <xf numFmtId="0" fontId="100" fillId="64" borderId="38" applyNumberFormat="0" applyFont="0" applyAlignment="0" applyProtection="0"/>
    <xf numFmtId="0" fontId="116" fillId="64" borderId="38" applyNumberFormat="0" applyFont="0" applyAlignment="0" applyProtection="0"/>
    <xf numFmtId="0" fontId="86" fillId="64" borderId="38" applyNumberFormat="0" applyFont="0" applyAlignment="0" applyProtection="0"/>
    <xf numFmtId="0" fontId="4" fillId="8" borderId="21" applyNumberFormat="0" applyFont="0" applyAlignment="0" applyProtection="0"/>
    <xf numFmtId="0" fontId="102" fillId="64" borderId="38" applyNumberFormat="0" applyFont="0" applyAlignment="0" applyProtection="0"/>
    <xf numFmtId="0" fontId="118" fillId="64" borderId="38" applyNumberFormat="0" applyFont="0" applyAlignment="0" applyProtection="0"/>
    <xf numFmtId="0" fontId="4" fillId="8" borderId="21" applyNumberFormat="0" applyFont="0" applyAlignment="0" applyProtection="0"/>
    <xf numFmtId="0" fontId="100" fillId="64" borderId="38" applyNumberFormat="0" applyFont="0" applyAlignment="0" applyProtection="0"/>
    <xf numFmtId="0" fontId="116"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4" fillId="8" borderId="21"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84" fillId="64" borderId="38" applyNumberFormat="0" applyFont="0" applyAlignment="0" applyProtection="0"/>
    <xf numFmtId="0" fontId="1" fillId="64" borderId="38" applyNumberFormat="0" applyFont="0" applyAlignment="0" applyProtection="0"/>
    <xf numFmtId="0" fontId="76" fillId="8" borderId="21" applyNumberFormat="0" applyFont="0" applyAlignment="0" applyProtection="0"/>
    <xf numFmtId="0" fontId="100" fillId="64" borderId="38" applyNumberFormat="0" applyFont="0" applyAlignment="0" applyProtection="0"/>
    <xf numFmtId="0" fontId="116" fillId="64" borderId="38" applyNumberFormat="0" applyFont="0" applyAlignment="0" applyProtection="0"/>
    <xf numFmtId="0" fontId="4" fillId="8" borderId="21"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4" fillId="8" borderId="21" applyNumberFormat="0" applyFont="0" applyAlignment="0" applyProtection="0"/>
    <xf numFmtId="0" fontId="84" fillId="64" borderId="38" applyNumberFormat="0" applyFont="0" applyAlignment="0" applyProtection="0"/>
    <xf numFmtId="0" fontId="1" fillId="64" borderId="38" applyNumberFormat="0" applyFont="0" applyAlignment="0" applyProtection="0"/>
    <xf numFmtId="0" fontId="100" fillId="64" borderId="38" applyNumberFormat="0" applyFont="0" applyAlignment="0" applyProtection="0"/>
    <xf numFmtId="0" fontId="1" fillId="64" borderId="38" applyNumberFormat="0" applyFont="0" applyAlignment="0" applyProtection="0"/>
    <xf numFmtId="0" fontId="116" fillId="64" borderId="38" applyNumberFormat="0" applyFont="0" applyAlignment="0" applyProtection="0"/>
    <xf numFmtId="0" fontId="1" fillId="64" borderId="38" applyNumberFormat="0" applyFont="0" applyAlignment="0" applyProtection="0"/>
    <xf numFmtId="0" fontId="100"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8" fillId="64" borderId="38" applyNumberFormat="0" applyFont="0" applyAlignment="0" applyProtection="0"/>
    <xf numFmtId="0" fontId="116"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84"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00"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16"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84" fillId="64" borderId="38" applyNumberFormat="0" applyFont="0" applyAlignment="0" applyProtection="0"/>
    <xf numFmtId="0" fontId="1" fillId="64" borderId="38" applyNumberFormat="0" applyFont="0" applyAlignment="0" applyProtection="0"/>
    <xf numFmtId="0" fontId="100" fillId="64" borderId="38" applyNumberFormat="0" applyFont="0" applyAlignment="0" applyProtection="0"/>
    <xf numFmtId="0" fontId="1" fillId="64" borderId="38" applyNumberFormat="0" applyFont="0" applyAlignment="0" applyProtection="0"/>
    <xf numFmtId="0" fontId="116"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00"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16"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1" fillId="64" borderId="38" applyNumberFormat="0" applyFont="0" applyAlignment="0" applyProtection="0"/>
    <xf numFmtId="0" fontId="4" fillId="8" borderId="21" applyNumberFormat="0" applyFont="0" applyAlignment="0" applyProtection="0"/>
    <xf numFmtId="0" fontId="4" fillId="8" borderId="21" applyNumberFormat="0" applyFont="0" applyAlignment="0" applyProtection="0"/>
    <xf numFmtId="0" fontId="4" fillId="8" borderId="21" applyNumberFormat="0" applyFont="0" applyAlignment="0" applyProtection="0"/>
    <xf numFmtId="0" fontId="76" fillId="8" borderId="21" applyNumberFormat="0" applyFont="0" applyAlignment="0" applyProtection="0"/>
    <xf numFmtId="0" fontId="84" fillId="64" borderId="38" applyNumberFormat="0" applyFont="0" applyAlignment="0" applyProtection="0"/>
    <xf numFmtId="0" fontId="1" fillId="64" borderId="38" applyNumberFormat="0" applyFont="0" applyAlignment="0" applyProtection="0"/>
    <xf numFmtId="0" fontId="100" fillId="64" borderId="38" applyNumberFormat="0" applyFont="0" applyAlignment="0" applyProtection="0"/>
    <xf numFmtId="0" fontId="116" fillId="64" borderId="38" applyNumberFormat="0" applyFont="0" applyAlignment="0" applyProtection="0"/>
    <xf numFmtId="0" fontId="4" fillId="8" borderId="21" applyNumberFormat="0" applyFont="0" applyAlignment="0" applyProtection="0"/>
    <xf numFmtId="0" fontId="84" fillId="64" borderId="38" applyNumberFormat="0" applyFont="0" applyAlignment="0" applyProtection="0"/>
    <xf numFmtId="0" fontId="1" fillId="64" borderId="38" applyNumberFormat="0" applyFont="0" applyAlignment="0" applyProtection="0"/>
    <xf numFmtId="0" fontId="100" fillId="64" borderId="38" applyNumberFormat="0" applyFont="0" applyAlignment="0" applyProtection="0"/>
    <xf numFmtId="0" fontId="116" fillId="64" borderId="38" applyNumberFormat="0" applyFont="0" applyAlignment="0" applyProtection="0"/>
    <xf numFmtId="0" fontId="100" fillId="64" borderId="38" applyNumberFormat="0" applyFont="0" applyAlignment="0" applyProtection="0"/>
    <xf numFmtId="0" fontId="8" fillId="8" borderId="21" applyNumberFormat="0" applyFont="0" applyAlignment="0" applyProtection="0"/>
    <xf numFmtId="0" fontId="116" fillId="64" borderId="38" applyNumberFormat="0" applyFont="0" applyAlignment="0" applyProtection="0"/>
    <xf numFmtId="0" fontId="44" fillId="8" borderId="21" applyNumberFormat="0" applyFont="0" applyAlignment="0" applyProtection="0"/>
    <xf numFmtId="0" fontId="84" fillId="64" borderId="38" applyNumberFormat="0" applyFont="0" applyAlignment="0" applyProtection="0"/>
    <xf numFmtId="0" fontId="1" fillId="64" borderId="38" applyNumberFormat="0" applyFont="0" applyAlignment="0" applyProtection="0"/>
    <xf numFmtId="0" fontId="100" fillId="64" borderId="38" applyNumberFormat="0" applyFont="0" applyAlignment="0" applyProtection="0"/>
    <xf numFmtId="0" fontId="116" fillId="64" borderId="38" applyNumberFormat="0" applyFont="0" applyAlignment="0" applyProtection="0"/>
    <xf numFmtId="0" fontId="4" fillId="8" borderId="21" applyNumberFormat="0" applyFont="0" applyAlignment="0" applyProtection="0"/>
    <xf numFmtId="0" fontId="100" fillId="64" borderId="38" applyNumberFormat="0" applyFont="0" applyAlignment="0" applyProtection="0"/>
    <xf numFmtId="0" fontId="4" fillId="8" borderId="21" applyNumberFormat="0" applyFont="0" applyAlignment="0" applyProtection="0"/>
    <xf numFmtId="0" fontId="116" fillId="64" borderId="38" applyNumberFormat="0" applyFont="0" applyAlignment="0" applyProtection="0"/>
    <xf numFmtId="0" fontId="4" fillId="8" borderId="21" applyNumberFormat="0" applyFont="0" applyAlignment="0" applyProtection="0"/>
    <xf numFmtId="0" fontId="4" fillId="8" borderId="21" applyNumberFormat="0" applyFont="0" applyAlignment="0" applyProtection="0"/>
    <xf numFmtId="0" fontId="4" fillId="8" borderId="21" applyNumberFormat="0" applyFont="0" applyAlignment="0" applyProtection="0"/>
    <xf numFmtId="0" fontId="99" fillId="8" borderId="21" applyNumberFormat="0" applyFont="0" applyAlignment="0" applyProtection="0"/>
    <xf numFmtId="0" fontId="36" fillId="12" borderId="1" applyNumberFormat="0" applyAlignment="0" applyProtection="0"/>
    <xf numFmtId="0" fontId="36" fillId="12" borderId="1" applyNumberFormat="0" applyAlignment="0" applyProtection="0"/>
    <xf numFmtId="0" fontId="49" fillId="3" borderId="1" applyNumberFormat="0" applyAlignment="0" applyProtection="0"/>
    <xf numFmtId="9" fontId="4"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85" fillId="0" borderId="0" applyFont="0" applyFill="0" applyBorder="0" applyAlignment="0" applyProtection="0"/>
    <xf numFmtId="9" fontId="45" fillId="0" borderId="0" applyFont="0" applyFill="0" applyBorder="0" applyAlignment="0" applyProtection="0"/>
    <xf numFmtId="9" fontId="117"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6"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6" fillId="0" borderId="0" applyFont="0" applyFill="0" applyBorder="0" applyAlignment="0" applyProtection="0"/>
    <xf numFmtId="9" fontId="102" fillId="0" borderId="0" applyFont="0" applyFill="0" applyBorder="0" applyAlignment="0" applyProtection="0"/>
    <xf numFmtId="9" fontId="4" fillId="0" borderId="0" applyFont="0" applyFill="0" applyBorder="0" applyAlignment="0" applyProtection="0"/>
    <xf numFmtId="9" fontId="118"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8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5" fillId="0" borderId="0" applyFont="0" applyFill="0" applyBorder="0" applyAlignment="0" applyProtection="0"/>
    <xf numFmtId="9" fontId="45" fillId="0" borderId="0" applyFont="0" applyFill="0" applyBorder="0" applyAlignment="0" applyProtection="0"/>
    <xf numFmtId="9" fontId="101" fillId="0" borderId="0" applyFont="0" applyFill="0" applyBorder="0" applyAlignment="0" applyProtection="0"/>
    <xf numFmtId="9" fontId="117" fillId="0" borderId="0" applyFont="0" applyFill="0" applyBorder="0" applyAlignment="0" applyProtection="0"/>
    <xf numFmtId="9" fontId="45"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7" fillId="29" borderId="4"/>
    <xf numFmtId="0" fontId="17" fillId="29" borderId="4"/>
    <xf numFmtId="0" fontId="21" fillId="29" borderId="0">
      <alignment horizontal="right"/>
    </xf>
    <xf numFmtId="0" fontId="37" fillId="33" borderId="0">
      <alignment horizontal="center"/>
    </xf>
    <xf numFmtId="0" fontId="38" fillId="30" borderId="0"/>
    <xf numFmtId="0" fontId="39" fillId="32" borderId="22">
      <alignment horizontal="left" vertical="top" wrapText="1"/>
    </xf>
    <xf numFmtId="0" fontId="39" fillId="32" borderId="23">
      <alignment horizontal="left" vertical="top"/>
    </xf>
    <xf numFmtId="0" fontId="164" fillId="65" borderId="0" applyNumberFormat="0" applyBorder="0" applyAlignment="0" applyProtection="0"/>
    <xf numFmtId="0" fontId="165" fillId="65" borderId="0" applyNumberFormat="0" applyBorder="0" applyAlignment="0" applyProtection="0"/>
    <xf numFmtId="0" fontId="164" fillId="65" borderId="0" applyNumberFormat="0" applyBorder="0" applyAlignment="0" applyProtection="0"/>
    <xf numFmtId="0" fontId="79" fillId="5" borderId="0" applyNumberFormat="0" applyBorder="0" applyAlignment="0" applyProtection="0"/>
    <xf numFmtId="0" fontId="166" fillId="65" borderId="0" applyNumberFormat="0" applyBorder="0" applyAlignment="0" applyProtection="0"/>
    <xf numFmtId="0" fontId="167" fillId="65" borderId="0" applyNumberFormat="0" applyBorder="0" applyAlignment="0" applyProtection="0"/>
    <xf numFmtId="0" fontId="59" fillId="5" borderId="0" applyNumberFormat="0" applyBorder="0" applyAlignment="0" applyProtection="0"/>
    <xf numFmtId="0" fontId="60" fillId="9" borderId="0" applyNumberFormat="0" applyBorder="0" applyAlignment="0" applyProtection="0"/>
    <xf numFmtId="0" fontId="164" fillId="65" borderId="0" applyNumberFormat="0" applyBorder="0" applyAlignment="0" applyProtection="0"/>
    <xf numFmtId="0" fontId="165" fillId="65" borderId="0" applyNumberFormat="0" applyBorder="0" applyAlignment="0" applyProtection="0"/>
    <xf numFmtId="0" fontId="164" fillId="65" borderId="0" applyNumberFormat="0" applyBorder="0" applyAlignment="0" applyProtection="0"/>
    <xf numFmtId="0" fontId="79" fillId="5" borderId="0" applyNumberFormat="0" applyBorder="0" applyAlignment="0" applyProtection="0"/>
    <xf numFmtId="0" fontId="60" fillId="9" borderId="0" applyNumberFormat="0" applyBorder="0" applyAlignment="0" applyProtection="0"/>
    <xf numFmtId="0" fontId="59" fillId="5" borderId="0" applyNumberFormat="0" applyBorder="0" applyAlignment="0" applyProtection="0"/>
    <xf numFmtId="0" fontId="164" fillId="65" borderId="0" applyNumberFormat="0" applyBorder="0" applyAlignment="0" applyProtection="0"/>
    <xf numFmtId="0" fontId="164" fillId="65" borderId="0" applyNumberFormat="0" applyBorder="0" applyAlignment="0" applyProtection="0"/>
    <xf numFmtId="0" fontId="164" fillId="65" borderId="0" applyNumberFormat="0" applyBorder="0" applyAlignment="0" applyProtection="0"/>
    <xf numFmtId="0" fontId="168" fillId="66" borderId="0">
      <alignment wrapText="1"/>
    </xf>
    <xf numFmtId="0" fontId="168" fillId="66" borderId="0">
      <alignment horizontal="center" textRotation="90" wrapText="1"/>
    </xf>
    <xf numFmtId="0" fontId="169"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4" fillId="0" borderId="0"/>
    <xf numFmtId="0" fontId="4"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3" fillId="0" borderId="0"/>
    <xf numFmtId="0" fontId="170" fillId="0" borderId="0"/>
    <xf numFmtId="0" fontId="17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94" fillId="0" borderId="0"/>
    <xf numFmtId="0" fontId="4" fillId="0" borderId="0"/>
    <xf numFmtId="0" fontId="121" fillId="0" borderId="0"/>
    <xf numFmtId="0" fontId="121" fillId="0" borderId="0"/>
    <xf numFmtId="0" fontId="121" fillId="0" borderId="0"/>
    <xf numFmtId="0" fontId="121" fillId="0" borderId="0"/>
    <xf numFmtId="0" fontId="97" fillId="0" borderId="0"/>
    <xf numFmtId="0" fontId="4" fillId="0" borderId="0"/>
    <xf numFmtId="0" fontId="121" fillId="0" borderId="0"/>
    <xf numFmtId="0" fontId="99" fillId="0" borderId="0"/>
    <xf numFmtId="0" fontId="4" fillId="0" borderId="0"/>
    <xf numFmtId="0" fontId="4" fillId="0" borderId="0"/>
    <xf numFmtId="0" fontId="121" fillId="0" borderId="0"/>
    <xf numFmtId="0" fontId="96" fillId="0" borderId="0"/>
    <xf numFmtId="0" fontId="121" fillId="0" borderId="0"/>
    <xf numFmtId="0" fontId="4" fillId="0" borderId="0"/>
    <xf numFmtId="0" fontId="121" fillId="0" borderId="0"/>
    <xf numFmtId="0" fontId="4" fillId="0" borderId="0"/>
    <xf numFmtId="0" fontId="121" fillId="0" borderId="0"/>
    <xf numFmtId="0" fontId="170" fillId="0" borderId="0"/>
    <xf numFmtId="0" fontId="1" fillId="0" borderId="0"/>
    <xf numFmtId="0" fontId="123" fillId="0" borderId="0"/>
    <xf numFmtId="0" fontId="170" fillId="0" borderId="0"/>
    <xf numFmtId="0" fontId="124" fillId="0" borderId="0"/>
    <xf numFmtId="0" fontId="172" fillId="0" borderId="0"/>
    <xf numFmtId="0" fontId="76" fillId="0" borderId="0"/>
    <xf numFmtId="0" fontId="8" fillId="0" borderId="0">
      <alignment vertical="top"/>
    </xf>
    <xf numFmtId="0" fontId="111" fillId="0" borderId="0"/>
    <xf numFmtId="0" fontId="8" fillId="0" borderId="0">
      <alignment vertical="top"/>
    </xf>
    <xf numFmtId="0" fontId="4" fillId="0" borderId="0"/>
    <xf numFmtId="0" fontId="4" fillId="0" borderId="0"/>
    <xf numFmtId="0" fontId="123" fillId="0" borderId="0"/>
    <xf numFmtId="0" fontId="121" fillId="0" borderId="0"/>
    <xf numFmtId="0" fontId="4" fillId="0" borderId="0"/>
    <xf numFmtId="0" fontId="173" fillId="0" borderId="0"/>
    <xf numFmtId="0" fontId="1" fillId="0" borderId="0"/>
    <xf numFmtId="0" fontId="88" fillId="0" borderId="0"/>
    <xf numFmtId="0" fontId="40" fillId="0" borderId="0" applyBorder="0"/>
    <xf numFmtId="0" fontId="8" fillId="0" borderId="0">
      <alignment vertical="top"/>
    </xf>
    <xf numFmtId="0" fontId="8" fillId="0" borderId="0">
      <alignment vertical="top"/>
    </xf>
    <xf numFmtId="0" fontId="40" fillId="0" borderId="0" applyBorder="0"/>
    <xf numFmtId="0" fontId="8" fillId="0" borderId="0">
      <alignment vertical="top"/>
    </xf>
    <xf numFmtId="0" fontId="4" fillId="0" borderId="0"/>
    <xf numFmtId="0" fontId="8" fillId="0" borderId="0">
      <alignment vertical="top"/>
    </xf>
    <xf numFmtId="0" fontId="1" fillId="0" borderId="0"/>
    <xf numFmtId="0" fontId="103" fillId="0" borderId="0"/>
    <xf numFmtId="0" fontId="119"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 fillId="0" borderId="0"/>
    <xf numFmtId="0" fontId="124" fillId="0" borderId="0"/>
    <xf numFmtId="0" fontId="121" fillId="0" borderId="0"/>
    <xf numFmtId="0" fontId="121" fillId="0" borderId="0"/>
    <xf numFmtId="0" fontId="121" fillId="0" borderId="0"/>
    <xf numFmtId="0" fontId="121" fillId="0" borderId="0"/>
    <xf numFmtId="0" fontId="12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4" fillId="0" borderId="0"/>
    <xf numFmtId="0" fontId="1" fillId="0" borderId="0"/>
    <xf numFmtId="0" fontId="76"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97"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 fillId="0" borderId="0"/>
    <xf numFmtId="0" fontId="8" fillId="0" borderId="0">
      <alignment vertical="top"/>
    </xf>
    <xf numFmtId="0" fontId="1" fillId="0" borderId="0"/>
    <xf numFmtId="0" fontId="121" fillId="0" borderId="0"/>
    <xf numFmtId="0" fontId="40" fillId="0" borderId="0"/>
    <xf numFmtId="0" fontId="112" fillId="0" borderId="0"/>
    <xf numFmtId="0" fontId="40" fillId="0" borderId="0"/>
    <xf numFmtId="0" fontId="4" fillId="0" borderId="0"/>
    <xf numFmtId="0" fontId="40" fillId="0" borderId="0"/>
    <xf numFmtId="0" fontId="8" fillId="0" borderId="0">
      <alignment vertical="top"/>
    </xf>
    <xf numFmtId="0" fontId="121" fillId="0" borderId="0"/>
    <xf numFmtId="0" fontId="17"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8"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 fillId="0" borderId="0"/>
    <xf numFmtId="0" fontId="121" fillId="0" borderId="0"/>
    <xf numFmtId="0" fontId="121" fillId="0" borderId="0"/>
    <xf numFmtId="0" fontId="121" fillId="0" borderId="0"/>
    <xf numFmtId="0" fontId="121" fillId="0" borderId="0"/>
    <xf numFmtId="0" fontId="112" fillId="0" borderId="0"/>
    <xf numFmtId="0" fontId="103" fillId="0" borderId="0"/>
    <xf numFmtId="0" fontId="121" fillId="0" borderId="0"/>
    <xf numFmtId="0" fontId="121" fillId="0" borderId="0"/>
    <xf numFmtId="0" fontId="119"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4"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3" fillId="0" borderId="0"/>
    <xf numFmtId="0" fontId="4" fillId="0" borderId="0"/>
    <xf numFmtId="0" fontId="121" fillId="0" borderId="0"/>
    <xf numFmtId="0" fontId="17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4" fillId="0" borderId="0"/>
    <xf numFmtId="0" fontId="4" fillId="0" borderId="0"/>
    <xf numFmtId="0" fontId="121" fillId="0" borderId="0"/>
    <xf numFmtId="0" fontId="121" fillId="0" borderId="0"/>
    <xf numFmtId="0" fontId="8"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2" fillId="0" borderId="0"/>
    <xf numFmtId="0" fontId="8"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3" fillId="0" borderId="0"/>
    <xf numFmtId="0" fontId="121" fillId="0" borderId="0"/>
    <xf numFmtId="0" fontId="121" fillId="0" borderId="0"/>
    <xf numFmtId="0" fontId="121" fillId="0" borderId="0"/>
    <xf numFmtId="0" fontId="121" fillId="0" borderId="0"/>
    <xf numFmtId="0" fontId="121" fillId="0" borderId="0"/>
    <xf numFmtId="0" fontId="1" fillId="0" borderId="0"/>
    <xf numFmtId="0" fontId="121" fillId="0" borderId="0"/>
    <xf numFmtId="0" fontId="121" fillId="0" borderId="0"/>
    <xf numFmtId="0" fontId="121" fillId="0" borderId="0"/>
    <xf numFmtId="0" fontId="4" fillId="0" borderId="0"/>
    <xf numFmtId="0" fontId="123" fillId="0" borderId="0"/>
    <xf numFmtId="0" fontId="121" fillId="0" borderId="0"/>
    <xf numFmtId="0" fontId="4" fillId="0" borderId="0"/>
    <xf numFmtId="0" fontId="4" fillId="0" borderId="0"/>
    <xf numFmtId="0" fontId="4" fillId="0" borderId="0"/>
    <xf numFmtId="0" fontId="121" fillId="0" borderId="0"/>
    <xf numFmtId="0" fontId="111" fillId="0" borderId="0"/>
    <xf numFmtId="0" fontId="4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4" fillId="0" borderId="0"/>
    <xf numFmtId="0" fontId="4" fillId="0" borderId="0"/>
    <xf numFmtId="0" fontId="123"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2"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4" fillId="0" borderId="0"/>
    <xf numFmtId="0" fontId="121" fillId="0" borderId="0"/>
    <xf numFmtId="0" fontId="121" fillId="0" borderId="0"/>
    <xf numFmtId="0" fontId="121" fillId="0" borderId="0"/>
    <xf numFmtId="0" fontId="121" fillId="0" borderId="0"/>
    <xf numFmtId="0" fontId="44" fillId="0" borderId="0"/>
    <xf numFmtId="0" fontId="121" fillId="0" borderId="0"/>
    <xf numFmtId="0" fontId="121" fillId="0" borderId="0"/>
    <xf numFmtId="0" fontId="111" fillId="0" borderId="0"/>
    <xf numFmtId="0" fontId="121" fillId="0" borderId="0"/>
    <xf numFmtId="0" fontId="121" fillId="0" borderId="0"/>
    <xf numFmtId="0" fontId="175" fillId="0" borderId="0"/>
    <xf numFmtId="0" fontId="121" fillId="0" borderId="0"/>
    <xf numFmtId="0" fontId="170" fillId="0" borderId="0"/>
    <xf numFmtId="0" fontId="121" fillId="0" borderId="0"/>
    <xf numFmtId="0" fontId="121" fillId="0" borderId="0"/>
    <xf numFmtId="0" fontId="121" fillId="0" borderId="0"/>
    <xf numFmtId="0" fontId="175" fillId="0" borderId="0"/>
    <xf numFmtId="0" fontId="121" fillId="0" borderId="0"/>
    <xf numFmtId="0" fontId="121"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2"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4"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 fillId="0" borderId="0"/>
    <xf numFmtId="0" fontId="121" fillId="0" borderId="0"/>
    <xf numFmtId="0" fontId="121" fillId="0" borderId="0"/>
    <xf numFmtId="0" fontId="121" fillId="0" borderId="0"/>
    <xf numFmtId="0" fontId="121" fillId="0" borderId="0"/>
    <xf numFmtId="0" fontId="124"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4" fillId="0" borderId="0" applyNumberFormat="0" applyBorder="0" applyAlignment="0"/>
    <xf numFmtId="0" fontId="121" fillId="0" borderId="0"/>
    <xf numFmtId="0" fontId="121" fillId="0" borderId="0"/>
    <xf numFmtId="0" fontId="121" fillId="0" borderId="0"/>
    <xf numFmtId="0" fontId="121" fillId="0" borderId="0"/>
    <xf numFmtId="0" fontId="88" fillId="0" borderId="0"/>
    <xf numFmtId="0" fontId="1" fillId="0" borderId="0"/>
    <xf numFmtId="0" fontId="121" fillId="0" borderId="0"/>
    <xf numFmtId="0" fontId="103" fillId="0" borderId="0"/>
    <xf numFmtId="0" fontId="121" fillId="0" borderId="0"/>
    <xf numFmtId="0" fontId="119" fillId="0" borderId="0"/>
    <xf numFmtId="0" fontId="121" fillId="0" borderId="0"/>
    <xf numFmtId="0" fontId="121" fillId="0" borderId="0"/>
    <xf numFmtId="0" fontId="124" fillId="0" borderId="0"/>
    <xf numFmtId="0" fontId="121" fillId="0" borderId="0"/>
    <xf numFmtId="0" fontId="121" fillId="0" borderId="0"/>
    <xf numFmtId="0" fontId="121" fillId="0" borderId="0"/>
    <xf numFmtId="0" fontId="103" fillId="0" borderId="0"/>
    <xf numFmtId="0" fontId="1" fillId="0" borderId="0"/>
    <xf numFmtId="0" fontId="119" fillId="0" borderId="0"/>
    <xf numFmtId="0" fontId="121" fillId="0" borderId="0"/>
    <xf numFmtId="0" fontId="174" fillId="0" borderId="0"/>
    <xf numFmtId="0" fontId="122" fillId="0" borderId="0"/>
    <xf numFmtId="0" fontId="121" fillId="0" borderId="0"/>
    <xf numFmtId="0" fontId="121" fillId="0" borderId="0"/>
    <xf numFmtId="0" fontId="121" fillId="0" borderId="0"/>
    <xf numFmtId="0" fontId="121" fillId="0" borderId="0"/>
    <xf numFmtId="0" fontId="78" fillId="0" borderId="0"/>
    <xf numFmtId="0" fontId="170" fillId="0" borderId="0"/>
    <xf numFmtId="0" fontId="121" fillId="0" borderId="0"/>
    <xf numFmtId="0" fontId="121" fillId="0" borderId="0"/>
    <xf numFmtId="0" fontId="121" fillId="0" borderId="0"/>
    <xf numFmtId="0" fontId="121"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2" fillId="0" borderId="0"/>
    <xf numFmtId="0" fontId="121" fillId="0" borderId="0"/>
    <xf numFmtId="0" fontId="121" fillId="0" borderId="0"/>
    <xf numFmtId="0" fontId="121" fillId="0" borderId="0"/>
    <xf numFmtId="0" fontId="121" fillId="0" borderId="0"/>
    <xf numFmtId="0" fontId="78" fillId="0" borderId="0"/>
    <xf numFmtId="0" fontId="170" fillId="0" borderId="0"/>
    <xf numFmtId="0" fontId="4" fillId="0" borderId="0"/>
    <xf numFmtId="0" fontId="4" fillId="0" borderId="0"/>
    <xf numFmtId="0" fontId="17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8" fillId="0" borderId="0">
      <alignment vertical="top"/>
    </xf>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8" fillId="0" borderId="0">
      <alignment vertical="top"/>
    </xf>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78"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175" fontId="4" fillId="0" borderId="0" applyFont="0" applyFill="0" applyBorder="0" applyAlignment="0" applyProtection="0">
      <alignment horizontal="right" vertical="center"/>
      <protection locked="0"/>
    </xf>
    <xf numFmtId="0" fontId="8" fillId="0" borderId="0">
      <alignment vertical="top"/>
    </xf>
    <xf numFmtId="0" fontId="20" fillId="29" borderId="0">
      <alignment horizontal="center"/>
    </xf>
    <xf numFmtId="0" fontId="10" fillId="0" borderId="0" applyNumberFormat="0" applyFill="0" applyBorder="0" applyAlignment="0" applyProtection="0"/>
    <xf numFmtId="0" fontId="71" fillId="0" borderId="0" applyNumberFormat="0" applyFill="0" applyBorder="0" applyAlignment="0" applyProtection="0"/>
    <xf numFmtId="0" fontId="41" fillId="29" borderId="0"/>
    <xf numFmtId="0" fontId="7" fillId="0" borderId="6" applyNumberFormat="0" applyFill="0" applyAlignment="0" applyProtection="0"/>
    <xf numFmtId="0" fontId="53" fillId="0" borderId="8" applyNumberFormat="0" applyFill="0" applyAlignment="0" applyProtection="0"/>
    <xf numFmtId="0" fontId="176" fillId="0" borderId="0" applyNumberFormat="0" applyFill="0" applyBorder="0" applyAlignment="0" applyProtection="0"/>
    <xf numFmtId="0" fontId="177" fillId="0" borderId="39" applyNumberFormat="0" applyFill="0" applyAlignment="0" applyProtection="0"/>
    <xf numFmtId="0" fontId="178" fillId="0" borderId="39" applyNumberFormat="0" applyFill="0" applyAlignment="0" applyProtection="0"/>
    <xf numFmtId="0" fontId="177" fillId="0" borderId="39" applyNumberFormat="0" applyFill="0" applyAlignment="0" applyProtection="0"/>
    <xf numFmtId="0" fontId="80" fillId="0" borderId="24" applyNumberFormat="0" applyFill="0" applyAlignment="0" applyProtection="0"/>
    <xf numFmtId="0" fontId="178" fillId="0" borderId="39" applyNumberFormat="0" applyFill="0" applyAlignment="0" applyProtection="0"/>
    <xf numFmtId="0" fontId="61" fillId="0" borderId="9" applyNumberFormat="0" applyFill="0" applyAlignment="0" applyProtection="0"/>
    <xf numFmtId="0" fontId="72" fillId="0" borderId="10" applyNumberFormat="0" applyFill="0" applyAlignment="0" applyProtection="0"/>
    <xf numFmtId="0" fontId="61" fillId="0" borderId="9" applyNumberFormat="0" applyFill="0" applyAlignment="0" applyProtection="0"/>
    <xf numFmtId="0" fontId="179" fillId="0" borderId="39" applyNumberFormat="0" applyFill="0" applyAlignment="0" applyProtection="0"/>
    <xf numFmtId="0" fontId="178" fillId="0" borderId="39" applyNumberFormat="0" applyFill="0" applyAlignment="0" applyProtection="0"/>
    <xf numFmtId="0" fontId="80" fillId="0" borderId="24" applyNumberFormat="0" applyFill="0" applyAlignment="0" applyProtection="0"/>
    <xf numFmtId="0" fontId="72" fillId="0" borderId="10" applyNumberFormat="0" applyFill="0" applyAlignment="0" applyProtection="0"/>
    <xf numFmtId="0" fontId="179" fillId="0" borderId="39" applyNumberFormat="0" applyFill="0" applyAlignment="0" applyProtection="0"/>
    <xf numFmtId="0" fontId="177" fillId="0" borderId="39" applyNumberFormat="0" applyFill="0" applyAlignment="0" applyProtection="0"/>
    <xf numFmtId="0" fontId="177" fillId="0" borderId="39" applyNumberFormat="0" applyFill="0" applyAlignment="0" applyProtection="0"/>
    <xf numFmtId="0" fontId="61" fillId="0" borderId="9" applyNumberFormat="0" applyFill="0" applyAlignment="0" applyProtection="0"/>
    <xf numFmtId="0" fontId="177" fillId="0" borderId="39" applyNumberFormat="0" applyFill="0" applyAlignment="0" applyProtection="0"/>
    <xf numFmtId="0" fontId="180" fillId="0" borderId="40" applyNumberFormat="0" applyFill="0" applyAlignment="0" applyProtection="0"/>
    <xf numFmtId="0" fontId="181" fillId="0" borderId="40" applyNumberFormat="0" applyFill="0" applyAlignment="0" applyProtection="0"/>
    <xf numFmtId="0" fontId="180" fillId="0" borderId="40" applyNumberFormat="0" applyFill="0" applyAlignment="0" applyProtection="0"/>
    <xf numFmtId="0" fontId="81" fillId="0" borderId="11" applyNumberFormat="0" applyFill="0" applyAlignment="0" applyProtection="0"/>
    <xf numFmtId="0" fontId="181" fillId="0" borderId="40" applyNumberFormat="0" applyFill="0" applyAlignment="0" applyProtection="0"/>
    <xf numFmtId="0" fontId="62" fillId="0" borderId="11" applyNumberFormat="0" applyFill="0" applyAlignment="0" applyProtection="0"/>
    <xf numFmtId="0" fontId="73" fillId="0" borderId="12" applyNumberFormat="0" applyFill="0" applyAlignment="0" applyProtection="0"/>
    <xf numFmtId="0" fontId="62" fillId="0" borderId="11" applyNumberFormat="0" applyFill="0" applyAlignment="0" applyProtection="0"/>
    <xf numFmtId="0" fontId="182" fillId="0" borderId="40" applyNumberFormat="0" applyFill="0" applyAlignment="0" applyProtection="0"/>
    <xf numFmtId="0" fontId="181" fillId="0" borderId="40" applyNumberFormat="0" applyFill="0" applyAlignment="0" applyProtection="0"/>
    <xf numFmtId="0" fontId="81" fillId="0" borderId="11" applyNumberFormat="0" applyFill="0" applyAlignment="0" applyProtection="0"/>
    <xf numFmtId="0" fontId="73" fillId="0" borderId="12" applyNumberFormat="0" applyFill="0" applyAlignment="0" applyProtection="0"/>
    <xf numFmtId="0" fontId="182" fillId="0" borderId="40" applyNumberFormat="0" applyFill="0" applyAlignment="0" applyProtection="0"/>
    <xf numFmtId="0" fontId="180" fillId="0" borderId="40" applyNumberFormat="0" applyFill="0" applyAlignment="0" applyProtection="0"/>
    <xf numFmtId="0" fontId="180" fillId="0" borderId="40" applyNumberFormat="0" applyFill="0" applyAlignment="0" applyProtection="0"/>
    <xf numFmtId="0" fontId="62" fillId="0" borderId="11" applyNumberFormat="0" applyFill="0" applyAlignment="0" applyProtection="0"/>
    <xf numFmtId="0" fontId="180" fillId="0" borderId="40" applyNumberFormat="0" applyFill="0" applyAlignment="0" applyProtection="0"/>
    <xf numFmtId="0" fontId="183" fillId="0" borderId="41" applyNumberFormat="0" applyFill="0" applyAlignment="0" applyProtection="0"/>
    <xf numFmtId="0" fontId="184" fillId="0" borderId="41" applyNumberFormat="0" applyFill="0" applyAlignment="0" applyProtection="0"/>
    <xf numFmtId="0" fontId="183" fillId="0" borderId="41" applyNumberFormat="0" applyFill="0" applyAlignment="0" applyProtection="0"/>
    <xf numFmtId="0" fontId="82" fillId="0" borderId="25" applyNumberFormat="0" applyFill="0" applyAlignment="0" applyProtection="0"/>
    <xf numFmtId="0" fontId="184" fillId="0" borderId="41" applyNumberFormat="0" applyFill="0" applyAlignment="0" applyProtection="0"/>
    <xf numFmtId="0" fontId="63" fillId="0" borderId="13" applyNumberFormat="0" applyFill="0" applyAlignment="0" applyProtection="0"/>
    <xf numFmtId="0" fontId="74" fillId="0" borderId="14" applyNumberFormat="0" applyFill="0" applyAlignment="0" applyProtection="0"/>
    <xf numFmtId="0" fontId="63" fillId="0" borderId="13" applyNumberFormat="0" applyFill="0" applyAlignment="0" applyProtection="0"/>
    <xf numFmtId="0" fontId="185" fillId="0" borderId="41" applyNumberFormat="0" applyFill="0" applyAlignment="0" applyProtection="0"/>
    <xf numFmtId="0" fontId="184" fillId="0" borderId="41" applyNumberFormat="0" applyFill="0" applyAlignment="0" applyProtection="0"/>
    <xf numFmtId="0" fontId="82" fillId="0" borderId="25" applyNumberFormat="0" applyFill="0" applyAlignment="0" applyProtection="0"/>
    <xf numFmtId="0" fontId="74" fillId="0" borderId="14" applyNumberFormat="0" applyFill="0" applyAlignment="0" applyProtection="0"/>
    <xf numFmtId="0" fontId="185" fillId="0" borderId="41" applyNumberFormat="0" applyFill="0" applyAlignment="0" applyProtection="0"/>
    <xf numFmtId="0" fontId="183" fillId="0" borderId="41" applyNumberFormat="0" applyFill="0" applyAlignment="0" applyProtection="0"/>
    <xf numFmtId="0" fontId="183" fillId="0" borderId="41" applyNumberFormat="0" applyFill="0" applyAlignment="0" applyProtection="0"/>
    <xf numFmtId="0" fontId="63" fillId="0" borderId="13" applyNumberFormat="0" applyFill="0" applyAlignment="0" applyProtection="0"/>
    <xf numFmtId="0" fontId="183" fillId="0" borderId="41" applyNumberFormat="0" applyFill="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0" fontId="183" fillId="0" borderId="0" applyNumberFormat="0" applyFill="0" applyBorder="0" applyAlignment="0" applyProtection="0"/>
    <xf numFmtId="0" fontId="82" fillId="0" borderId="0" applyNumberFormat="0" applyFill="0" applyBorder="0" applyAlignment="0" applyProtection="0"/>
    <xf numFmtId="0" fontId="184" fillId="0" borderId="0" applyNumberFormat="0" applyFill="0" applyBorder="0" applyAlignment="0" applyProtection="0"/>
    <xf numFmtId="0" fontId="63" fillId="0" borderId="0" applyNumberFormat="0" applyFill="0" applyBorder="0" applyAlignment="0" applyProtection="0"/>
    <xf numFmtId="0" fontId="185" fillId="0" borderId="0" applyNumberFormat="0" applyFill="0" applyBorder="0" applyAlignment="0" applyProtection="0"/>
    <xf numFmtId="0" fontId="63" fillId="0" borderId="0" applyNumberFormat="0" applyFill="0" applyBorder="0" applyAlignment="0" applyProtection="0"/>
    <xf numFmtId="0" fontId="74" fillId="0" borderId="0" applyNumberFormat="0" applyFill="0" applyBorder="0" applyAlignment="0" applyProtection="0"/>
    <xf numFmtId="0" fontId="184" fillId="0" borderId="0" applyNumberFormat="0" applyFill="0" applyBorder="0" applyAlignment="0" applyProtection="0"/>
    <xf numFmtId="0" fontId="82" fillId="0" borderId="0" applyNumberFormat="0" applyFill="0" applyBorder="0" applyAlignment="0" applyProtection="0"/>
    <xf numFmtId="0" fontId="74" fillId="0" borderId="0" applyNumberFormat="0" applyFill="0" applyBorder="0" applyAlignment="0" applyProtection="0"/>
    <xf numFmtId="0" fontId="6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71" fillId="0" borderId="0" applyNumberFormat="0" applyFill="0" applyBorder="0" applyAlignment="0" applyProtection="0"/>
    <xf numFmtId="0" fontId="176" fillId="0" borderId="0" applyNumberFormat="0" applyFill="0" applyBorder="0" applyAlignment="0" applyProtection="0"/>
    <xf numFmtId="0" fontId="71" fillId="0" borderId="0" applyNumberFormat="0" applyFill="0" applyBorder="0" applyAlignment="0" applyProtection="0"/>
    <xf numFmtId="0" fontId="186" fillId="0" borderId="0" applyNumberFormat="0" applyFill="0" applyBorder="0" applyAlignment="0" applyProtection="0"/>
    <xf numFmtId="0" fontId="10" fillId="0" borderId="0" applyNumberFormat="0" applyFill="0" applyBorder="0" applyAlignment="0" applyProtection="0"/>
    <xf numFmtId="0" fontId="71"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87" fillId="0" borderId="42" applyNumberFormat="0" applyFill="0" applyAlignment="0" applyProtection="0"/>
    <xf numFmtId="0" fontId="188" fillId="0" borderId="42" applyNumberFormat="0" applyFill="0" applyAlignment="0" applyProtection="0"/>
    <xf numFmtId="0" fontId="187" fillId="0" borderId="42" applyNumberFormat="0" applyFill="0" applyAlignment="0" applyProtection="0"/>
    <xf numFmtId="0" fontId="189" fillId="0" borderId="42" applyNumberFormat="0" applyFill="0" applyAlignment="0" applyProtection="0"/>
    <xf numFmtId="0" fontId="64" fillId="0" borderId="19" applyNumberFormat="0" applyFill="0" applyAlignment="0" applyProtection="0"/>
    <xf numFmtId="0" fontId="190" fillId="0" borderId="42" applyNumberFormat="0" applyFill="0" applyAlignment="0" applyProtection="0"/>
    <xf numFmtId="0" fontId="66" fillId="0" borderId="20" applyNumberFormat="0" applyFill="0" applyAlignment="0" applyProtection="0"/>
    <xf numFmtId="0" fontId="188" fillId="0" borderId="42" applyNumberFormat="0" applyFill="0" applyAlignment="0" applyProtection="0"/>
    <xf numFmtId="0" fontId="64" fillId="0" borderId="19" applyNumberFormat="0" applyFill="0" applyAlignment="0" applyProtection="0"/>
    <xf numFmtId="0" fontId="66" fillId="0" borderId="20" applyNumberFormat="0" applyFill="0" applyAlignment="0" applyProtection="0"/>
    <xf numFmtId="0" fontId="64" fillId="0" borderId="19" applyNumberFormat="0" applyFill="0" applyAlignment="0" applyProtection="0"/>
    <xf numFmtId="0" fontId="187" fillId="0" borderId="42" applyNumberFormat="0" applyFill="0" applyAlignment="0" applyProtection="0"/>
    <xf numFmtId="0" fontId="187" fillId="0" borderId="42" applyNumberFormat="0" applyFill="0" applyAlignment="0" applyProtection="0"/>
    <xf numFmtId="0" fontId="187" fillId="0" borderId="42" applyNumberFormat="0" applyFill="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191" fillId="0" borderId="0" applyNumberFormat="0" applyFill="0" applyBorder="0" applyAlignment="0" applyProtection="0"/>
    <xf numFmtId="0" fontId="192" fillId="0" borderId="0" applyNumberFormat="0" applyFill="0" applyBorder="0" applyAlignment="0" applyProtection="0"/>
    <xf numFmtId="0" fontId="191" fillId="0" borderId="0" applyNumberFormat="0" applyFill="0" applyBorder="0" applyAlignment="0" applyProtection="0"/>
    <xf numFmtId="0" fontId="193" fillId="0" borderId="0" applyNumberFormat="0" applyFill="0" applyBorder="0" applyAlignment="0" applyProtection="0"/>
    <xf numFmtId="0" fontId="65" fillId="0" borderId="0" applyNumberFormat="0" applyFill="0" applyBorder="0" applyAlignment="0" applyProtection="0"/>
    <xf numFmtId="0" fontId="194" fillId="0" borderId="0" applyNumberFormat="0" applyFill="0" applyBorder="0" applyAlignment="0" applyProtection="0"/>
    <xf numFmtId="0" fontId="66" fillId="0" borderId="0" applyNumberFormat="0" applyFill="0" applyBorder="0" applyAlignment="0" applyProtection="0"/>
    <xf numFmtId="0" fontId="192"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195" fillId="67" borderId="43" applyNumberFormat="0" applyAlignment="0" applyProtection="0"/>
    <xf numFmtId="0" fontId="196" fillId="67" borderId="43" applyNumberFormat="0" applyAlignment="0" applyProtection="0"/>
    <xf numFmtId="0" fontId="195" fillId="67" borderId="43" applyNumberFormat="0" applyAlignment="0" applyProtection="0"/>
    <xf numFmtId="0" fontId="197" fillId="67" borderId="43" applyNumberFormat="0" applyAlignment="0" applyProtection="0"/>
    <xf numFmtId="0" fontId="67" fillId="18" borderId="5" applyNumberFormat="0" applyAlignment="0" applyProtection="0"/>
    <xf numFmtId="0" fontId="198" fillId="67" borderId="43" applyNumberFormat="0" applyAlignment="0" applyProtection="0"/>
    <xf numFmtId="0" fontId="68" fillId="18" borderId="5" applyNumberFormat="0" applyAlignment="0" applyProtection="0"/>
    <xf numFmtId="0" fontId="196" fillId="67" borderId="43" applyNumberFormat="0" applyAlignment="0" applyProtection="0"/>
    <xf numFmtId="0" fontId="67" fillId="18" borderId="5" applyNumberFormat="0" applyAlignment="0" applyProtection="0"/>
    <xf numFmtId="0" fontId="68" fillId="18" borderId="5" applyNumberFormat="0" applyAlignment="0" applyProtection="0"/>
    <xf numFmtId="0" fontId="67" fillId="18" borderId="5" applyNumberFormat="0" applyAlignment="0" applyProtection="0"/>
    <xf numFmtId="0" fontId="195" fillId="67" borderId="43" applyNumberFormat="0" applyAlignment="0" applyProtection="0"/>
    <xf numFmtId="0" fontId="195" fillId="67" borderId="43" applyNumberFormat="0" applyAlignment="0" applyProtection="0"/>
    <xf numFmtId="0" fontId="195" fillId="67" borderId="43" applyNumberFormat="0" applyAlignment="0" applyProtection="0"/>
    <xf numFmtId="0" fontId="4" fillId="0" borderId="0"/>
  </cellStyleXfs>
  <cellXfs count="498">
    <xf numFmtId="0" fontId="0" fillId="0" borderId="0" xfId="0"/>
    <xf numFmtId="0" fontId="3" fillId="0" borderId="0" xfId="0" applyFont="1" applyBorder="1"/>
    <xf numFmtId="0" fontId="3" fillId="0" borderId="0" xfId="0" applyFont="1" applyAlignment="1">
      <alignment horizontal="right"/>
    </xf>
    <xf numFmtId="0" fontId="0" fillId="0" borderId="0" xfId="0" applyBorder="1"/>
    <xf numFmtId="0" fontId="0" fillId="0" borderId="26" xfId="0" applyBorder="1"/>
    <xf numFmtId="0" fontId="0" fillId="34" borderId="0" xfId="0" applyFill="1" applyBorder="1"/>
    <xf numFmtId="0" fontId="4" fillId="0" borderId="0" xfId="0" applyFont="1" applyFill="1" applyBorder="1"/>
    <xf numFmtId="0" fontId="6" fillId="0" borderId="0" xfId="0" applyFont="1"/>
    <xf numFmtId="0" fontId="3" fillId="0" borderId="0" xfId="0" applyFont="1" applyFill="1" applyAlignment="1">
      <alignment horizontal="right"/>
    </xf>
    <xf numFmtId="164" fontId="0" fillId="0" borderId="26" xfId="0" applyNumberFormat="1" applyBorder="1"/>
    <xf numFmtId="49" fontId="4" fillId="0" borderId="0" xfId="0" applyNumberFormat="1" applyFont="1"/>
    <xf numFmtId="164" fontId="0" fillId="0" borderId="0" xfId="0" applyNumberFormat="1"/>
    <xf numFmtId="0" fontId="5" fillId="0" borderId="0" xfId="0" applyFont="1" applyAlignment="1">
      <alignment horizontal="right"/>
    </xf>
    <xf numFmtId="0" fontId="3" fillId="0" borderId="0" xfId="0" applyFont="1" applyAlignment="1"/>
    <xf numFmtId="0" fontId="0" fillId="0" borderId="0" xfId="0"/>
    <xf numFmtId="0" fontId="4" fillId="0" borderId="0" xfId="0" applyFont="1"/>
    <xf numFmtId="0" fontId="4" fillId="0" borderId="0" xfId="0" applyFont="1" applyBorder="1"/>
    <xf numFmtId="0" fontId="3" fillId="0" borderId="0" xfId="0" applyFont="1" applyAlignment="1">
      <alignment horizontal="right" wrapText="1"/>
    </xf>
    <xf numFmtId="164" fontId="3" fillId="34" borderId="27" xfId="0" applyNumberFormat="1" applyFont="1" applyFill="1" applyBorder="1"/>
    <xf numFmtId="0" fontId="4" fillId="0" borderId="28" xfId="0" applyFont="1" applyBorder="1"/>
    <xf numFmtId="0" fontId="4" fillId="0" borderId="0" xfId="0" applyFont="1" applyBorder="1" applyAlignment="1">
      <alignment horizontal="left" indent="1"/>
    </xf>
    <xf numFmtId="164" fontId="4" fillId="0" borderId="0" xfId="0" applyNumberFormat="1" applyFont="1" applyBorder="1"/>
    <xf numFmtId="164" fontId="4" fillId="0" borderId="0" xfId="0" applyNumberFormat="1" applyFont="1"/>
    <xf numFmtId="0" fontId="4" fillId="0" borderId="0" xfId="0" applyFont="1" applyFill="1" applyBorder="1" applyAlignment="1">
      <alignment horizontal="left" indent="1"/>
    </xf>
    <xf numFmtId="0" fontId="3" fillId="0" borderId="0" xfId="0" applyFont="1" applyFill="1" applyBorder="1"/>
    <xf numFmtId="0" fontId="3" fillId="0" borderId="0" xfId="0" applyFont="1"/>
    <xf numFmtId="0" fontId="4" fillId="0" borderId="30" xfId="0" applyFont="1" applyBorder="1"/>
    <xf numFmtId="0" fontId="3" fillId="0" borderId="0" xfId="0" applyFont="1" applyBorder="1" applyAlignment="1">
      <alignment horizontal="right" wrapText="1"/>
    </xf>
    <xf numFmtId="164" fontId="3" fillId="0" borderId="31" xfId="0" applyNumberFormat="1" applyFont="1" applyFill="1" applyBorder="1" applyAlignment="1">
      <alignment wrapText="1"/>
    </xf>
    <xf numFmtId="0" fontId="3" fillId="0" borderId="32" xfId="0" applyFont="1" applyBorder="1" applyAlignment="1">
      <alignment wrapText="1"/>
    </xf>
    <xf numFmtId="164" fontId="4" fillId="34" borderId="31" xfId="0" applyNumberFormat="1" applyFont="1" applyFill="1" applyBorder="1" applyAlignment="1">
      <alignment wrapText="1"/>
    </xf>
    <xf numFmtId="164" fontId="4" fillId="0" borderId="28" xfId="0" applyNumberFormat="1" applyFont="1" applyFill="1" applyBorder="1" applyAlignment="1">
      <alignment wrapText="1"/>
    </xf>
    <xf numFmtId="164" fontId="4" fillId="34" borderId="29" xfId="0" applyNumberFormat="1" applyFont="1" applyFill="1" applyBorder="1" applyAlignment="1">
      <alignment wrapText="1"/>
    </xf>
    <xf numFmtId="164" fontId="0" fillId="0" borderId="0" xfId="0" applyNumberFormat="1" applyBorder="1"/>
    <xf numFmtId="0" fontId="0" fillId="0" borderId="0" xfId="0" applyFill="1" applyBorder="1" applyAlignment="1">
      <alignment horizontal="left" indent="1"/>
    </xf>
    <xf numFmtId="164" fontId="0" fillId="0" borderId="0" xfId="0" applyNumberFormat="1" applyFill="1"/>
    <xf numFmtId="0" fontId="0" fillId="0" borderId="0" xfId="0" applyFill="1"/>
    <xf numFmtId="164" fontId="4" fillId="34" borderId="0" xfId="0" applyNumberFormat="1" applyFont="1" applyFill="1" applyBorder="1" applyAlignment="1">
      <alignment wrapText="1"/>
    </xf>
    <xf numFmtId="0" fontId="0" fillId="0" borderId="0" xfId="0" applyBorder="1" applyAlignment="1">
      <alignment horizontal="left" indent="1"/>
    </xf>
    <xf numFmtId="164" fontId="0" fillId="0" borderId="0" xfId="0" applyNumberFormat="1" applyFill="1" applyBorder="1"/>
    <xf numFmtId="0" fontId="0" fillId="0" borderId="0" xfId="0" applyFill="1" applyBorder="1"/>
    <xf numFmtId="164" fontId="3" fillId="0" borderId="0" xfId="0" applyNumberFormat="1" applyFont="1" applyFill="1"/>
    <xf numFmtId="164" fontId="4" fillId="0" borderId="28" xfId="0" applyNumberFormat="1" applyFont="1" applyFill="1" applyBorder="1"/>
    <xf numFmtId="164" fontId="0" fillId="0" borderId="29" xfId="0" applyNumberFormat="1" applyBorder="1"/>
    <xf numFmtId="164" fontId="4" fillId="0" borderId="30" xfId="0" applyNumberFormat="1" applyFont="1" applyFill="1" applyBorder="1"/>
    <xf numFmtId="0" fontId="0" fillId="0" borderId="0" xfId="0" applyAlignment="1">
      <alignment horizontal="left" indent="1"/>
    </xf>
    <xf numFmtId="0" fontId="3" fillId="0" borderId="17" xfId="0" applyFont="1" applyBorder="1" applyAlignment="1">
      <alignment horizontal="right"/>
    </xf>
    <xf numFmtId="0" fontId="7" fillId="0" borderId="0" xfId="0" applyFont="1" applyAlignment="1">
      <alignment horizontal="right" wrapText="1"/>
    </xf>
    <xf numFmtId="164" fontId="3" fillId="34" borderId="0" xfId="0" applyNumberFormat="1" applyFont="1" applyFill="1"/>
    <xf numFmtId="0" fontId="0" fillId="0" borderId="29" xfId="0" applyFill="1" applyBorder="1" applyAlignment="1">
      <alignment horizontal="left" indent="1"/>
    </xf>
    <xf numFmtId="164" fontId="0" fillId="34" borderId="29" xfId="0" applyNumberFormat="1" applyFill="1" applyBorder="1"/>
    <xf numFmtId="164" fontId="0" fillId="0" borderId="29" xfId="0" applyNumberFormat="1" applyBorder="1" applyAlignment="1">
      <alignment horizontal="center" vertical="center" wrapText="1"/>
    </xf>
    <xf numFmtId="164" fontId="0" fillId="34" borderId="0" xfId="0" applyNumberFormat="1" applyFill="1"/>
    <xf numFmtId="164" fontId="0" fillId="0" borderId="0" xfId="0" applyNumberFormat="1" applyAlignment="1">
      <alignment horizontal="center" vertical="center" wrapText="1"/>
    </xf>
    <xf numFmtId="0" fontId="0" fillId="0" borderId="0" xfId="0" applyAlignment="1">
      <alignment horizontal="center" vertical="center" wrapText="1"/>
    </xf>
    <xf numFmtId="0" fontId="4" fillId="0" borderId="26" xfId="0" applyFont="1" applyBorder="1"/>
    <xf numFmtId="164" fontId="4" fillId="35" borderId="26" xfId="0" applyNumberFormat="1" applyFont="1" applyFill="1" applyBorder="1"/>
    <xf numFmtId="164" fontId="4" fillId="0" borderId="26" xfId="0" applyNumberFormat="1" applyFont="1" applyBorder="1" applyAlignment="1">
      <alignment horizontal="right"/>
    </xf>
    <xf numFmtId="164" fontId="4" fillId="0" borderId="0" xfId="0" applyNumberFormat="1" applyFont="1" applyBorder="1" applyAlignment="1">
      <alignment horizontal="right"/>
    </xf>
    <xf numFmtId="0" fontId="0" fillId="0" borderId="0" xfId="0" applyAlignment="1">
      <alignment horizontal="right"/>
    </xf>
    <xf numFmtId="0" fontId="4" fillId="0" borderId="0" xfId="0" applyFont="1" applyAlignment="1">
      <alignment horizontal="right"/>
    </xf>
    <xf numFmtId="0" fontId="2" fillId="0" borderId="0" xfId="0" applyFont="1" applyAlignment="1">
      <alignment horizontal="left"/>
    </xf>
    <xf numFmtId="0" fontId="3" fillId="0" borderId="0" xfId="0" applyFont="1" applyAlignment="1">
      <alignment wrapText="1"/>
    </xf>
    <xf numFmtId="0" fontId="4" fillId="0" borderId="0" xfId="0" applyFont="1" applyAlignment="1">
      <alignment horizontal="left" wrapText="1"/>
    </xf>
    <xf numFmtId="0" fontId="0" fillId="0" borderId="0" xfId="0"/>
    <xf numFmtId="0" fontId="3" fillId="0" borderId="0" xfId="0" applyFont="1" applyBorder="1" applyAlignment="1">
      <alignment horizontal="right"/>
    </xf>
    <xf numFmtId="0" fontId="3" fillId="0" borderId="30" xfId="0" applyFont="1" applyBorder="1" applyAlignment="1">
      <alignment wrapText="1"/>
    </xf>
    <xf numFmtId="0" fontId="3" fillId="0" borderId="27" xfId="0" applyFont="1" applyBorder="1" applyAlignment="1">
      <alignment horizontal="right"/>
    </xf>
    <xf numFmtId="0" fontId="3" fillId="0" borderId="0" xfId="0" applyFont="1" applyBorder="1" applyAlignment="1">
      <alignment wrapText="1"/>
    </xf>
    <xf numFmtId="164" fontId="0" fillId="0" borderId="0" xfId="0" applyNumberFormat="1" applyBorder="1" applyAlignment="1">
      <alignment horizontal="right"/>
    </xf>
    <xf numFmtId="0" fontId="4" fillId="0" borderId="29" xfId="0" applyFont="1" applyBorder="1" applyAlignment="1">
      <alignment wrapText="1"/>
    </xf>
    <xf numFmtId="164" fontId="0" fillId="0" borderId="29" xfId="0" applyNumberFormat="1" applyBorder="1" applyAlignment="1">
      <alignment horizontal="right"/>
    </xf>
    <xf numFmtId="2" fontId="0" fillId="0" borderId="0" xfId="0" applyNumberFormat="1"/>
    <xf numFmtId="0" fontId="0" fillId="0" borderId="0" xfId="0" applyBorder="1" applyAlignment="1">
      <alignment wrapText="1"/>
    </xf>
    <xf numFmtId="0" fontId="4" fillId="0" borderId="0" xfId="0" applyFont="1" applyBorder="1" applyAlignment="1">
      <alignment wrapText="1"/>
    </xf>
    <xf numFmtId="165" fontId="4" fillId="0" borderId="0" xfId="0" applyNumberFormat="1" applyFont="1" applyBorder="1" applyAlignment="1">
      <alignment horizontal="right"/>
    </xf>
    <xf numFmtId="0" fontId="3" fillId="0" borderId="0" xfId="0" applyFont="1" applyAlignment="1">
      <alignment horizontal="left"/>
    </xf>
    <xf numFmtId="0" fontId="0" fillId="0" borderId="0" xfId="0"/>
    <xf numFmtId="0" fontId="0" fillId="0" borderId="0" xfId="0" applyAlignment="1">
      <alignment horizontal="left"/>
    </xf>
    <xf numFmtId="0" fontId="4" fillId="0" borderId="0" xfId="0" applyFont="1" applyAlignment="1">
      <alignment horizontal="left"/>
    </xf>
    <xf numFmtId="0" fontId="3" fillId="0" borderId="0" xfId="0" applyFont="1" applyAlignment="1">
      <alignment horizontal="center" wrapText="1"/>
    </xf>
    <xf numFmtId="0" fontId="3" fillId="0" borderId="17" xfId="0" applyFont="1" applyBorder="1" applyAlignment="1">
      <alignment wrapText="1"/>
    </xf>
    <xf numFmtId="0" fontId="4" fillId="0" borderId="0" xfId="0" applyFont="1" applyAlignment="1">
      <alignment vertical="top"/>
    </xf>
    <xf numFmtId="0" fontId="0" fillId="0" borderId="0" xfId="0" applyAlignment="1">
      <alignment vertical="top"/>
    </xf>
    <xf numFmtId="164" fontId="4" fillId="0" borderId="0" xfId="0" applyNumberFormat="1" applyFont="1" applyAlignment="1">
      <alignment horizontal="right"/>
    </xf>
    <xf numFmtId="1" fontId="0" fillId="0" borderId="0" xfId="0" applyNumberFormat="1"/>
    <xf numFmtId="0" fontId="0" fillId="0" borderId="0" xfId="0" applyAlignment="1">
      <alignment horizontal="right"/>
    </xf>
    <xf numFmtId="0" fontId="0" fillId="0" borderId="26" xfId="0" applyFill="1" applyBorder="1"/>
    <xf numFmtId="164" fontId="0" fillId="0" borderId="26" xfId="0" applyNumberFormat="1" applyFill="1" applyBorder="1"/>
    <xf numFmtId="0" fontId="0" fillId="0" borderId="26" xfId="0" applyBorder="1" applyAlignment="1">
      <alignment horizontal="right"/>
    </xf>
    <xf numFmtId="0" fontId="4" fillId="0" borderId="26" xfId="0" applyFont="1" applyBorder="1" applyAlignment="1">
      <alignment horizontal="right"/>
    </xf>
    <xf numFmtId="0" fontId="0" fillId="0" borderId="0" xfId="0" applyBorder="1" applyAlignment="1">
      <alignment horizontal="right"/>
    </xf>
    <xf numFmtId="0" fontId="0" fillId="0" borderId="17" xfId="0" applyBorder="1" applyAlignment="1">
      <alignment horizontal="right"/>
    </xf>
    <xf numFmtId="164" fontId="0" fillId="0" borderId="17" xfId="0" applyNumberFormat="1" applyBorder="1"/>
    <xf numFmtId="0" fontId="5" fillId="0" borderId="0" xfId="0" applyFont="1" applyFill="1" applyAlignment="1">
      <alignment horizontal="right"/>
    </xf>
    <xf numFmtId="0" fontId="3" fillId="0" borderId="26" xfId="0" applyFont="1" applyFill="1" applyBorder="1" applyAlignment="1">
      <alignment wrapText="1"/>
    </xf>
    <xf numFmtId="0" fontId="3" fillId="0" borderId="26" xfId="0" applyFont="1" applyBorder="1" applyAlignment="1">
      <alignment wrapText="1"/>
    </xf>
    <xf numFmtId="0" fontId="4" fillId="0" borderId="0" xfId="0" applyFont="1" applyFill="1" applyBorder="1" applyAlignment="1">
      <alignment horizontal="left" wrapText="1"/>
    </xf>
    <xf numFmtId="164" fontId="0" fillId="34" borderId="0" xfId="0" applyNumberFormat="1" applyFill="1" applyBorder="1" applyAlignment="1"/>
    <xf numFmtId="0" fontId="4" fillId="0" borderId="0" xfId="0" applyFont="1" applyBorder="1" applyAlignment="1">
      <alignment horizontal="left" wrapText="1"/>
    </xf>
    <xf numFmtId="164" fontId="0" fillId="0" borderId="0" xfId="0" applyNumberFormat="1" applyFill="1" applyBorder="1" applyAlignment="1"/>
    <xf numFmtId="0" fontId="3" fillId="0" borderId="0" xfId="0" applyFont="1" applyBorder="1" applyAlignment="1">
      <alignment horizontal="left" wrapText="1"/>
    </xf>
    <xf numFmtId="0" fontId="4" fillId="0" borderId="0" xfId="0" applyFont="1" applyFill="1" applyBorder="1" applyAlignment="1">
      <alignment horizontal="right" wrapText="1"/>
    </xf>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164" fontId="4" fillId="0" borderId="0" xfId="0" applyNumberFormat="1" applyFont="1" applyFill="1" applyBorder="1" applyAlignment="1">
      <alignment horizontal="right" wrapText="1"/>
    </xf>
    <xf numFmtId="0" fontId="3" fillId="0" borderId="17" xfId="0" applyFont="1" applyBorder="1" applyAlignment="1">
      <alignment horizontal="center" wrapText="1"/>
    </xf>
    <xf numFmtId="0" fontId="4" fillId="0" borderId="0" xfId="0" applyFont="1" applyFill="1" applyAlignment="1">
      <alignment horizontal="left" wrapText="1"/>
    </xf>
    <xf numFmtId="0" fontId="0" fillId="34" borderId="0" xfId="0" applyFill="1" applyBorder="1" applyAlignment="1">
      <alignment horizontal="right"/>
    </xf>
    <xf numFmtId="0" fontId="4" fillId="0" borderId="0" xfId="0" applyFont="1" applyFill="1" applyBorder="1" applyAlignment="1">
      <alignment horizontal="right"/>
    </xf>
    <xf numFmtId="164" fontId="0" fillId="34" borderId="0" xfId="0" applyNumberFormat="1" applyFill="1" applyBorder="1" applyAlignment="1">
      <alignment horizontal="right"/>
    </xf>
    <xf numFmtId="0" fontId="3" fillId="0" borderId="17" xfId="0" applyFont="1" applyBorder="1" applyAlignment="1">
      <alignment horizontal="right" wrapText="1"/>
    </xf>
    <xf numFmtId="0" fontId="4" fillId="0" borderId="26" xfId="0" applyFont="1" applyBorder="1" applyAlignment="1">
      <alignment wrapText="1"/>
    </xf>
    <xf numFmtId="164" fontId="4" fillId="0" borderId="26" xfId="0" applyNumberFormat="1" applyFont="1" applyFill="1" applyBorder="1" applyAlignment="1">
      <alignment horizontal="right"/>
    </xf>
    <xf numFmtId="0" fontId="3" fillId="0" borderId="17" xfId="0" applyFont="1" applyBorder="1"/>
    <xf numFmtId="0" fontId="0" fillId="0" borderId="0" xfId="0" applyBorder="1" applyAlignment="1">
      <alignment horizontal="left"/>
    </xf>
    <xf numFmtId="2" fontId="0" fillId="34" borderId="0" xfId="0" applyNumberFormat="1" applyFill="1" applyBorder="1"/>
    <xf numFmtId="2" fontId="0" fillId="0" borderId="0" xfId="0" applyNumberFormat="1" applyBorder="1"/>
    <xf numFmtId="2" fontId="0" fillId="34" borderId="0" xfId="0" applyNumberFormat="1" applyFill="1"/>
    <xf numFmtId="2" fontId="4" fillId="0" borderId="0" xfId="0" applyNumberFormat="1" applyFont="1" applyAlignment="1">
      <alignment horizontal="right"/>
    </xf>
    <xf numFmtId="164" fontId="0" fillId="34" borderId="26" xfId="0" applyNumberFormat="1" applyFill="1" applyBorder="1"/>
    <xf numFmtId="0" fontId="9" fillId="0" borderId="0" xfId="1698" applyFont="1" applyFill="1" applyAlignment="1">
      <alignment horizontal="right" wrapText="1"/>
    </xf>
    <xf numFmtId="166" fontId="0" fillId="0" borderId="26" xfId="0" applyNumberFormat="1" applyFill="1" applyBorder="1"/>
    <xf numFmtId="0" fontId="4" fillId="0" borderId="0" xfId="0" applyFont="1" applyAlignment="1">
      <alignment horizontal="left" indent="1"/>
    </xf>
    <xf numFmtId="166" fontId="0" fillId="0" borderId="0" xfId="0" applyNumberFormat="1" applyFill="1" applyBorder="1"/>
    <xf numFmtId="0" fontId="4" fillId="0" borderId="0" xfId="0" applyFont="1" applyAlignment="1">
      <alignment horizontal="left" indent="2"/>
    </xf>
    <xf numFmtId="0" fontId="4" fillId="0" borderId="0" xfId="0" applyFont="1" applyBorder="1" applyAlignment="1">
      <alignment horizontal="left"/>
    </xf>
    <xf numFmtId="1" fontId="0" fillId="34" borderId="26" xfId="0" applyNumberFormat="1" applyFill="1" applyBorder="1"/>
    <xf numFmtId="1" fontId="0" fillId="34" borderId="0" xfId="0" applyNumberFormat="1" applyFill="1"/>
    <xf numFmtId="0" fontId="0" fillId="34" borderId="0" xfId="0" applyFill="1"/>
    <xf numFmtId="0" fontId="4" fillId="0" borderId="0" xfId="1783"/>
    <xf numFmtId="0" fontId="4" fillId="0" borderId="0" xfId="1783" applyBorder="1"/>
    <xf numFmtId="0" fontId="4" fillId="0" borderId="17" xfId="1783" applyBorder="1"/>
    <xf numFmtId="0" fontId="3" fillId="0" borderId="0" xfId="1783" applyFont="1" applyFill="1" applyBorder="1" applyAlignment="1">
      <alignment horizontal="right" wrapText="1"/>
    </xf>
    <xf numFmtId="164" fontId="4" fillId="35" borderId="0" xfId="1783" applyNumberFormat="1" applyFont="1" applyFill="1" applyBorder="1" applyAlignment="1">
      <alignment horizontal="right"/>
    </xf>
    <xf numFmtId="164" fontId="4" fillId="35" borderId="0" xfId="1783" applyNumberFormat="1" applyFont="1" applyFill="1" applyAlignment="1">
      <alignment horizontal="right"/>
    </xf>
    <xf numFmtId="0" fontId="3" fillId="0" borderId="0" xfId="1783" applyFont="1"/>
    <xf numFmtId="0" fontId="3" fillId="0" borderId="0" xfId="1783" applyFont="1" applyAlignment="1">
      <alignment wrapText="1"/>
    </xf>
    <xf numFmtId="0" fontId="3" fillId="0" borderId="0" xfId="1783" applyFont="1" applyAlignment="1">
      <alignment horizontal="right" wrapText="1"/>
    </xf>
    <xf numFmtId="0" fontId="4" fillId="0" borderId="26" xfId="1783" applyFont="1" applyBorder="1"/>
    <xf numFmtId="164" fontId="4" fillId="35" borderId="26" xfId="1783" applyNumberFormat="1" applyFont="1" applyFill="1" applyBorder="1"/>
    <xf numFmtId="164" fontId="4" fillId="35" borderId="26" xfId="1783" applyNumberFormat="1" applyFont="1" applyFill="1" applyBorder="1" applyAlignment="1">
      <alignment horizontal="right"/>
    </xf>
    <xf numFmtId="0" fontId="4" fillId="0" borderId="0" xfId="1783" applyFont="1"/>
    <xf numFmtId="164" fontId="4" fillId="0" borderId="0" xfId="1783" applyNumberFormat="1" applyBorder="1"/>
    <xf numFmtId="164" fontId="4" fillId="0" borderId="0" xfId="1783" applyNumberFormat="1"/>
    <xf numFmtId="1" fontId="4" fillId="35" borderId="26" xfId="1783" applyNumberFormat="1" applyFill="1" applyBorder="1"/>
    <xf numFmtId="164" fontId="4" fillId="35" borderId="26" xfId="1783" applyNumberFormat="1" applyFill="1" applyBorder="1"/>
    <xf numFmtId="0" fontId="4" fillId="0" borderId="0" xfId="1783" applyBorder="1" applyAlignment="1">
      <alignment vertical="top" wrapText="1"/>
    </xf>
    <xf numFmtId="1" fontId="4" fillId="0" borderId="0" xfId="1783" applyNumberFormat="1"/>
    <xf numFmtId="0" fontId="4" fillId="0" borderId="29" xfId="1783" applyFont="1" applyBorder="1"/>
    <xf numFmtId="0" fontId="4" fillId="0" borderId="0" xfId="1783" applyFont="1" applyBorder="1"/>
    <xf numFmtId="164" fontId="4" fillId="0" borderId="0" xfId="1783" applyNumberFormat="1" applyFont="1" applyFill="1" applyAlignment="1">
      <alignment horizontal="right"/>
    </xf>
    <xf numFmtId="0" fontId="4" fillId="0" borderId="0" xfId="1783" applyFont="1" applyFill="1" applyBorder="1"/>
    <xf numFmtId="0" fontId="0" fillId="0" borderId="0" xfId="0"/>
    <xf numFmtId="0" fontId="9" fillId="0" borderId="15" xfId="1698" applyFont="1" applyFill="1" applyBorder="1" applyAlignment="1">
      <alignment horizontal="right" wrapText="1"/>
    </xf>
    <xf numFmtId="164" fontId="0" fillId="0" borderId="26" xfId="0" applyNumberFormat="1" applyBorder="1"/>
    <xf numFmtId="164" fontId="0" fillId="0" borderId="0" xfId="0" applyNumberFormat="1" applyFill="1" applyAlignment="1">
      <alignment horizontal="right"/>
    </xf>
    <xf numFmtId="49" fontId="4" fillId="0" borderId="26" xfId="0" applyNumberFormat="1" applyFont="1" applyBorder="1"/>
    <xf numFmtId="0" fontId="3" fillId="0" borderId="32" xfId="0" applyFont="1" applyBorder="1"/>
    <xf numFmtId="1" fontId="0" fillId="0" borderId="0" xfId="0" applyNumberFormat="1" applyFill="1" applyBorder="1"/>
    <xf numFmtId="0" fontId="0" fillId="0" borderId="26" xfId="0" applyBorder="1" applyAlignment="1">
      <alignment vertical="top"/>
    </xf>
    <xf numFmtId="0" fontId="4" fillId="0" borderId="26" xfId="0" applyFont="1" applyBorder="1" applyAlignment="1">
      <alignment horizontal="left" wrapText="1"/>
    </xf>
    <xf numFmtId="0" fontId="4" fillId="0" borderId="26" xfId="0" applyFont="1" applyFill="1" applyBorder="1" applyAlignment="1">
      <alignment horizontal="left" wrapText="1"/>
    </xf>
    <xf numFmtId="0" fontId="2" fillId="0" borderId="0" xfId="0" applyFont="1" applyAlignment="1">
      <alignment horizontal="left" wrapText="1"/>
    </xf>
    <xf numFmtId="1" fontId="0" fillId="0" borderId="26" xfId="0" applyNumberFormat="1" applyFill="1" applyBorder="1"/>
    <xf numFmtId="164" fontId="89" fillId="0" borderId="30" xfId="0" applyNumberFormat="1" applyFont="1" applyFill="1" applyBorder="1" applyAlignment="1">
      <alignment horizontal="right" wrapText="1"/>
    </xf>
    <xf numFmtId="0" fontId="4" fillId="0" borderId="29" xfId="0" applyFont="1" applyFill="1" applyBorder="1" applyAlignment="1">
      <alignment horizontal="right"/>
    </xf>
    <xf numFmtId="41" fontId="89" fillId="0" borderId="0" xfId="0" applyNumberFormat="1" applyFont="1" applyFill="1" applyBorder="1" applyAlignment="1">
      <alignment horizontal="right" wrapText="1"/>
    </xf>
    <xf numFmtId="41" fontId="89" fillId="0" borderId="30" xfId="0" applyNumberFormat="1" applyFont="1" applyFill="1" applyBorder="1" applyAlignment="1">
      <alignment horizontal="right" wrapText="1"/>
    </xf>
    <xf numFmtId="0" fontId="0" fillId="0" borderId="0" xfId="0" applyAlignment="1">
      <alignment horizontal="left"/>
    </xf>
    <xf numFmtId="164" fontId="0" fillId="34" borderId="0" xfId="0" applyNumberFormat="1" applyFont="1" applyFill="1"/>
    <xf numFmtId="0" fontId="0" fillId="0" borderId="0" xfId="0" applyFill="1" applyAlignment="1">
      <alignment horizontal="left"/>
    </xf>
    <xf numFmtId="0" fontId="4" fillId="0" borderId="0" xfId="0" applyFont="1" applyFill="1" applyAlignment="1">
      <alignment horizontal="right"/>
    </xf>
    <xf numFmtId="2" fontId="4" fillId="0" borderId="0" xfId="0" applyNumberFormat="1" applyFont="1" applyFill="1" applyAlignment="1">
      <alignment horizontal="right"/>
    </xf>
    <xf numFmtId="0" fontId="0" fillId="0" borderId="0" xfId="0" applyFill="1" applyAlignment="1">
      <alignment horizontal="right"/>
    </xf>
    <xf numFmtId="0" fontId="0" fillId="0" borderId="0" xfId="0" applyAlignment="1">
      <alignment horizontal="right"/>
    </xf>
    <xf numFmtId="164" fontId="3" fillId="0" borderId="27" xfId="0" applyNumberFormat="1" applyFont="1" applyFill="1" applyBorder="1"/>
    <xf numFmtId="0" fontId="90" fillId="0" borderId="0" xfId="1783" applyFont="1" applyAlignment="1">
      <alignment horizontal="center" vertical="center"/>
    </xf>
    <xf numFmtId="0" fontId="90" fillId="0" borderId="0" xfId="1783" applyFont="1" applyBorder="1" applyAlignment="1">
      <alignment wrapText="1"/>
    </xf>
    <xf numFmtId="164" fontId="0" fillId="0" borderId="0" xfId="0" applyNumberFormat="1" applyFill="1" applyAlignment="1">
      <alignment vertical="top"/>
    </xf>
    <xf numFmtId="164" fontId="0" fillId="35" borderId="26" xfId="0" applyNumberFormat="1" applyFill="1" applyBorder="1"/>
    <xf numFmtId="164" fontId="89" fillId="0" borderId="0" xfId="1783" applyNumberFormat="1" applyFont="1" applyBorder="1"/>
    <xf numFmtId="164" fontId="89" fillId="0" borderId="0" xfId="0" applyNumberFormat="1" applyFont="1" applyBorder="1" applyAlignment="1">
      <alignment horizontal="right"/>
    </xf>
    <xf numFmtId="164" fontId="89" fillId="0" borderId="0" xfId="0" applyNumberFormat="1" applyFont="1" applyFill="1" applyBorder="1" applyAlignment="1">
      <alignment horizontal="right"/>
    </xf>
    <xf numFmtId="164" fontId="4" fillId="35" borderId="29" xfId="1783" applyNumberFormat="1" applyFill="1" applyBorder="1"/>
    <xf numFmtId="164" fontId="4" fillId="35" borderId="0" xfId="1783" applyNumberFormat="1" applyFill="1"/>
    <xf numFmtId="164" fontId="91" fillId="0" borderId="0" xfId="0" applyNumberFormat="1" applyFont="1" applyAlignment="1"/>
    <xf numFmtId="0" fontId="4" fillId="0" borderId="0" xfId="1783" applyFill="1"/>
    <xf numFmtId="0" fontId="164" fillId="0" borderId="0" xfId="1698" applyFill="1" applyAlignment="1">
      <alignment horizontal="left" indent="2"/>
    </xf>
    <xf numFmtId="0" fontId="164" fillId="0" borderId="0" xfId="1698" applyFill="1"/>
    <xf numFmtId="0" fontId="0" fillId="0" borderId="0" xfId="0" applyAlignment="1"/>
    <xf numFmtId="0" fontId="3" fillId="0" borderId="0" xfId="0" applyFont="1" applyAlignment="1">
      <alignment horizontal="center" vertical="center" wrapText="1"/>
    </xf>
    <xf numFmtId="0" fontId="17" fillId="0" borderId="0" xfId="1783" applyFont="1" applyBorder="1" applyAlignment="1">
      <alignment horizontal="center" vertical="center" wrapText="1"/>
    </xf>
    <xf numFmtId="0" fontId="17" fillId="0" borderId="0" xfId="1783" applyFont="1" applyFill="1" applyBorder="1" applyAlignment="1">
      <alignment horizontal="center" vertical="center" wrapText="1"/>
    </xf>
    <xf numFmtId="0" fontId="17" fillId="0" borderId="0" xfId="1783" applyFont="1" applyAlignment="1">
      <alignment horizontal="center" vertical="center" wrapText="1"/>
    </xf>
    <xf numFmtId="0" fontId="160" fillId="0" borderId="0" xfId="1279" applyFill="1"/>
    <xf numFmtId="164" fontId="160" fillId="0" borderId="0" xfId="1279" applyNumberFormat="1" applyFill="1"/>
    <xf numFmtId="0" fontId="89" fillId="0" borderId="0" xfId="1783" applyFont="1" applyBorder="1"/>
    <xf numFmtId="0" fontId="84" fillId="0" borderId="0" xfId="1698" applyFont="1" applyFill="1" applyBorder="1" applyAlignment="1">
      <alignment wrapText="1"/>
    </xf>
    <xf numFmtId="0" fontId="89" fillId="0" borderId="0" xfId="1783" applyFont="1" applyBorder="1" applyAlignment="1">
      <alignment wrapText="1"/>
    </xf>
    <xf numFmtId="1" fontId="4" fillId="0" borderId="0" xfId="1783" applyNumberFormat="1" applyFill="1" applyBorder="1"/>
    <xf numFmtId="0" fontId="3" fillId="0" borderId="17" xfId="1783" applyFont="1" applyBorder="1" applyAlignment="1">
      <alignment wrapText="1"/>
    </xf>
    <xf numFmtId="0" fontId="4" fillId="0" borderId="17" xfId="1783" applyBorder="1" applyAlignment="1">
      <alignment wrapText="1"/>
    </xf>
    <xf numFmtId="0" fontId="164" fillId="0" borderId="0" xfId="1698" applyFill="1" applyAlignment="1">
      <alignment horizontal="left"/>
    </xf>
    <xf numFmtId="0" fontId="3" fillId="0" borderId="17" xfId="1783" applyFont="1" applyFill="1" applyBorder="1" applyAlignment="1">
      <alignment wrapText="1"/>
    </xf>
    <xf numFmtId="0" fontId="4" fillId="0" borderId="17" xfId="1783" applyFill="1" applyBorder="1" applyAlignment="1">
      <alignment wrapText="1"/>
    </xf>
    <xf numFmtId="0" fontId="3" fillId="0" borderId="0" xfId="0" applyFont="1" applyFill="1" applyAlignment="1"/>
    <xf numFmtId="0" fontId="0" fillId="0" borderId="0" xfId="0" applyFill="1" applyAlignment="1"/>
    <xf numFmtId="0" fontId="4" fillId="0" borderId="0" xfId="1783" applyFill="1" applyBorder="1" applyAlignment="1">
      <alignment vertical="top" wrapText="1"/>
    </xf>
    <xf numFmtId="0" fontId="4" fillId="0" borderId="33" xfId="1783" applyFont="1" applyBorder="1"/>
    <xf numFmtId="1" fontId="4" fillId="0" borderId="34" xfId="1783" applyNumberFormat="1" applyFill="1" applyBorder="1"/>
    <xf numFmtId="0" fontId="3" fillId="0" borderId="27" xfId="0" applyFont="1" applyBorder="1"/>
    <xf numFmtId="0" fontId="3" fillId="0" borderId="15" xfId="0" applyFont="1" applyBorder="1" applyAlignment="1">
      <alignment horizontal="right" wrapText="1"/>
    </xf>
    <xf numFmtId="0" fontId="5" fillId="0" borderId="0" xfId="1783" applyFont="1" applyAlignment="1"/>
    <xf numFmtId="164" fontId="0" fillId="0" borderId="27" xfId="0" applyNumberFormat="1" applyFill="1" applyBorder="1"/>
    <xf numFmtId="0" fontId="84" fillId="0" borderId="0" xfId="1698" applyFont="1" applyFill="1" applyAlignment="1"/>
    <xf numFmtId="0" fontId="89" fillId="0" borderId="0" xfId="0" applyFont="1" applyFill="1" applyBorder="1" applyAlignment="1">
      <alignment wrapText="1"/>
    </xf>
    <xf numFmtId="0" fontId="4" fillId="0" borderId="0" xfId="0" applyFont="1" applyFill="1" applyAlignment="1"/>
    <xf numFmtId="0" fontId="89" fillId="0" borderId="0" xfId="0" applyFont="1" applyFill="1" applyBorder="1" applyAlignment="1">
      <alignment vertical="top" wrapText="1"/>
    </xf>
    <xf numFmtId="0" fontId="89" fillId="0" borderId="0" xfId="0" applyFont="1" applyFill="1" applyBorder="1" applyAlignment="1">
      <alignment horizontal="left" vertical="top" wrapText="1"/>
    </xf>
    <xf numFmtId="164" fontId="4" fillId="35" borderId="0" xfId="1783" applyNumberFormat="1" applyFill="1" applyBorder="1"/>
    <xf numFmtId="0" fontId="84" fillId="0" borderId="17" xfId="1698" applyFont="1" applyFill="1" applyBorder="1" applyAlignment="1">
      <alignment wrapText="1"/>
    </xf>
    <xf numFmtId="0" fontId="87" fillId="0" borderId="0" xfId="1698" applyFont="1" applyFill="1" applyAlignment="1">
      <alignment wrapText="1"/>
    </xf>
    <xf numFmtId="0" fontId="87" fillId="0" borderId="0" xfId="1698" applyFont="1" applyFill="1" applyBorder="1" applyAlignment="1">
      <alignment wrapText="1"/>
    </xf>
    <xf numFmtId="164" fontId="160" fillId="0" borderId="0" xfId="1279" applyNumberFormat="1" applyFill="1" applyAlignment="1">
      <alignment horizontal="right"/>
    </xf>
    <xf numFmtId="0" fontId="44" fillId="0" borderId="0" xfId="2356"/>
    <xf numFmtId="0" fontId="44" fillId="0" borderId="0" xfId="2356" applyFill="1" applyBorder="1"/>
    <xf numFmtId="41" fontId="4" fillId="0" borderId="0" xfId="1783" applyNumberFormat="1" applyFill="1" applyBorder="1" applyAlignment="1">
      <alignment horizontal="right"/>
    </xf>
    <xf numFmtId="0" fontId="92" fillId="0" borderId="0" xfId="0" applyFont="1"/>
    <xf numFmtId="0" fontId="0" fillId="0" borderId="0" xfId="0" applyAlignment="1">
      <alignment horizontal="left"/>
    </xf>
    <xf numFmtId="170" fontId="0" fillId="0" borderId="0" xfId="0" applyNumberFormat="1"/>
    <xf numFmtId="0" fontId="0" fillId="0" borderId="0" xfId="0"/>
    <xf numFmtId="0" fontId="164" fillId="0" borderId="0" xfId="1698" applyFill="1" applyAlignment="1">
      <alignment horizontal="left"/>
    </xf>
    <xf numFmtId="164" fontId="4" fillId="0" borderId="0" xfId="1783" applyNumberFormat="1" applyFont="1" applyFill="1" applyBorder="1" applyAlignment="1">
      <alignment horizontal="right"/>
    </xf>
    <xf numFmtId="164" fontId="4" fillId="0" borderId="0" xfId="1783" applyNumberFormat="1" applyFill="1" applyBorder="1"/>
    <xf numFmtId="164" fontId="4" fillId="0" borderId="0" xfId="1783" applyNumberFormat="1" applyFill="1"/>
    <xf numFmtId="164" fontId="4" fillId="0" borderId="0" xfId="1783" applyNumberFormat="1" applyFont="1" applyFill="1" applyAlignment="1">
      <alignment horizontal="left"/>
    </xf>
    <xf numFmtId="164" fontId="4" fillId="0" borderId="0" xfId="1783" applyNumberFormat="1" applyFill="1" applyAlignment="1">
      <alignment horizontal="left"/>
    </xf>
    <xf numFmtId="164" fontId="4" fillId="0" borderId="0" xfId="1783" applyNumberFormat="1" applyFill="1" applyAlignment="1">
      <alignment horizontal="right"/>
    </xf>
    <xf numFmtId="164" fontId="14" fillId="0" borderId="0" xfId="1783" applyNumberFormat="1" applyFont="1" applyFill="1" applyAlignment="1">
      <alignment horizontal="right"/>
    </xf>
    <xf numFmtId="0" fontId="0" fillId="0" borderId="0" xfId="0"/>
    <xf numFmtId="0" fontId="0" fillId="0" borderId="0" xfId="0"/>
    <xf numFmtId="0" fontId="0" fillId="0" borderId="0" xfId="0"/>
    <xf numFmtId="164" fontId="91" fillId="0" borderId="0" xfId="0" applyNumberFormat="1" applyFont="1" applyBorder="1" applyAlignment="1">
      <alignment horizontal="right"/>
    </xf>
    <xf numFmtId="164" fontId="0" fillId="0" borderId="0" xfId="0" applyNumberFormat="1" applyFont="1" applyBorder="1"/>
    <xf numFmtId="164" fontId="4" fillId="0" borderId="0" xfId="0" applyNumberFormat="1" applyFont="1" applyFill="1" applyBorder="1"/>
    <xf numFmtId="0" fontId="0" fillId="0" borderId="0" xfId="0" applyAlignment="1">
      <alignment horizontal="left"/>
    </xf>
    <xf numFmtId="164" fontId="0" fillId="0" borderId="0" xfId="0" applyNumberFormat="1" applyFill="1" applyBorder="1"/>
    <xf numFmtId="164" fontId="0" fillId="0" borderId="27" xfId="0" applyNumberFormat="1" applyFill="1" applyBorder="1"/>
    <xf numFmtId="164" fontId="0" fillId="0" borderId="0" xfId="0" applyNumberFormat="1" applyBorder="1"/>
    <xf numFmtId="2" fontId="4" fillId="0" borderId="0" xfId="1783" applyNumberFormat="1" applyAlignment="1">
      <alignment horizontal="right"/>
    </xf>
    <xf numFmtId="0" fontId="0" fillId="0" borderId="0" xfId="0" applyBorder="1"/>
    <xf numFmtId="1" fontId="0" fillId="0" borderId="0" xfId="0" applyNumberFormat="1" applyFill="1"/>
    <xf numFmtId="164" fontId="89" fillId="0" borderId="0" xfId="0" applyNumberFormat="1" applyFont="1" applyAlignment="1">
      <alignment horizontal="right"/>
    </xf>
    <xf numFmtId="0" fontId="0" fillId="0" borderId="0" xfId="0" applyAlignment="1">
      <alignment wrapText="1"/>
    </xf>
    <xf numFmtId="164" fontId="0" fillId="0" borderId="26" xfId="0" applyNumberFormat="1" applyFont="1" applyBorder="1"/>
    <xf numFmtId="164" fontId="0" fillId="0" borderId="0" xfId="0" applyNumberFormat="1" applyFont="1" applyFill="1" applyAlignment="1">
      <alignment horizontal="right"/>
    </xf>
    <xf numFmtId="0" fontId="93" fillId="0" borderId="0" xfId="1732" applyFont="1"/>
    <xf numFmtId="0" fontId="89" fillId="0" borderId="0" xfId="0" applyFont="1" applyFill="1"/>
    <xf numFmtId="1" fontId="0" fillId="0" borderId="0" xfId="0" applyNumberFormat="1" applyBorder="1"/>
    <xf numFmtId="1" fontId="1" fillId="0" borderId="0" xfId="0" applyNumberFormat="1" applyFont="1" applyBorder="1"/>
    <xf numFmtId="0" fontId="105" fillId="0" borderId="0" xfId="1779" applyFont="1"/>
    <xf numFmtId="0" fontId="0" fillId="0" borderId="0" xfId="0" applyAlignment="1">
      <alignment horizontal="left"/>
    </xf>
    <xf numFmtId="0" fontId="0" fillId="0" borderId="0" xfId="0" applyAlignment="1">
      <alignment horizontal="center"/>
    </xf>
    <xf numFmtId="0" fontId="87" fillId="0" borderId="0" xfId="0" applyFont="1" applyAlignment="1"/>
    <xf numFmtId="164" fontId="8" fillId="0" borderId="0" xfId="0" applyNumberFormat="1" applyFont="1" applyAlignment="1">
      <alignment horizontal="right"/>
    </xf>
    <xf numFmtId="2" fontId="1" fillId="34" borderId="0" xfId="0" applyNumberFormat="1" applyFont="1" applyFill="1"/>
    <xf numFmtId="2" fontId="4" fillId="0" borderId="0" xfId="1783" applyNumberFormat="1" applyFill="1" applyAlignment="1">
      <alignment horizontal="right"/>
    </xf>
    <xf numFmtId="0" fontId="0" fillId="0" borderId="0" xfId="0"/>
    <xf numFmtId="0" fontId="0" fillId="0" borderId="0" xfId="0"/>
    <xf numFmtId="0" fontId="106" fillId="0" borderId="0" xfId="0" applyFont="1"/>
    <xf numFmtId="0" fontId="0" fillId="0" borderId="0" xfId="0"/>
    <xf numFmtId="0" fontId="106" fillId="0" borderId="0" xfId="0" applyFont="1" applyFill="1"/>
    <xf numFmtId="0" fontId="0" fillId="0" borderId="0" xfId="0" applyAlignment="1">
      <alignment wrapText="1"/>
    </xf>
    <xf numFmtId="46" fontId="4" fillId="0" borderId="0" xfId="0" applyNumberFormat="1" applyFont="1" applyAlignment="1"/>
    <xf numFmtId="164" fontId="107" fillId="0" borderId="0" xfId="0" applyNumberFormat="1" applyFont="1" applyFill="1" applyAlignment="1">
      <alignment horizontal="right"/>
    </xf>
    <xf numFmtId="0" fontId="11" fillId="0" borderId="0" xfId="0" applyFont="1" applyAlignment="1">
      <alignment wrapText="1"/>
    </xf>
    <xf numFmtId="0" fontId="12" fillId="0" borderId="0" xfId="0" applyFont="1" applyFill="1" applyAlignment="1">
      <alignment wrapText="1"/>
    </xf>
    <xf numFmtId="49" fontId="4" fillId="0" borderId="0" xfId="0" applyNumberFormat="1" applyFont="1" applyFill="1"/>
    <xf numFmtId="164" fontId="93" fillId="0" borderId="0" xfId="0" applyNumberFormat="1" applyFont="1" applyFill="1" applyBorder="1" applyAlignment="1">
      <alignment horizontal="right"/>
    </xf>
    <xf numFmtId="0" fontId="104" fillId="0" borderId="0" xfId="0" applyFont="1" applyFill="1" applyAlignment="1"/>
    <xf numFmtId="0" fontId="0" fillId="0" borderId="0" xfId="0"/>
    <xf numFmtId="164" fontId="0" fillId="34" borderId="0" xfId="0" applyNumberFormat="1" applyFill="1" applyBorder="1" applyAlignment="1">
      <alignment horizontal="right"/>
    </xf>
    <xf numFmtId="0" fontId="0" fillId="0" borderId="0" xfId="0"/>
    <xf numFmtId="0" fontId="98" fillId="0" borderId="0" xfId="0" applyFont="1" applyAlignment="1">
      <alignment horizontal="right"/>
    </xf>
    <xf numFmtId="0" fontId="1" fillId="0" borderId="26" xfId="0" applyFont="1" applyBorder="1"/>
    <xf numFmtId="0" fontId="107" fillId="0" borderId="17" xfId="0" applyFont="1" applyBorder="1" applyAlignment="1">
      <alignment horizontal="right"/>
    </xf>
    <xf numFmtId="164" fontId="1" fillId="0" borderId="17" xfId="0" applyNumberFormat="1" applyFont="1" applyBorder="1"/>
    <xf numFmtId="0" fontId="1" fillId="0" borderId="17" xfId="0" applyFont="1" applyBorder="1" applyAlignment="1">
      <alignment horizontal="right"/>
    </xf>
    <xf numFmtId="0" fontId="0" fillId="0" borderId="17" xfId="0" applyFont="1" applyBorder="1"/>
    <xf numFmtId="0" fontId="107" fillId="0" borderId="0" xfId="0" applyFont="1" applyBorder="1" applyAlignment="1">
      <alignment horizontal="right"/>
    </xf>
    <xf numFmtId="0" fontId="1" fillId="0" borderId="0" xfId="0" applyFont="1"/>
    <xf numFmtId="0" fontId="0" fillId="0" borderId="0" xfId="0"/>
    <xf numFmtId="0" fontId="1" fillId="0" borderId="0" xfId="0" applyFont="1" applyBorder="1" applyAlignment="1">
      <alignment horizontal="right"/>
    </xf>
    <xf numFmtId="164" fontId="110" fillId="0" borderId="0" xfId="0" applyNumberFormat="1" applyFont="1" applyFill="1"/>
    <xf numFmtId="0" fontId="0" fillId="0" borderId="0" xfId="0" applyFont="1"/>
    <xf numFmtId="177" fontId="106" fillId="0" borderId="0" xfId="0" applyNumberFormat="1" applyFont="1"/>
    <xf numFmtId="1" fontId="1" fillId="0" borderId="0" xfId="0" applyNumberFormat="1" applyFont="1"/>
    <xf numFmtId="164" fontId="1" fillId="0" borderId="26" xfId="0" applyNumberFormat="1" applyFont="1" applyBorder="1"/>
    <xf numFmtId="0" fontId="1" fillId="0" borderId="26" xfId="0" applyFont="1" applyBorder="1" applyAlignment="1">
      <alignment horizontal="right"/>
    </xf>
    <xf numFmtId="0" fontId="0" fillId="0" borderId="26" xfId="0" applyFont="1" applyBorder="1"/>
    <xf numFmtId="0" fontId="105" fillId="0" borderId="0" xfId="1782" applyFont="1" applyAlignment="1">
      <alignment horizontal="left"/>
    </xf>
    <xf numFmtId="0" fontId="1" fillId="0" borderId="17" xfId="0" applyFont="1" applyBorder="1"/>
    <xf numFmtId="0" fontId="0" fillId="0" borderId="26" xfId="0" applyFont="1" applyFill="1" applyBorder="1"/>
    <xf numFmtId="164" fontId="1" fillId="0" borderId="0" xfId="0" applyNumberFormat="1" applyFont="1" applyBorder="1"/>
    <xf numFmtId="0" fontId="0" fillId="0" borderId="0" xfId="0" applyFont="1" applyFill="1" applyBorder="1"/>
    <xf numFmtId="164" fontId="98" fillId="0" borderId="0" xfId="0" applyNumberFormat="1" applyFont="1" applyFill="1" applyBorder="1" applyAlignment="1">
      <alignment horizontal="right" wrapText="1"/>
    </xf>
    <xf numFmtId="171" fontId="120" fillId="0" borderId="0" xfId="1732" applyNumberFormat="1" applyFont="1" applyFill="1" applyBorder="1" applyAlignment="1" applyProtection="1">
      <alignment vertical="center"/>
    </xf>
    <xf numFmtId="164" fontId="4" fillId="0" borderId="26" xfId="0" applyNumberFormat="1" applyFont="1" applyBorder="1"/>
    <xf numFmtId="164" fontId="4" fillId="0" borderId="0" xfId="2667" applyNumberFormat="1" applyFont="1"/>
    <xf numFmtId="180" fontId="98" fillId="0" borderId="0" xfId="0" applyNumberFormat="1" applyFont="1" applyFill="1" applyBorder="1" applyAlignment="1">
      <alignment horizontal="right" wrapText="1"/>
    </xf>
    <xf numFmtId="180" fontId="4" fillId="0" borderId="0" xfId="0" applyNumberFormat="1" applyFont="1" applyFill="1" applyBorder="1" applyAlignment="1">
      <alignment horizontal="right" wrapText="1"/>
    </xf>
    <xf numFmtId="180" fontId="0" fillId="0" borderId="0" xfId="0" applyNumberFormat="1"/>
    <xf numFmtId="0" fontId="0" fillId="0" borderId="0" xfId="0"/>
    <xf numFmtId="0" fontId="0" fillId="0" borderId="0" xfId="0" applyBorder="1"/>
    <xf numFmtId="0" fontId="0" fillId="0" borderId="0" xfId="0" applyAlignment="1">
      <alignment horizontal="left"/>
    </xf>
    <xf numFmtId="164" fontId="0" fillId="34" borderId="0" xfId="0" applyNumberFormat="1" applyFont="1" applyFill="1"/>
    <xf numFmtId="164" fontId="98" fillId="0" borderId="0" xfId="0" applyNumberFormat="1" applyFont="1" applyFill="1" applyAlignment="1">
      <alignment horizontal="right"/>
    </xf>
    <xf numFmtId="164" fontId="98" fillId="0" borderId="0" xfId="0" applyNumberFormat="1" applyFont="1" applyAlignment="1">
      <alignment horizontal="right"/>
    </xf>
    <xf numFmtId="0" fontId="0" fillId="0" borderId="0" xfId="0" applyAlignment="1">
      <alignment horizontal="left"/>
    </xf>
    <xf numFmtId="2" fontId="98" fillId="0" borderId="0" xfId="0" applyNumberFormat="1" applyFont="1" applyAlignment="1">
      <alignment horizontal="right"/>
    </xf>
    <xf numFmtId="0" fontId="3" fillId="68" borderId="0" xfId="0" applyFont="1" applyFill="1" applyBorder="1" applyAlignment="1">
      <alignment horizontal="right"/>
    </xf>
    <xf numFmtId="0" fontId="0" fillId="0" borderId="0" xfId="0"/>
    <xf numFmtId="164" fontId="0" fillId="0" borderId="27" xfId="0" applyNumberFormat="1" applyFill="1" applyBorder="1" applyAlignment="1">
      <alignment horizontal="right"/>
    </xf>
    <xf numFmtId="164" fontId="4" fillId="0" borderId="29" xfId="0" applyNumberFormat="1" applyFont="1" applyFill="1" applyBorder="1"/>
    <xf numFmtId="164" fontId="4" fillId="0" borderId="0" xfId="0" applyNumberFormat="1" applyFont="1" applyFill="1" applyAlignment="1">
      <alignment horizontal="left" indent="1"/>
    </xf>
    <xf numFmtId="164" fontId="4" fillId="0" borderId="0" xfId="0" applyNumberFormat="1" applyFont="1" applyFill="1"/>
    <xf numFmtId="0" fontId="7" fillId="0" borderId="0" xfId="0" applyFont="1" applyFill="1" applyAlignment="1">
      <alignment horizontal="right" wrapText="1"/>
    </xf>
    <xf numFmtId="0" fontId="0" fillId="0" borderId="0" xfId="0" applyAlignment="1"/>
    <xf numFmtId="0" fontId="3" fillId="0" borderId="0" xfId="0" applyFont="1" applyBorder="1" applyAlignment="1"/>
    <xf numFmtId="0" fontId="3" fillId="0" borderId="17" xfId="0" applyFont="1" applyBorder="1" applyAlignment="1"/>
    <xf numFmtId="164" fontId="0" fillId="0" borderId="0" xfId="0" applyNumberFormat="1" applyFont="1"/>
    <xf numFmtId="164" fontId="0" fillId="0" borderId="0" xfId="0" applyNumberFormat="1" applyFont="1" applyAlignment="1">
      <alignment horizontal="right"/>
    </xf>
    <xf numFmtId="0" fontId="0" fillId="0" borderId="0" xfId="0" applyFont="1" applyAlignment="1">
      <alignment horizontal="right"/>
    </xf>
    <xf numFmtId="164" fontId="201" fillId="0" borderId="26" xfId="0" applyNumberFormat="1" applyFont="1" applyBorder="1"/>
    <xf numFmtId="164" fontId="201" fillId="0" borderId="0" xfId="0" applyNumberFormat="1" applyFont="1"/>
    <xf numFmtId="164" fontId="201" fillId="0" borderId="0" xfId="0" applyNumberFormat="1" applyFont="1" applyFill="1" applyAlignment="1">
      <alignment horizontal="right"/>
    </xf>
    <xf numFmtId="164" fontId="202" fillId="0" borderId="0" xfId="0" applyNumberFormat="1" applyFont="1" applyFill="1" applyAlignment="1">
      <alignment horizontal="right"/>
    </xf>
    <xf numFmtId="0" fontId="202" fillId="0" borderId="0" xfId="0" applyFont="1" applyFill="1" applyAlignment="1">
      <alignment horizontal="right"/>
    </xf>
    <xf numFmtId="0" fontId="124" fillId="0" borderId="26" xfId="0" applyFont="1" applyBorder="1"/>
    <xf numFmtId="0" fontId="124" fillId="0" borderId="0" xfId="0" applyFont="1" applyBorder="1"/>
    <xf numFmtId="0" fontId="200" fillId="0" borderId="0" xfId="0" applyFont="1" applyFill="1"/>
    <xf numFmtId="0" fontId="204" fillId="0" borderId="0" xfId="0" applyFont="1"/>
    <xf numFmtId="0" fontId="41" fillId="0" borderId="0" xfId="0" applyFont="1"/>
    <xf numFmtId="0" fontId="205" fillId="0" borderId="0" xfId="1203" applyFont="1" applyAlignment="1">
      <alignment horizontal="right"/>
    </xf>
    <xf numFmtId="0" fontId="17" fillId="0" borderId="0" xfId="0" applyFont="1"/>
    <xf numFmtId="0" fontId="17" fillId="0" borderId="0" xfId="0" applyFont="1" applyAlignment="1">
      <alignment wrapText="1"/>
    </xf>
    <xf numFmtId="0" fontId="206" fillId="0" borderId="0" xfId="0" applyFont="1"/>
    <xf numFmtId="0" fontId="4"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left"/>
    </xf>
    <xf numFmtId="0" fontId="2" fillId="0" borderId="0" xfId="0" applyFont="1" applyAlignment="1">
      <alignment horizontal="left" wrapText="1"/>
    </xf>
    <xf numFmtId="0" fontId="3" fillId="0" borderId="0" xfId="0" applyFont="1" applyAlignment="1"/>
    <xf numFmtId="0" fontId="0" fillId="0" borderId="0" xfId="0" applyAlignment="1"/>
    <xf numFmtId="0" fontId="5" fillId="0" borderId="0" xfId="0" applyFont="1" applyAlignment="1">
      <alignment horizontal="right"/>
    </xf>
    <xf numFmtId="0" fontId="3" fillId="0" borderId="0" xfId="0" applyFont="1" applyAlignment="1">
      <alignment horizontal="left"/>
    </xf>
    <xf numFmtId="0" fontId="3" fillId="0" borderId="17" xfId="0" applyFont="1" applyFill="1" applyBorder="1" applyAlignment="1">
      <alignment horizontal="left"/>
    </xf>
    <xf numFmtId="0" fontId="3" fillId="0" borderId="17" xfId="0" applyFont="1" applyBorder="1" applyAlignment="1">
      <alignment horizontal="left" indent="5"/>
    </xf>
    <xf numFmtId="0" fontId="7" fillId="0" borderId="17" xfId="0" applyFont="1" applyBorder="1" applyAlignment="1">
      <alignment horizontal="left" wrapText="1"/>
    </xf>
    <xf numFmtId="0" fontId="8" fillId="0" borderId="17" xfId="0" applyFont="1" applyBorder="1" applyAlignment="1">
      <alignment horizontal="left" wrapText="1"/>
    </xf>
    <xf numFmtId="0" fontId="0" fillId="0" borderId="17" xfId="0" applyBorder="1" applyAlignment="1">
      <alignment horizontal="left" wrapText="1"/>
    </xf>
    <xf numFmtId="0" fontId="7" fillId="0" borderId="17" xfId="0" applyFont="1" applyBorder="1" applyAlignment="1">
      <alignment horizontal="left" wrapText="1" indent="5"/>
    </xf>
    <xf numFmtId="0" fontId="0" fillId="0" borderId="17" xfId="0" applyBorder="1" applyAlignment="1">
      <alignment horizontal="left" wrapText="1" indent="5"/>
    </xf>
    <xf numFmtId="0" fontId="90" fillId="0" borderId="0" xfId="0" applyFont="1" applyAlignment="1">
      <alignment horizontal="left" wrapText="1"/>
    </xf>
    <xf numFmtId="0" fontId="7" fillId="0" borderId="0" xfId="0" applyFont="1" applyAlignment="1">
      <alignment horizontal="center"/>
    </xf>
    <xf numFmtId="0" fontId="89" fillId="0" borderId="0" xfId="0" applyFont="1" applyAlignment="1">
      <alignment horizontal="left" wrapText="1"/>
    </xf>
    <xf numFmtId="0" fontId="3" fillId="0" borderId="0" xfId="0" applyFont="1" applyAlignment="1">
      <alignment wrapText="1"/>
    </xf>
    <xf numFmtId="0" fontId="87" fillId="0" borderId="0" xfId="0" applyFont="1" applyAlignment="1">
      <alignment wrapText="1"/>
    </xf>
    <xf numFmtId="0" fontId="2" fillId="0" borderId="0" xfId="0" applyFont="1" applyAlignment="1"/>
    <xf numFmtId="0" fontId="3" fillId="0" borderId="32" xfId="0" applyFont="1" applyBorder="1" applyAlignment="1">
      <alignment wrapText="1"/>
    </xf>
    <xf numFmtId="0" fontId="0" fillId="0" borderId="32" xfId="0" applyBorder="1" applyAlignment="1"/>
    <xf numFmtId="0" fontId="4" fillId="0" borderId="29" xfId="0" applyFont="1" applyFill="1" applyBorder="1" applyAlignment="1">
      <alignment horizontal="left" wrapText="1" indent="1"/>
    </xf>
    <xf numFmtId="0" fontId="4" fillId="0" borderId="29" xfId="0" applyFont="1" applyFill="1" applyBorder="1" applyAlignment="1">
      <alignment horizontal="left" indent="1"/>
    </xf>
    <xf numFmtId="0" fontId="4" fillId="0" borderId="30" xfId="0" applyFont="1" applyFill="1" applyBorder="1" applyAlignment="1">
      <alignment horizontal="left" wrapText="1" indent="1"/>
    </xf>
    <xf numFmtId="0" fontId="4" fillId="0" borderId="30" xfId="0" applyFont="1" applyFill="1" applyBorder="1" applyAlignment="1">
      <alignment horizontal="left" indent="1"/>
    </xf>
    <xf numFmtId="0" fontId="4" fillId="0" borderId="0" xfId="0" applyFont="1" applyAlignment="1">
      <alignment horizontal="left"/>
    </xf>
    <xf numFmtId="0" fontId="0" fillId="0" borderId="0" xfId="0" applyFill="1" applyAlignment="1">
      <alignment horizontal="left"/>
    </xf>
    <xf numFmtId="0" fontId="3" fillId="0" borderId="0" xfId="0" applyFont="1" applyAlignment="1">
      <alignment horizontal="center"/>
    </xf>
    <xf numFmtId="0" fontId="3" fillId="0" borderId="17" xfId="0" applyFont="1" applyBorder="1" applyAlignment="1">
      <alignment wrapText="1"/>
    </xf>
    <xf numFmtId="0" fontId="0" fillId="0" borderId="17" xfId="0" applyBorder="1" applyAlignment="1">
      <alignment wrapText="1"/>
    </xf>
    <xf numFmtId="0" fontId="89" fillId="0" borderId="0" xfId="0" applyFont="1" applyFill="1" applyBorder="1" applyAlignment="1">
      <alignment horizontal="left" wrapText="1"/>
    </xf>
    <xf numFmtId="0" fontId="3" fillId="0" borderId="0" xfId="0" applyFont="1" applyBorder="1" applyAlignment="1">
      <alignment horizontal="left"/>
    </xf>
    <xf numFmtId="0" fontId="4" fillId="0" borderId="0" xfId="0" applyFont="1" applyFill="1" applyAlignment="1">
      <alignment horizontal="left"/>
    </xf>
    <xf numFmtId="0" fontId="87" fillId="0" borderId="0" xfId="0" applyFont="1" applyAlignment="1"/>
    <xf numFmtId="0" fontId="3" fillId="0" borderId="0" xfId="0" applyFont="1" applyFill="1" applyAlignment="1">
      <alignment horizontal="left"/>
    </xf>
    <xf numFmtId="0" fontId="5" fillId="0" borderId="0" xfId="0" applyFont="1" applyFill="1" applyAlignment="1">
      <alignment horizontal="right"/>
    </xf>
    <xf numFmtId="0" fontId="87" fillId="0" borderId="0" xfId="0" applyFont="1" applyAlignment="1">
      <alignment horizontal="left"/>
    </xf>
    <xf numFmtId="0" fontId="203" fillId="0" borderId="0" xfId="0" applyFont="1" applyBorder="1" applyAlignment="1">
      <alignment horizontal="left" wrapText="1"/>
    </xf>
    <xf numFmtId="0" fontId="4" fillId="0" borderId="0" xfId="0" applyFont="1" applyFill="1" applyBorder="1" applyAlignment="1">
      <alignment horizontal="left" wrapText="1"/>
    </xf>
    <xf numFmtId="0" fontId="0" fillId="0" borderId="0" xfId="0" applyFill="1" applyAlignment="1">
      <alignment wrapText="1"/>
    </xf>
    <xf numFmtId="0" fontId="12" fillId="0" borderId="0" xfId="0" applyFont="1" applyAlignment="1">
      <alignment horizontal="left" wrapText="1"/>
    </xf>
    <xf numFmtId="0" fontId="3" fillId="0" borderId="17" xfId="0" applyFont="1" applyBorder="1" applyAlignment="1">
      <alignment horizontal="left" wrapText="1"/>
    </xf>
    <xf numFmtId="0" fontId="11" fillId="0" borderId="0" xfId="0" applyFont="1" applyAlignment="1">
      <alignment horizontal="left" wrapText="1"/>
    </xf>
    <xf numFmtId="14" fontId="5" fillId="0" borderId="0" xfId="0" applyNumberFormat="1" applyFont="1" applyFill="1" applyAlignment="1">
      <alignment horizontal="right"/>
    </xf>
    <xf numFmtId="0" fontId="0" fillId="0" borderId="0" xfId="0" applyAlignment="1">
      <alignment horizontal="left"/>
    </xf>
    <xf numFmtId="0" fontId="3" fillId="0" borderId="17" xfId="0" applyFont="1" applyBorder="1" applyAlignment="1">
      <alignment horizontal="left"/>
    </xf>
    <xf numFmtId="0" fontId="0" fillId="0" borderId="17" xfId="0" applyBorder="1" applyAlignment="1">
      <alignment horizontal="left"/>
    </xf>
    <xf numFmtId="0" fontId="3" fillId="0" borderId="17" xfId="0" applyFont="1" applyFill="1" applyBorder="1" applyAlignment="1">
      <alignment horizontal="left" wrapText="1"/>
    </xf>
    <xf numFmtId="0" fontId="0" fillId="0" borderId="17" xfId="0" applyFill="1" applyBorder="1" applyAlignment="1">
      <alignment horizontal="left"/>
    </xf>
    <xf numFmtId="2" fontId="4" fillId="0" borderId="0" xfId="0" applyNumberFormat="1" applyFont="1" applyAlignment="1">
      <alignment horizontal="left" wrapText="1"/>
    </xf>
    <xf numFmtId="0" fontId="4" fillId="0" borderId="0" xfId="0" applyFont="1" applyAlignment="1"/>
    <xf numFmtId="0" fontId="91" fillId="0" borderId="0" xfId="1698" applyFont="1" applyFill="1" applyAlignment="1">
      <alignment horizontal="left" vertical="top" wrapText="1"/>
    </xf>
    <xf numFmtId="0" fontId="89" fillId="0" borderId="0" xfId="1698" applyFont="1" applyFill="1" applyAlignment="1">
      <alignment horizontal="left"/>
    </xf>
    <xf numFmtId="0" fontId="91" fillId="0" borderId="0" xfId="1698" applyFont="1" applyFill="1" applyAlignment="1">
      <alignment horizontal="left" vertical="top"/>
    </xf>
    <xf numFmtId="164" fontId="3" fillId="0" borderId="0" xfId="1783" applyNumberFormat="1" applyFont="1" applyFill="1" applyBorder="1" applyAlignment="1">
      <alignment horizontal="left"/>
    </xf>
    <xf numFmtId="164" fontId="3" fillId="0" borderId="0" xfId="1783" applyNumberFormat="1" applyFont="1" applyFill="1" applyAlignment="1">
      <alignment horizontal="left"/>
    </xf>
    <xf numFmtId="0" fontId="2" fillId="0" borderId="0" xfId="1783" applyFont="1" applyAlignment="1">
      <alignment horizontal="left"/>
    </xf>
    <xf numFmtId="0" fontId="4" fillId="0" borderId="0" xfId="1783" applyAlignment="1"/>
    <xf numFmtId="0" fontId="2" fillId="0" borderId="0" xfId="1783" applyFont="1" applyAlignment="1">
      <alignment horizontal="left" wrapText="1"/>
    </xf>
    <xf numFmtId="0" fontId="4" fillId="0" borderId="0" xfId="1783" applyAlignment="1">
      <alignment horizontal="left" wrapText="1"/>
    </xf>
    <xf numFmtId="0" fontId="3" fillId="0" borderId="0" xfId="1783" applyFont="1" applyAlignment="1"/>
    <xf numFmtId="164" fontId="3" fillId="0" borderId="0" xfId="1783" applyNumberFormat="1" applyFont="1" applyBorder="1" applyAlignment="1">
      <alignment horizontal="left"/>
    </xf>
    <xf numFmtId="164" fontId="3" fillId="0" borderId="0" xfId="1783" applyNumberFormat="1" applyFont="1" applyAlignment="1">
      <alignment horizontal="left"/>
    </xf>
    <xf numFmtId="0" fontId="5" fillId="0" borderId="0" xfId="1783" applyFont="1" applyAlignment="1">
      <alignment horizontal="right"/>
    </xf>
    <xf numFmtId="0" fontId="3" fillId="0" borderId="0" xfId="1783" applyFont="1" applyFill="1" applyAlignment="1">
      <alignment horizontal="left"/>
    </xf>
    <xf numFmtId="0" fontId="4" fillId="0" borderId="0" xfId="1783" applyFont="1" applyFill="1" applyBorder="1" applyAlignment="1">
      <alignment horizontal="left"/>
    </xf>
    <xf numFmtId="0" fontId="4" fillId="0" borderId="0" xfId="1783" applyFont="1" applyFill="1" applyAlignment="1">
      <alignment horizontal="left"/>
    </xf>
    <xf numFmtId="0" fontId="4" fillId="0" borderId="0" xfId="1783" applyFont="1" applyBorder="1" applyAlignment="1">
      <alignment horizontal="left"/>
    </xf>
    <xf numFmtId="0" fontId="4" fillId="0" borderId="0" xfId="1783" applyFont="1" applyAlignment="1">
      <alignment horizontal="left"/>
    </xf>
    <xf numFmtId="0" fontId="4" fillId="0" borderId="0" xfId="1698" applyFont="1" applyFill="1" applyAlignment="1">
      <alignment horizontal="left" vertical="top"/>
    </xf>
    <xf numFmtId="0" fontId="164" fillId="0" borderId="0" xfId="1698" applyFill="1" applyAlignment="1">
      <alignment horizontal="left"/>
    </xf>
    <xf numFmtId="0" fontId="4" fillId="0" borderId="0" xfId="1698" applyFont="1" applyFill="1" applyAlignment="1">
      <alignment horizontal="left" vertical="top" wrapText="1"/>
    </xf>
    <xf numFmtId="0" fontId="3" fillId="0" borderId="17" xfId="1783" applyFont="1" applyBorder="1" applyAlignment="1">
      <alignment wrapText="1"/>
    </xf>
    <xf numFmtId="0" fontId="4" fillId="0" borderId="17" xfId="1783" applyBorder="1" applyAlignment="1">
      <alignment wrapText="1"/>
    </xf>
    <xf numFmtId="0" fontId="89" fillId="0" borderId="0" xfId="0" applyFont="1" applyFill="1" applyAlignment="1">
      <alignment horizontal="left"/>
    </xf>
    <xf numFmtId="0" fontId="2" fillId="0" borderId="0" xfId="1783" applyFont="1" applyAlignment="1">
      <alignment wrapText="1"/>
    </xf>
    <xf numFmtId="0" fontId="89" fillId="0" borderId="0" xfId="0" applyFont="1" applyFill="1" applyBorder="1" applyAlignment="1">
      <alignment horizontal="left" vertical="top" wrapText="1"/>
    </xf>
    <xf numFmtId="0" fontId="4" fillId="0" borderId="26" xfId="1783" applyFont="1" applyBorder="1" applyAlignment="1">
      <alignment vertical="top" wrapText="1"/>
    </xf>
    <xf numFmtId="0" fontId="4" fillId="0" borderId="0" xfId="1783" applyBorder="1" applyAlignment="1">
      <alignment vertical="top" wrapText="1"/>
    </xf>
    <xf numFmtId="0" fontId="4" fillId="0" borderId="29" xfId="1783" applyFont="1" applyBorder="1" applyAlignment="1">
      <alignment vertical="top" wrapText="1"/>
    </xf>
    <xf numFmtId="0" fontId="4" fillId="0" borderId="33" xfId="1783" applyFont="1" applyBorder="1" applyAlignment="1">
      <alignment vertical="top" wrapText="1"/>
    </xf>
    <xf numFmtId="0" fontId="0" fillId="69" borderId="26" xfId="0" applyFill="1" applyBorder="1"/>
    <xf numFmtId="0" fontId="0" fillId="69" borderId="0" xfId="0" applyFill="1" applyBorder="1"/>
    <xf numFmtId="1" fontId="0" fillId="69" borderId="0" xfId="0" applyNumberFormat="1" applyFill="1" applyBorder="1"/>
    <xf numFmtId="0" fontId="104" fillId="0" borderId="0" xfId="0" applyFont="1" applyFill="1" applyAlignment="1">
      <alignment horizontal="left"/>
    </xf>
    <xf numFmtId="0" fontId="4" fillId="0" borderId="0" xfId="0" applyFont="1" applyFill="1" applyAlignment="1">
      <alignment horizontal="left" wrapText="1"/>
    </xf>
    <xf numFmtId="0" fontId="0" fillId="0" borderId="0" xfId="0" applyFill="1" applyAlignment="1">
      <alignment horizontal="left" wrapText="1"/>
    </xf>
    <xf numFmtId="164" fontId="4" fillId="0" borderId="0" xfId="1783" applyNumberFormat="1" applyFont="1" applyFill="1" applyAlignment="1">
      <alignment horizontal="center"/>
    </xf>
    <xf numFmtId="164" fontId="4" fillId="0" borderId="0" xfId="1783" applyNumberFormat="1" applyFont="1" applyFill="1" applyBorder="1" applyAlignment="1">
      <alignment horizontal="center"/>
    </xf>
    <xf numFmtId="0" fontId="207" fillId="0" borderId="0" xfId="1732" applyFont="1" applyFill="1" applyAlignment="1"/>
    <xf numFmtId="0" fontId="207" fillId="0" borderId="0" xfId="1732" applyFont="1" applyFill="1" applyAlignment="1">
      <alignment horizontal="right"/>
    </xf>
    <xf numFmtId="0" fontId="207" fillId="0" borderId="0" xfId="1732" applyFont="1" applyFill="1" applyAlignment="1">
      <alignment horizontal="right"/>
    </xf>
    <xf numFmtId="0" fontId="4" fillId="0" borderId="0" xfId="0" applyFont="1" applyFill="1" applyAlignment="1">
      <alignment horizontal="left" indent="2"/>
    </xf>
    <xf numFmtId="0" fontId="0" fillId="0" borderId="0" xfId="0" applyFont="1" applyFill="1" applyAlignment="1">
      <alignment horizontal="left"/>
    </xf>
    <xf numFmtId="0" fontId="8" fillId="0" borderId="0" xfId="0" applyFont="1" applyFill="1" applyAlignment="1"/>
    <xf numFmtId="0" fontId="89" fillId="0" borderId="0" xfId="0" applyFont="1" applyFill="1" applyAlignment="1"/>
    <xf numFmtId="0" fontId="0" fillId="69" borderId="0" xfId="0" applyFill="1" applyBorder="1" applyAlignment="1">
      <alignment horizontal="right"/>
    </xf>
    <xf numFmtId="0" fontId="0" fillId="69" borderId="0" xfId="0" applyFill="1" applyAlignment="1">
      <alignment horizontal="right"/>
    </xf>
    <xf numFmtId="0" fontId="4" fillId="69" borderId="0" xfId="0" applyFont="1" applyFill="1" applyAlignment="1">
      <alignment horizontal="right"/>
    </xf>
    <xf numFmtId="0" fontId="4" fillId="69" borderId="26" xfId="0" applyFont="1" applyFill="1" applyBorder="1" applyAlignment="1">
      <alignment horizontal="right"/>
    </xf>
    <xf numFmtId="0" fontId="11" fillId="0" borderId="0" xfId="0" applyFont="1" applyFill="1" applyAlignment="1">
      <alignment horizontal="left" wrapText="1"/>
    </xf>
    <xf numFmtId="0" fontId="0" fillId="0" borderId="0" xfId="0" applyFill="1" applyAlignment="1"/>
    <xf numFmtId="0" fontId="3" fillId="0" borderId="0" xfId="0" applyFont="1" applyFill="1" applyBorder="1" applyAlignment="1">
      <alignment horizontal="left" wrapText="1"/>
    </xf>
    <xf numFmtId="0" fontId="1" fillId="0" borderId="0" xfId="0" applyFont="1" applyFill="1" applyAlignment="1">
      <alignment horizontal="left"/>
    </xf>
    <xf numFmtId="164" fontId="109" fillId="69" borderId="0" xfId="0" applyNumberFormat="1" applyFont="1" applyFill="1" applyAlignment="1">
      <alignment horizontal="right"/>
    </xf>
    <xf numFmtId="164" fontId="108" fillId="69" borderId="0" xfId="0" applyNumberFormat="1" applyFont="1" applyFill="1" applyAlignment="1">
      <alignment horizontal="right"/>
    </xf>
    <xf numFmtId="164" fontId="0" fillId="69" borderId="0" xfId="0" applyNumberFormat="1" applyFont="1" applyFill="1" applyBorder="1"/>
    <xf numFmtId="164" fontId="0" fillId="69" borderId="26" xfId="0" applyNumberFormat="1" applyFont="1" applyFill="1" applyBorder="1"/>
    <xf numFmtId="164" fontId="0" fillId="69" borderId="0" xfId="0" applyNumberFormat="1" applyFont="1" applyFill="1"/>
    <xf numFmtId="164" fontId="108" fillId="69" borderId="0" xfId="0" applyNumberFormat="1" applyFont="1" applyFill="1" applyBorder="1"/>
    <xf numFmtId="0" fontId="108" fillId="69" borderId="0" xfId="0" applyFont="1" applyFill="1" applyBorder="1"/>
    <xf numFmtId="0" fontId="108" fillId="69" borderId="26" xfId="0" applyFont="1" applyFill="1" applyBorder="1"/>
    <xf numFmtId="164" fontId="0" fillId="69" borderId="0" xfId="0" applyNumberFormat="1" applyFill="1" applyBorder="1"/>
    <xf numFmtId="164" fontId="0" fillId="69" borderId="29" xfId="0" applyNumberFormat="1" applyFill="1" applyBorder="1"/>
    <xf numFmtId="164" fontId="0" fillId="69" borderId="29" xfId="0" applyNumberFormat="1" applyFill="1" applyBorder="1" applyAlignment="1">
      <alignment horizontal="right"/>
    </xf>
    <xf numFmtId="164" fontId="0" fillId="69" borderId="0" xfId="0" applyNumberFormat="1" applyFill="1" applyBorder="1" applyAlignment="1">
      <alignment horizontal="right"/>
    </xf>
    <xf numFmtId="0" fontId="4" fillId="69" borderId="29" xfId="0" applyFont="1" applyFill="1" applyBorder="1" applyAlignment="1">
      <alignment horizontal="right"/>
    </xf>
    <xf numFmtId="164" fontId="89" fillId="69" borderId="30" xfId="0" applyNumberFormat="1" applyFont="1" applyFill="1" applyBorder="1" applyAlignment="1">
      <alignment horizontal="right"/>
    </xf>
    <xf numFmtId="0" fontId="4" fillId="69" borderId="0" xfId="0" applyFont="1" applyFill="1" applyBorder="1" applyAlignment="1">
      <alignment horizontal="right"/>
    </xf>
    <xf numFmtId="0" fontId="3" fillId="69" borderId="27" xfId="0" applyFont="1" applyFill="1" applyBorder="1" applyAlignment="1">
      <alignment horizontal="right"/>
    </xf>
    <xf numFmtId="0" fontId="4" fillId="0" borderId="0" xfId="0" applyFont="1" applyFill="1" applyAlignment="1">
      <alignment wrapText="1"/>
    </xf>
    <xf numFmtId="164" fontId="4" fillId="69" borderId="0" xfId="0" applyNumberFormat="1" applyFont="1" applyFill="1" applyBorder="1" applyAlignment="1">
      <alignment horizontal="right"/>
    </xf>
    <xf numFmtId="164" fontId="4" fillId="69" borderId="26" xfId="0" applyNumberFormat="1" applyFont="1" applyFill="1" applyBorder="1"/>
    <xf numFmtId="0" fontId="89" fillId="0" borderId="0" xfId="0" applyFont="1" applyFill="1" applyAlignment="1">
      <alignment horizontal="left" vertical="top" wrapText="1"/>
    </xf>
    <xf numFmtId="164" fontId="4" fillId="34" borderId="44" xfId="0" applyNumberFormat="1" applyFont="1" applyFill="1" applyBorder="1" applyAlignment="1">
      <alignment wrapText="1"/>
    </xf>
    <xf numFmtId="164" fontId="4" fillId="69" borderId="30" xfId="0" applyNumberFormat="1" applyFont="1" applyFill="1" applyBorder="1"/>
    <xf numFmtId="164" fontId="3" fillId="69" borderId="0" xfId="0" applyNumberFormat="1" applyFont="1" applyFill="1"/>
    <xf numFmtId="164" fontId="4" fillId="69" borderId="0" xfId="0" applyNumberFormat="1" applyFont="1" applyFill="1"/>
    <xf numFmtId="164" fontId="4" fillId="69" borderId="0" xfId="0" applyNumberFormat="1" applyFont="1" applyFill="1" applyBorder="1"/>
    <xf numFmtId="164" fontId="4" fillId="69" borderId="28" xfId="0" applyNumberFormat="1" applyFont="1" applyFill="1" applyBorder="1"/>
    <xf numFmtId="164" fontId="3" fillId="69" borderId="30" xfId="0" applyNumberFormat="1" applyFont="1" applyFill="1" applyBorder="1"/>
    <xf numFmtId="0" fontId="89" fillId="0" borderId="0" xfId="0" applyFont="1" applyFill="1" applyAlignment="1">
      <alignment horizontal="left" vertical="top"/>
    </xf>
    <xf numFmtId="0" fontId="8" fillId="0" borderId="0" xfId="0" applyFont="1" applyFill="1" applyAlignment="1">
      <alignment horizontal="left" vertical="top" wrapText="1"/>
    </xf>
    <xf numFmtId="164" fontId="0" fillId="69" borderId="0" xfId="0" applyNumberFormat="1" applyFont="1" applyFill="1" applyAlignment="1">
      <alignment horizontal="right"/>
    </xf>
    <xf numFmtId="164" fontId="199" fillId="69" borderId="0" xfId="0" applyNumberFormat="1" applyFont="1" applyFill="1" applyAlignment="1">
      <alignment horizontal="right"/>
    </xf>
    <xf numFmtId="0" fontId="0" fillId="69" borderId="0" xfId="0" applyFont="1" applyFill="1" applyAlignment="1">
      <alignment horizontal="right"/>
    </xf>
    <xf numFmtId="0" fontId="0" fillId="69" borderId="0" xfId="0" applyFont="1" applyFill="1"/>
    <xf numFmtId="0" fontId="0" fillId="69" borderId="26" xfId="0" applyFont="1" applyFill="1" applyBorder="1"/>
    <xf numFmtId="49" fontId="4" fillId="0" borderId="0" xfId="0" applyNumberFormat="1" applyFont="1" applyFill="1" applyAlignment="1">
      <alignment horizontal="left"/>
    </xf>
    <xf numFmtId="49" fontId="4" fillId="0" borderId="0" xfId="0" applyNumberFormat="1" applyFont="1" applyFill="1" applyAlignment="1">
      <alignment horizontal="left" wrapText="1"/>
    </xf>
    <xf numFmtId="49" fontId="4" fillId="0" borderId="0" xfId="0" applyNumberFormat="1" applyFont="1" applyFill="1" applyAlignment="1">
      <alignment horizontal="left"/>
    </xf>
    <xf numFmtId="0" fontId="8" fillId="0" borderId="0" xfId="0" applyFont="1" applyFill="1" applyAlignment="1">
      <alignment horizontal="left" wrapText="1"/>
    </xf>
    <xf numFmtId="0" fontId="104" fillId="0" borderId="0" xfId="0" applyFont="1" applyFill="1" applyAlignment="1">
      <alignment horizontal="left" wrapText="1"/>
    </xf>
    <xf numFmtId="0" fontId="207" fillId="0" borderId="0" xfId="1732" applyFont="1" applyAlignment="1">
      <alignment horizontal="right"/>
    </xf>
    <xf numFmtId="0" fontId="4" fillId="0" borderId="0" xfId="1783"/>
    <xf numFmtId="164" fontId="4" fillId="0" borderId="0" xfId="1783" applyNumberFormat="1" applyFont="1" applyFill="1" applyBorder="1" applyAlignment="1">
      <alignment horizontal="right"/>
    </xf>
    <xf numFmtId="0" fontId="207" fillId="0" borderId="0" xfId="1732" applyFont="1" applyAlignment="1">
      <alignment horizontal="right"/>
    </xf>
    <xf numFmtId="0" fontId="207" fillId="0" borderId="0" xfId="1732" applyFont="1" applyAlignment="1"/>
  </cellXfs>
  <cellStyles count="2685">
    <cellStyle name="20 % - Akzent1" xfId="1" builtinId="30" customBuiltin="1"/>
    <cellStyle name="20 % - Akzent1 2" xfId="2"/>
    <cellStyle name="20 % - Akzent1 2 10" xfId="3"/>
    <cellStyle name="20 % - Akzent1 2 11" xfId="4"/>
    <cellStyle name="20 % - Akzent1 2 12" xfId="5"/>
    <cellStyle name="20 % - Akzent1 2 13" xfId="6"/>
    <cellStyle name="20 % - Akzent1 2 14" xfId="7"/>
    <cellStyle name="20 % - Akzent1 2 2" xfId="8"/>
    <cellStyle name="20 % - Akzent1 2 2 2" xfId="9"/>
    <cellStyle name="20 % - Akzent1 2 2 2 2" xfId="10"/>
    <cellStyle name="20 % - Akzent1 2 2 2 3" xfId="11"/>
    <cellStyle name="20 % - Akzent1 2 2 2 4" xfId="12"/>
    <cellStyle name="20 % - Akzent1 2 2 2 5" xfId="13"/>
    <cellStyle name="20 % - Akzent1 2 2 3" xfId="14"/>
    <cellStyle name="20 % - Akzent1 2 2 3 2" xfId="15"/>
    <cellStyle name="20 % - Akzent1 2 2 3 3" xfId="16"/>
    <cellStyle name="20 % - Akzent1 2 2 4" xfId="17"/>
    <cellStyle name="20 % - Akzent1 2 2 5" xfId="18"/>
    <cellStyle name="20 % - Akzent1 2 2 6" xfId="19"/>
    <cellStyle name="20 % - Akzent1 2 2 7" xfId="20"/>
    <cellStyle name="20 % - Akzent1 2 2 8" xfId="21"/>
    <cellStyle name="20 % - Akzent1 2 2 9" xfId="22"/>
    <cellStyle name="20 % - Akzent1 2 3" xfId="23"/>
    <cellStyle name="20 % - Akzent1 2 3 2" xfId="24"/>
    <cellStyle name="20 % - Akzent1 2 3 2 2" xfId="25"/>
    <cellStyle name="20 % - Akzent1 2 3 2 3" xfId="26"/>
    <cellStyle name="20 % - Akzent1 2 3 2 4" xfId="27"/>
    <cellStyle name="20 % - Akzent1 2 3 3" xfId="28"/>
    <cellStyle name="20 % - Akzent1 2 3 3 2" xfId="29"/>
    <cellStyle name="20 % - Akzent1 2 3 4" xfId="30"/>
    <cellStyle name="20 % - Akzent1 2 3 5" xfId="31"/>
    <cellStyle name="20 % - Akzent1 2 3 6" xfId="32"/>
    <cellStyle name="20 % - Akzent1 2 3 7" xfId="33"/>
    <cellStyle name="20 % - Akzent1 2 3 8" xfId="34"/>
    <cellStyle name="20 % - Akzent1 2 3 9" xfId="35"/>
    <cellStyle name="20 % - Akzent1 2 4" xfId="36"/>
    <cellStyle name="20 % - Akzent1 2 4 2" xfId="37"/>
    <cellStyle name="20 % - Akzent1 2 4 3" xfId="38"/>
    <cellStyle name="20 % - Akzent1 2 4 4" xfId="39"/>
    <cellStyle name="20 % - Akzent1 2 4 5" xfId="40"/>
    <cellStyle name="20 % - Akzent1 2 4 6" xfId="41"/>
    <cellStyle name="20 % - Akzent1 2 4 7" xfId="42"/>
    <cellStyle name="20 % - Akzent1 2 4 8" xfId="43"/>
    <cellStyle name="20 % - Akzent1 2 5" xfId="44"/>
    <cellStyle name="20 % - Akzent1 2 5 2" xfId="45"/>
    <cellStyle name="20 % - Akzent1 2 5 3" xfId="46"/>
    <cellStyle name="20 % - Akzent1 2 5 4" xfId="47"/>
    <cellStyle name="20 % - Akzent1 2 5 5" xfId="48"/>
    <cellStyle name="20 % - Akzent1 2 5 6" xfId="49"/>
    <cellStyle name="20 % - Akzent1 2 5 7" xfId="50"/>
    <cellStyle name="20 % - Akzent1 2 6" xfId="51"/>
    <cellStyle name="20 % - Akzent1 2 6 2" xfId="52"/>
    <cellStyle name="20 % - Akzent1 2 6 3" xfId="53"/>
    <cellStyle name="20 % - Akzent1 2 6 4" xfId="54"/>
    <cellStyle name="20 % - Akzent1 2 7" xfId="55"/>
    <cellStyle name="20 % - Akzent1 2 7 2" xfId="56"/>
    <cellStyle name="20 % - Akzent1 2 8" xfId="57"/>
    <cellStyle name="20 % - Akzent1 2 9" xfId="58"/>
    <cellStyle name="20 % - Akzent1 3" xfId="59"/>
    <cellStyle name="20 % - Akzent1 3 2" xfId="60"/>
    <cellStyle name="20 % - Akzent1 3 2 2" xfId="61"/>
    <cellStyle name="20 % - Akzent1 3 3" xfId="62"/>
    <cellStyle name="20 % - Akzent1 4" xfId="63"/>
    <cellStyle name="20 % - Akzent2" xfId="64" builtinId="34" customBuiltin="1"/>
    <cellStyle name="20 % - Akzent2 2" xfId="65"/>
    <cellStyle name="20 % - Akzent2 2 10" xfId="66"/>
    <cellStyle name="20 % - Akzent2 2 11" xfId="67"/>
    <cellStyle name="20 % - Akzent2 2 12" xfId="68"/>
    <cellStyle name="20 % - Akzent2 2 13" xfId="69"/>
    <cellStyle name="20 % - Akzent2 2 14" xfId="70"/>
    <cellStyle name="20 % - Akzent2 2 2" xfId="71"/>
    <cellStyle name="20 % - Akzent2 2 2 2" xfId="72"/>
    <cellStyle name="20 % - Akzent2 2 2 2 2" xfId="73"/>
    <cellStyle name="20 % - Akzent2 2 2 2 3" xfId="74"/>
    <cellStyle name="20 % - Akzent2 2 2 2 4" xfId="75"/>
    <cellStyle name="20 % - Akzent2 2 2 2 5" xfId="76"/>
    <cellStyle name="20 % - Akzent2 2 2 3" xfId="77"/>
    <cellStyle name="20 % - Akzent2 2 2 3 2" xfId="78"/>
    <cellStyle name="20 % - Akzent2 2 2 3 3" xfId="79"/>
    <cellStyle name="20 % - Akzent2 2 2 4" xfId="80"/>
    <cellStyle name="20 % - Akzent2 2 2 5" xfId="81"/>
    <cellStyle name="20 % - Akzent2 2 2 6" xfId="82"/>
    <cellStyle name="20 % - Akzent2 2 2 7" xfId="83"/>
    <cellStyle name="20 % - Akzent2 2 2 8" xfId="84"/>
    <cellStyle name="20 % - Akzent2 2 2 9" xfId="85"/>
    <cellStyle name="20 % - Akzent2 2 3" xfId="86"/>
    <cellStyle name="20 % - Akzent2 2 3 2" xfId="87"/>
    <cellStyle name="20 % - Akzent2 2 3 2 2" xfId="88"/>
    <cellStyle name="20 % - Akzent2 2 3 2 3" xfId="89"/>
    <cellStyle name="20 % - Akzent2 2 3 2 4" xfId="90"/>
    <cellStyle name="20 % - Akzent2 2 3 3" xfId="91"/>
    <cellStyle name="20 % - Akzent2 2 3 3 2" xfId="92"/>
    <cellStyle name="20 % - Akzent2 2 3 4" xfId="93"/>
    <cellStyle name="20 % - Akzent2 2 3 5" xfId="94"/>
    <cellStyle name="20 % - Akzent2 2 3 6" xfId="95"/>
    <cellStyle name="20 % - Akzent2 2 3 7" xfId="96"/>
    <cellStyle name="20 % - Akzent2 2 3 8" xfId="97"/>
    <cellStyle name="20 % - Akzent2 2 3 9" xfId="98"/>
    <cellStyle name="20 % - Akzent2 2 4" xfId="99"/>
    <cellStyle name="20 % - Akzent2 2 4 2" xfId="100"/>
    <cellStyle name="20 % - Akzent2 2 4 3" xfId="101"/>
    <cellStyle name="20 % - Akzent2 2 4 4" xfId="102"/>
    <cellStyle name="20 % - Akzent2 2 4 5" xfId="103"/>
    <cellStyle name="20 % - Akzent2 2 4 6" xfId="104"/>
    <cellStyle name="20 % - Akzent2 2 4 7" xfId="105"/>
    <cellStyle name="20 % - Akzent2 2 4 8" xfId="106"/>
    <cellStyle name="20 % - Akzent2 2 5" xfId="107"/>
    <cellStyle name="20 % - Akzent2 2 5 2" xfId="108"/>
    <cellStyle name="20 % - Akzent2 2 5 3" xfId="109"/>
    <cellStyle name="20 % - Akzent2 2 5 4" xfId="110"/>
    <cellStyle name="20 % - Akzent2 2 5 5" xfId="111"/>
    <cellStyle name="20 % - Akzent2 2 5 6" xfId="112"/>
    <cellStyle name="20 % - Akzent2 2 5 7" xfId="113"/>
    <cellStyle name="20 % - Akzent2 2 6" xfId="114"/>
    <cellStyle name="20 % - Akzent2 2 6 2" xfId="115"/>
    <cellStyle name="20 % - Akzent2 2 6 3" xfId="116"/>
    <cellStyle name="20 % - Akzent2 2 6 4" xfId="117"/>
    <cellStyle name="20 % - Akzent2 2 7" xfId="118"/>
    <cellStyle name="20 % - Akzent2 2 7 2" xfId="119"/>
    <cellStyle name="20 % - Akzent2 2 8" xfId="120"/>
    <cellStyle name="20 % - Akzent2 2 9" xfId="121"/>
    <cellStyle name="20 % - Akzent2 3" xfId="122"/>
    <cellStyle name="20 % - Akzent2 3 2" xfId="123"/>
    <cellStyle name="20 % - Akzent2 3 2 2" xfId="124"/>
    <cellStyle name="20 % - Akzent2 3 3" xfId="125"/>
    <cellStyle name="20 % - Akzent2 4" xfId="126"/>
    <cellStyle name="20 % - Akzent3" xfId="127" builtinId="38" customBuiltin="1"/>
    <cellStyle name="20 % - Akzent3 2" xfId="128"/>
    <cellStyle name="20 % - Akzent3 2 10" xfId="129"/>
    <cellStyle name="20 % - Akzent3 2 11" xfId="130"/>
    <cellStyle name="20 % - Akzent3 2 12" xfId="131"/>
    <cellStyle name="20 % - Akzent3 2 13" xfId="132"/>
    <cellStyle name="20 % - Akzent3 2 14" xfId="133"/>
    <cellStyle name="20 % - Akzent3 2 2" xfId="134"/>
    <cellStyle name="20 % - Akzent3 2 2 2" xfId="135"/>
    <cellStyle name="20 % - Akzent3 2 2 2 2" xfId="136"/>
    <cellStyle name="20 % - Akzent3 2 2 2 3" xfId="137"/>
    <cellStyle name="20 % - Akzent3 2 2 2 4" xfId="138"/>
    <cellStyle name="20 % - Akzent3 2 2 2 5" xfId="139"/>
    <cellStyle name="20 % - Akzent3 2 2 3" xfId="140"/>
    <cellStyle name="20 % - Akzent3 2 2 3 2" xfId="141"/>
    <cellStyle name="20 % - Akzent3 2 2 3 3" xfId="142"/>
    <cellStyle name="20 % - Akzent3 2 2 4" xfId="143"/>
    <cellStyle name="20 % - Akzent3 2 2 5" xfId="144"/>
    <cellStyle name="20 % - Akzent3 2 2 6" xfId="145"/>
    <cellStyle name="20 % - Akzent3 2 2 7" xfId="146"/>
    <cellStyle name="20 % - Akzent3 2 2 8" xfId="147"/>
    <cellStyle name="20 % - Akzent3 2 2 9" xfId="148"/>
    <cellStyle name="20 % - Akzent3 2 3" xfId="149"/>
    <cellStyle name="20 % - Akzent3 2 3 2" xfId="150"/>
    <cellStyle name="20 % - Akzent3 2 3 2 2" xfId="151"/>
    <cellStyle name="20 % - Akzent3 2 3 2 3" xfId="152"/>
    <cellStyle name="20 % - Akzent3 2 3 2 4" xfId="153"/>
    <cellStyle name="20 % - Akzent3 2 3 3" xfId="154"/>
    <cellStyle name="20 % - Akzent3 2 3 3 2" xfId="155"/>
    <cellStyle name="20 % - Akzent3 2 3 4" xfId="156"/>
    <cellStyle name="20 % - Akzent3 2 3 5" xfId="157"/>
    <cellStyle name="20 % - Akzent3 2 3 6" xfId="158"/>
    <cellStyle name="20 % - Akzent3 2 3 7" xfId="159"/>
    <cellStyle name="20 % - Akzent3 2 3 8" xfId="160"/>
    <cellStyle name="20 % - Akzent3 2 3 9" xfId="161"/>
    <cellStyle name="20 % - Akzent3 2 4" xfId="162"/>
    <cellStyle name="20 % - Akzent3 2 4 2" xfId="163"/>
    <cellStyle name="20 % - Akzent3 2 4 3" xfId="164"/>
    <cellStyle name="20 % - Akzent3 2 4 4" xfId="165"/>
    <cellStyle name="20 % - Akzent3 2 4 5" xfId="166"/>
    <cellStyle name="20 % - Akzent3 2 4 6" xfId="167"/>
    <cellStyle name="20 % - Akzent3 2 4 7" xfId="168"/>
    <cellStyle name="20 % - Akzent3 2 4 8" xfId="169"/>
    <cellStyle name="20 % - Akzent3 2 5" xfId="170"/>
    <cellStyle name="20 % - Akzent3 2 5 2" xfId="171"/>
    <cellStyle name="20 % - Akzent3 2 5 3" xfId="172"/>
    <cellStyle name="20 % - Akzent3 2 5 4" xfId="173"/>
    <cellStyle name="20 % - Akzent3 2 5 5" xfId="174"/>
    <cellStyle name="20 % - Akzent3 2 5 6" xfId="175"/>
    <cellStyle name="20 % - Akzent3 2 5 7" xfId="176"/>
    <cellStyle name="20 % - Akzent3 2 6" xfId="177"/>
    <cellStyle name="20 % - Akzent3 2 6 2" xfId="178"/>
    <cellStyle name="20 % - Akzent3 2 6 3" xfId="179"/>
    <cellStyle name="20 % - Akzent3 2 6 4" xfId="180"/>
    <cellStyle name="20 % - Akzent3 2 7" xfId="181"/>
    <cellStyle name="20 % - Akzent3 2 7 2" xfId="182"/>
    <cellStyle name="20 % - Akzent3 2 8" xfId="183"/>
    <cellStyle name="20 % - Akzent3 2 9" xfId="184"/>
    <cellStyle name="20 % - Akzent3 3" xfId="185"/>
    <cellStyle name="20 % - Akzent3 3 2" xfId="186"/>
    <cellStyle name="20 % - Akzent3 3 2 2" xfId="187"/>
    <cellStyle name="20 % - Akzent3 3 3" xfId="188"/>
    <cellStyle name="20 % - Akzent3 4" xfId="189"/>
    <cellStyle name="20 % - Akzent4" xfId="190" builtinId="42" customBuiltin="1"/>
    <cellStyle name="20 % - Akzent4 2" xfId="191"/>
    <cellStyle name="20 % - Akzent4 2 10" xfId="192"/>
    <cellStyle name="20 % - Akzent4 2 11" xfId="193"/>
    <cellStyle name="20 % - Akzent4 2 12" xfId="194"/>
    <cellStyle name="20 % - Akzent4 2 13" xfId="195"/>
    <cellStyle name="20 % - Akzent4 2 14" xfId="196"/>
    <cellStyle name="20 % - Akzent4 2 2" xfId="197"/>
    <cellStyle name="20 % - Akzent4 2 2 2" xfId="198"/>
    <cellStyle name="20 % - Akzent4 2 2 2 2" xfId="199"/>
    <cellStyle name="20 % - Akzent4 2 2 2 3" xfId="200"/>
    <cellStyle name="20 % - Akzent4 2 2 2 4" xfId="201"/>
    <cellStyle name="20 % - Akzent4 2 2 2 5" xfId="202"/>
    <cellStyle name="20 % - Akzent4 2 2 3" xfId="203"/>
    <cellStyle name="20 % - Akzent4 2 2 3 2" xfId="204"/>
    <cellStyle name="20 % - Akzent4 2 2 3 3" xfId="205"/>
    <cellStyle name="20 % - Akzent4 2 2 4" xfId="206"/>
    <cellStyle name="20 % - Akzent4 2 2 5" xfId="207"/>
    <cellStyle name="20 % - Akzent4 2 2 6" xfId="208"/>
    <cellStyle name="20 % - Akzent4 2 2 7" xfId="209"/>
    <cellStyle name="20 % - Akzent4 2 2 8" xfId="210"/>
    <cellStyle name="20 % - Akzent4 2 2 9" xfId="211"/>
    <cellStyle name="20 % - Akzent4 2 3" xfId="212"/>
    <cellStyle name="20 % - Akzent4 2 3 2" xfId="213"/>
    <cellStyle name="20 % - Akzent4 2 3 2 2" xfId="214"/>
    <cellStyle name="20 % - Akzent4 2 3 2 3" xfId="215"/>
    <cellStyle name="20 % - Akzent4 2 3 2 4" xfId="216"/>
    <cellStyle name="20 % - Akzent4 2 3 3" xfId="217"/>
    <cellStyle name="20 % - Akzent4 2 3 3 2" xfId="218"/>
    <cellStyle name="20 % - Akzent4 2 3 4" xfId="219"/>
    <cellStyle name="20 % - Akzent4 2 3 5" xfId="220"/>
    <cellStyle name="20 % - Akzent4 2 3 6" xfId="221"/>
    <cellStyle name="20 % - Akzent4 2 3 7" xfId="222"/>
    <cellStyle name="20 % - Akzent4 2 3 8" xfId="223"/>
    <cellStyle name="20 % - Akzent4 2 3 9" xfId="224"/>
    <cellStyle name="20 % - Akzent4 2 4" xfId="225"/>
    <cellStyle name="20 % - Akzent4 2 4 2" xfId="226"/>
    <cellStyle name="20 % - Akzent4 2 4 3" xfId="227"/>
    <cellStyle name="20 % - Akzent4 2 4 4" xfId="228"/>
    <cellStyle name="20 % - Akzent4 2 4 5" xfId="229"/>
    <cellStyle name="20 % - Akzent4 2 4 6" xfId="230"/>
    <cellStyle name="20 % - Akzent4 2 4 7" xfId="231"/>
    <cellStyle name="20 % - Akzent4 2 4 8" xfId="232"/>
    <cellStyle name="20 % - Akzent4 2 5" xfId="233"/>
    <cellStyle name="20 % - Akzent4 2 5 2" xfId="234"/>
    <cellStyle name="20 % - Akzent4 2 5 3" xfId="235"/>
    <cellStyle name="20 % - Akzent4 2 5 4" xfId="236"/>
    <cellStyle name="20 % - Akzent4 2 5 5" xfId="237"/>
    <cellStyle name="20 % - Akzent4 2 5 6" xfId="238"/>
    <cellStyle name="20 % - Akzent4 2 5 7" xfId="239"/>
    <cellStyle name="20 % - Akzent4 2 6" xfId="240"/>
    <cellStyle name="20 % - Akzent4 2 6 2" xfId="241"/>
    <cellStyle name="20 % - Akzent4 2 6 3" xfId="242"/>
    <cellStyle name="20 % - Akzent4 2 6 4" xfId="243"/>
    <cellStyle name="20 % - Akzent4 2 7" xfId="244"/>
    <cellStyle name="20 % - Akzent4 2 7 2" xfId="245"/>
    <cellStyle name="20 % - Akzent4 2 8" xfId="246"/>
    <cellStyle name="20 % - Akzent4 2 9" xfId="247"/>
    <cellStyle name="20 % - Akzent4 3" xfId="248"/>
    <cellStyle name="20 % - Akzent4 3 2" xfId="249"/>
    <cellStyle name="20 % - Akzent4 3 2 2" xfId="250"/>
    <cellStyle name="20 % - Akzent4 3 3" xfId="251"/>
    <cellStyle name="20 % - Akzent4 4" xfId="252"/>
    <cellStyle name="20 % - Akzent5" xfId="253" builtinId="46" customBuiltin="1"/>
    <cellStyle name="20 % - Akzent5 2" xfId="254"/>
    <cellStyle name="20 % - Akzent5 2 10" xfId="255"/>
    <cellStyle name="20 % - Akzent5 2 11" xfId="256"/>
    <cellStyle name="20 % - Akzent5 2 12" xfId="257"/>
    <cellStyle name="20 % - Akzent5 2 13" xfId="258"/>
    <cellStyle name="20 % - Akzent5 2 14" xfId="259"/>
    <cellStyle name="20 % - Akzent5 2 2" xfId="260"/>
    <cellStyle name="20 % - Akzent5 2 2 2" xfId="261"/>
    <cellStyle name="20 % - Akzent5 2 2 2 2" xfId="262"/>
    <cellStyle name="20 % - Akzent5 2 2 2 3" xfId="263"/>
    <cellStyle name="20 % - Akzent5 2 2 2 4" xfId="264"/>
    <cellStyle name="20 % - Akzent5 2 2 2 5" xfId="265"/>
    <cellStyle name="20 % - Akzent5 2 2 3" xfId="266"/>
    <cellStyle name="20 % - Akzent5 2 2 3 2" xfId="267"/>
    <cellStyle name="20 % - Akzent5 2 2 3 3" xfId="268"/>
    <cellStyle name="20 % - Akzent5 2 2 4" xfId="269"/>
    <cellStyle name="20 % - Akzent5 2 2 5" xfId="270"/>
    <cellStyle name="20 % - Akzent5 2 2 6" xfId="271"/>
    <cellStyle name="20 % - Akzent5 2 2 7" xfId="272"/>
    <cellStyle name="20 % - Akzent5 2 2 8" xfId="273"/>
    <cellStyle name="20 % - Akzent5 2 2 9" xfId="274"/>
    <cellStyle name="20 % - Akzent5 2 3" xfId="275"/>
    <cellStyle name="20 % - Akzent5 2 3 2" xfId="276"/>
    <cellStyle name="20 % - Akzent5 2 3 2 2" xfId="277"/>
    <cellStyle name="20 % - Akzent5 2 3 2 3" xfId="278"/>
    <cellStyle name="20 % - Akzent5 2 3 2 4" xfId="279"/>
    <cellStyle name="20 % - Akzent5 2 3 3" xfId="280"/>
    <cellStyle name="20 % - Akzent5 2 3 3 2" xfId="281"/>
    <cellStyle name="20 % - Akzent5 2 3 4" xfId="282"/>
    <cellStyle name="20 % - Akzent5 2 3 5" xfId="283"/>
    <cellStyle name="20 % - Akzent5 2 3 6" xfId="284"/>
    <cellStyle name="20 % - Akzent5 2 3 7" xfId="285"/>
    <cellStyle name="20 % - Akzent5 2 3 8" xfId="286"/>
    <cellStyle name="20 % - Akzent5 2 3 9" xfId="287"/>
    <cellStyle name="20 % - Akzent5 2 4" xfId="288"/>
    <cellStyle name="20 % - Akzent5 2 4 2" xfId="289"/>
    <cellStyle name="20 % - Akzent5 2 4 3" xfId="290"/>
    <cellStyle name="20 % - Akzent5 2 4 4" xfId="291"/>
    <cellStyle name="20 % - Akzent5 2 4 5" xfId="292"/>
    <cellStyle name="20 % - Akzent5 2 4 6" xfId="293"/>
    <cellStyle name="20 % - Akzent5 2 4 7" xfId="294"/>
    <cellStyle name="20 % - Akzent5 2 4 8" xfId="295"/>
    <cellStyle name="20 % - Akzent5 2 5" xfId="296"/>
    <cellStyle name="20 % - Akzent5 2 5 2" xfId="297"/>
    <cellStyle name="20 % - Akzent5 2 5 3" xfId="298"/>
    <cellStyle name="20 % - Akzent5 2 5 4" xfId="299"/>
    <cellStyle name="20 % - Akzent5 2 5 5" xfId="300"/>
    <cellStyle name="20 % - Akzent5 2 5 6" xfId="301"/>
    <cellStyle name="20 % - Akzent5 2 5 7" xfId="302"/>
    <cellStyle name="20 % - Akzent5 2 6" xfId="303"/>
    <cellStyle name="20 % - Akzent5 2 6 2" xfId="304"/>
    <cellStyle name="20 % - Akzent5 2 6 3" xfId="305"/>
    <cellStyle name="20 % - Akzent5 2 6 4" xfId="306"/>
    <cellStyle name="20 % - Akzent5 2 7" xfId="307"/>
    <cellStyle name="20 % - Akzent5 2 7 2" xfId="308"/>
    <cellStyle name="20 % - Akzent5 2 8" xfId="309"/>
    <cellStyle name="20 % - Akzent5 2 9" xfId="310"/>
    <cellStyle name="20 % - Akzent5 3" xfId="311"/>
    <cellStyle name="20 % - Akzent5 3 2" xfId="312"/>
    <cellStyle name="20 % - Akzent5 3 2 2" xfId="313"/>
    <cellStyle name="20 % - Akzent5 3 3" xfId="314"/>
    <cellStyle name="20 % - Akzent5 4" xfId="315"/>
    <cellStyle name="20 % - Akzent6" xfId="316" builtinId="50" customBuiltin="1"/>
    <cellStyle name="20 % - Akzent6 2" xfId="317"/>
    <cellStyle name="20 % - Akzent6 2 10" xfId="318"/>
    <cellStyle name="20 % - Akzent6 2 11" xfId="319"/>
    <cellStyle name="20 % - Akzent6 2 12" xfId="320"/>
    <cellStyle name="20 % - Akzent6 2 13" xfId="321"/>
    <cellStyle name="20 % - Akzent6 2 14" xfId="322"/>
    <cellStyle name="20 % - Akzent6 2 2" xfId="323"/>
    <cellStyle name="20 % - Akzent6 2 2 2" xfId="324"/>
    <cellStyle name="20 % - Akzent6 2 2 2 2" xfId="325"/>
    <cellStyle name="20 % - Akzent6 2 2 2 3" xfId="326"/>
    <cellStyle name="20 % - Akzent6 2 2 2 4" xfId="327"/>
    <cellStyle name="20 % - Akzent6 2 2 2 5" xfId="328"/>
    <cellStyle name="20 % - Akzent6 2 2 3" xfId="329"/>
    <cellStyle name="20 % - Akzent6 2 2 3 2" xfId="330"/>
    <cellStyle name="20 % - Akzent6 2 2 3 3" xfId="331"/>
    <cellStyle name="20 % - Akzent6 2 2 4" xfId="332"/>
    <cellStyle name="20 % - Akzent6 2 2 5" xfId="333"/>
    <cellStyle name="20 % - Akzent6 2 2 6" xfId="334"/>
    <cellStyle name="20 % - Akzent6 2 2 7" xfId="335"/>
    <cellStyle name="20 % - Akzent6 2 2 8" xfId="336"/>
    <cellStyle name="20 % - Akzent6 2 2 9" xfId="337"/>
    <cellStyle name="20 % - Akzent6 2 3" xfId="338"/>
    <cellStyle name="20 % - Akzent6 2 3 2" xfId="339"/>
    <cellStyle name="20 % - Akzent6 2 3 2 2" xfId="340"/>
    <cellStyle name="20 % - Akzent6 2 3 2 3" xfId="341"/>
    <cellStyle name="20 % - Akzent6 2 3 2 4" xfId="342"/>
    <cellStyle name="20 % - Akzent6 2 3 3" xfId="343"/>
    <cellStyle name="20 % - Akzent6 2 3 3 2" xfId="344"/>
    <cellStyle name="20 % - Akzent6 2 3 4" xfId="345"/>
    <cellStyle name="20 % - Akzent6 2 3 5" xfId="346"/>
    <cellStyle name="20 % - Akzent6 2 3 6" xfId="347"/>
    <cellStyle name="20 % - Akzent6 2 3 7" xfId="348"/>
    <cellStyle name="20 % - Akzent6 2 3 8" xfId="349"/>
    <cellStyle name="20 % - Akzent6 2 3 9" xfId="350"/>
    <cellStyle name="20 % - Akzent6 2 4" xfId="351"/>
    <cellStyle name="20 % - Akzent6 2 4 2" xfId="352"/>
    <cellStyle name="20 % - Akzent6 2 4 3" xfId="353"/>
    <cellStyle name="20 % - Akzent6 2 4 4" xfId="354"/>
    <cellStyle name="20 % - Akzent6 2 4 5" xfId="355"/>
    <cellStyle name="20 % - Akzent6 2 4 6" xfId="356"/>
    <cellStyle name="20 % - Akzent6 2 4 7" xfId="357"/>
    <cellStyle name="20 % - Akzent6 2 4 8" xfId="358"/>
    <cellStyle name="20 % - Akzent6 2 5" xfId="359"/>
    <cellStyle name="20 % - Akzent6 2 5 2" xfId="360"/>
    <cellStyle name="20 % - Akzent6 2 5 3" xfId="361"/>
    <cellStyle name="20 % - Akzent6 2 5 4" xfId="362"/>
    <cellStyle name="20 % - Akzent6 2 5 5" xfId="363"/>
    <cellStyle name="20 % - Akzent6 2 5 6" xfId="364"/>
    <cellStyle name="20 % - Akzent6 2 5 7" xfId="365"/>
    <cellStyle name="20 % - Akzent6 2 6" xfId="366"/>
    <cellStyle name="20 % - Akzent6 2 6 2" xfId="367"/>
    <cellStyle name="20 % - Akzent6 2 6 3" xfId="368"/>
    <cellStyle name="20 % - Akzent6 2 6 4" xfId="369"/>
    <cellStyle name="20 % - Akzent6 2 7" xfId="370"/>
    <cellStyle name="20 % - Akzent6 2 7 2" xfId="371"/>
    <cellStyle name="20 % - Akzent6 2 8" xfId="372"/>
    <cellStyle name="20 % - Akzent6 2 9" xfId="373"/>
    <cellStyle name="20 % - Akzent6 3" xfId="374"/>
    <cellStyle name="20 % - Akzent6 3 2" xfId="375"/>
    <cellStyle name="20 % - Akzent6 3 2 2" xfId="376"/>
    <cellStyle name="20 % - Akzent6 3 3" xfId="377"/>
    <cellStyle name="20 % - Akzent6 4" xfId="378"/>
    <cellStyle name="20% - Accent1" xfId="379"/>
    <cellStyle name="20% - Accent1 2" xfId="380"/>
    <cellStyle name="20% - Accent2" xfId="381"/>
    <cellStyle name="20% - Accent2 2" xfId="382"/>
    <cellStyle name="20% - Accent3" xfId="383"/>
    <cellStyle name="20% - Accent3 2" xfId="384"/>
    <cellStyle name="20% - Accent4" xfId="385"/>
    <cellStyle name="20% - Accent4 2" xfId="386"/>
    <cellStyle name="20% - Accent5" xfId="387"/>
    <cellStyle name="20% - Accent5 2" xfId="388"/>
    <cellStyle name="20% - Accent6" xfId="389"/>
    <cellStyle name="20% - Accent6 2" xfId="390"/>
    <cellStyle name="20% - Akzent1" xfId="391"/>
    <cellStyle name="20% - Akzent1 2" xfId="392"/>
    <cellStyle name="20% - Akzent1 2 2" xfId="393"/>
    <cellStyle name="20% - Akzent1 3" xfId="394"/>
    <cellStyle name="20% - Akzent1 3 2" xfId="395"/>
    <cellStyle name="20% - Akzent2" xfId="396"/>
    <cellStyle name="20% - Akzent2 2" xfId="397"/>
    <cellStyle name="20% - Akzent2 2 2" xfId="398"/>
    <cellStyle name="20% - Akzent2 3" xfId="399"/>
    <cellStyle name="20% - Akzent2 3 2" xfId="400"/>
    <cellStyle name="20% - Akzent3" xfId="401"/>
    <cellStyle name="20% - Akzent3 2" xfId="402"/>
    <cellStyle name="20% - Akzent3 2 2" xfId="403"/>
    <cellStyle name="20% - Akzent3 3" xfId="404"/>
    <cellStyle name="20% - Akzent3 3 2" xfId="405"/>
    <cellStyle name="20% - Akzent4" xfId="406"/>
    <cellStyle name="20% - Akzent4 2" xfId="407"/>
    <cellStyle name="20% - Akzent4 2 2" xfId="408"/>
    <cellStyle name="20% - Akzent4 3" xfId="409"/>
    <cellStyle name="20% - Akzent4 3 2" xfId="410"/>
    <cellStyle name="20% - Akzent5" xfId="411"/>
    <cellStyle name="20% - Akzent5 2" xfId="412"/>
    <cellStyle name="20% - Akzent6" xfId="413"/>
    <cellStyle name="20% - Akzent6 2" xfId="414"/>
    <cellStyle name="40 % - Akzent1" xfId="415" builtinId="31" customBuiltin="1"/>
    <cellStyle name="40 % - Akzent1 2" xfId="416"/>
    <cellStyle name="40 % - Akzent1 2 10" xfId="417"/>
    <cellStyle name="40 % - Akzent1 2 11" xfId="418"/>
    <cellStyle name="40 % - Akzent1 2 12" xfId="419"/>
    <cellStyle name="40 % - Akzent1 2 13" xfId="420"/>
    <cellStyle name="40 % - Akzent1 2 14" xfId="421"/>
    <cellStyle name="40 % - Akzent1 2 2" xfId="422"/>
    <cellStyle name="40 % - Akzent1 2 2 2" xfId="423"/>
    <cellStyle name="40 % - Akzent1 2 2 2 2" xfId="424"/>
    <cellStyle name="40 % - Akzent1 2 2 2 3" xfId="425"/>
    <cellStyle name="40 % - Akzent1 2 2 2 4" xfId="426"/>
    <cellStyle name="40 % - Akzent1 2 2 2 5" xfId="427"/>
    <cellStyle name="40 % - Akzent1 2 2 3" xfId="428"/>
    <cellStyle name="40 % - Akzent1 2 2 3 2" xfId="429"/>
    <cellStyle name="40 % - Akzent1 2 2 3 3" xfId="430"/>
    <cellStyle name="40 % - Akzent1 2 2 4" xfId="431"/>
    <cellStyle name="40 % - Akzent1 2 2 5" xfId="432"/>
    <cellStyle name="40 % - Akzent1 2 2 6" xfId="433"/>
    <cellStyle name="40 % - Akzent1 2 2 7" xfId="434"/>
    <cellStyle name="40 % - Akzent1 2 2 8" xfId="435"/>
    <cellStyle name="40 % - Akzent1 2 2 9" xfId="436"/>
    <cellStyle name="40 % - Akzent1 2 3" xfId="437"/>
    <cellStyle name="40 % - Akzent1 2 3 2" xfId="438"/>
    <cellStyle name="40 % - Akzent1 2 3 2 2" xfId="439"/>
    <cellStyle name="40 % - Akzent1 2 3 2 3" xfId="440"/>
    <cellStyle name="40 % - Akzent1 2 3 2 4" xfId="441"/>
    <cellStyle name="40 % - Akzent1 2 3 3" xfId="442"/>
    <cellStyle name="40 % - Akzent1 2 3 3 2" xfId="443"/>
    <cellStyle name="40 % - Akzent1 2 3 4" xfId="444"/>
    <cellStyle name="40 % - Akzent1 2 3 5" xfId="445"/>
    <cellStyle name="40 % - Akzent1 2 3 6" xfId="446"/>
    <cellStyle name="40 % - Akzent1 2 3 7" xfId="447"/>
    <cellStyle name="40 % - Akzent1 2 3 8" xfId="448"/>
    <cellStyle name="40 % - Akzent1 2 3 9" xfId="449"/>
    <cellStyle name="40 % - Akzent1 2 4" xfId="450"/>
    <cellStyle name="40 % - Akzent1 2 4 2" xfId="451"/>
    <cellStyle name="40 % - Akzent1 2 4 3" xfId="452"/>
    <cellStyle name="40 % - Akzent1 2 4 4" xfId="453"/>
    <cellStyle name="40 % - Akzent1 2 4 5" xfId="454"/>
    <cellStyle name="40 % - Akzent1 2 4 6" xfId="455"/>
    <cellStyle name="40 % - Akzent1 2 4 7" xfId="456"/>
    <cellStyle name="40 % - Akzent1 2 4 8" xfId="457"/>
    <cellStyle name="40 % - Akzent1 2 5" xfId="458"/>
    <cellStyle name="40 % - Akzent1 2 5 2" xfId="459"/>
    <cellStyle name="40 % - Akzent1 2 5 3" xfId="460"/>
    <cellStyle name="40 % - Akzent1 2 5 4" xfId="461"/>
    <cellStyle name="40 % - Akzent1 2 5 5" xfId="462"/>
    <cellStyle name="40 % - Akzent1 2 5 6" xfId="463"/>
    <cellStyle name="40 % - Akzent1 2 5 7" xfId="464"/>
    <cellStyle name="40 % - Akzent1 2 6" xfId="465"/>
    <cellStyle name="40 % - Akzent1 2 6 2" xfId="466"/>
    <cellStyle name="40 % - Akzent1 2 6 3" xfId="467"/>
    <cellStyle name="40 % - Akzent1 2 6 4" xfId="468"/>
    <cellStyle name="40 % - Akzent1 2 7" xfId="469"/>
    <cellStyle name="40 % - Akzent1 2 7 2" xfId="470"/>
    <cellStyle name="40 % - Akzent1 2 8" xfId="471"/>
    <cellStyle name="40 % - Akzent1 2 9" xfId="472"/>
    <cellStyle name="40 % - Akzent1 3" xfId="473"/>
    <cellStyle name="40 % - Akzent1 3 2" xfId="474"/>
    <cellStyle name="40 % - Akzent1 3 2 2" xfId="475"/>
    <cellStyle name="40 % - Akzent1 3 3" xfId="476"/>
    <cellStyle name="40 % - Akzent1 4" xfId="477"/>
    <cellStyle name="40 % - Akzent2" xfId="478" builtinId="35" customBuiltin="1"/>
    <cellStyle name="40 % - Akzent2 2" xfId="479"/>
    <cellStyle name="40 % - Akzent2 2 10" xfId="480"/>
    <cellStyle name="40 % - Akzent2 2 11" xfId="481"/>
    <cellStyle name="40 % - Akzent2 2 12" xfId="482"/>
    <cellStyle name="40 % - Akzent2 2 13" xfId="483"/>
    <cellStyle name="40 % - Akzent2 2 14" xfId="484"/>
    <cellStyle name="40 % - Akzent2 2 2" xfId="485"/>
    <cellStyle name="40 % - Akzent2 2 2 2" xfId="486"/>
    <cellStyle name="40 % - Akzent2 2 2 2 2" xfId="487"/>
    <cellStyle name="40 % - Akzent2 2 2 2 3" xfId="488"/>
    <cellStyle name="40 % - Akzent2 2 2 2 4" xfId="489"/>
    <cellStyle name="40 % - Akzent2 2 2 2 5" xfId="490"/>
    <cellStyle name="40 % - Akzent2 2 2 3" xfId="491"/>
    <cellStyle name="40 % - Akzent2 2 2 3 2" xfId="492"/>
    <cellStyle name="40 % - Akzent2 2 2 3 3" xfId="493"/>
    <cellStyle name="40 % - Akzent2 2 2 4" xfId="494"/>
    <cellStyle name="40 % - Akzent2 2 2 5" xfId="495"/>
    <cellStyle name="40 % - Akzent2 2 2 6" xfId="496"/>
    <cellStyle name="40 % - Akzent2 2 2 7" xfId="497"/>
    <cellStyle name="40 % - Akzent2 2 2 8" xfId="498"/>
    <cellStyle name="40 % - Akzent2 2 2 9" xfId="499"/>
    <cellStyle name="40 % - Akzent2 2 3" xfId="500"/>
    <cellStyle name="40 % - Akzent2 2 3 2" xfId="501"/>
    <cellStyle name="40 % - Akzent2 2 3 2 2" xfId="502"/>
    <cellStyle name="40 % - Akzent2 2 3 2 3" xfId="503"/>
    <cellStyle name="40 % - Akzent2 2 3 2 4" xfId="504"/>
    <cellStyle name="40 % - Akzent2 2 3 3" xfId="505"/>
    <cellStyle name="40 % - Akzent2 2 3 3 2" xfId="506"/>
    <cellStyle name="40 % - Akzent2 2 3 4" xfId="507"/>
    <cellStyle name="40 % - Akzent2 2 3 5" xfId="508"/>
    <cellStyle name="40 % - Akzent2 2 3 6" xfId="509"/>
    <cellStyle name="40 % - Akzent2 2 3 7" xfId="510"/>
    <cellStyle name="40 % - Akzent2 2 3 8" xfId="511"/>
    <cellStyle name="40 % - Akzent2 2 3 9" xfId="512"/>
    <cellStyle name="40 % - Akzent2 2 4" xfId="513"/>
    <cellStyle name="40 % - Akzent2 2 4 2" xfId="514"/>
    <cellStyle name="40 % - Akzent2 2 4 3" xfId="515"/>
    <cellStyle name="40 % - Akzent2 2 4 4" xfId="516"/>
    <cellStyle name="40 % - Akzent2 2 4 5" xfId="517"/>
    <cellStyle name="40 % - Akzent2 2 4 6" xfId="518"/>
    <cellStyle name="40 % - Akzent2 2 4 7" xfId="519"/>
    <cellStyle name="40 % - Akzent2 2 4 8" xfId="520"/>
    <cellStyle name="40 % - Akzent2 2 5" xfId="521"/>
    <cellStyle name="40 % - Akzent2 2 5 2" xfId="522"/>
    <cellStyle name="40 % - Akzent2 2 5 3" xfId="523"/>
    <cellStyle name="40 % - Akzent2 2 5 4" xfId="524"/>
    <cellStyle name="40 % - Akzent2 2 5 5" xfId="525"/>
    <cellStyle name="40 % - Akzent2 2 5 6" xfId="526"/>
    <cellStyle name="40 % - Akzent2 2 5 7" xfId="527"/>
    <cellStyle name="40 % - Akzent2 2 6" xfId="528"/>
    <cellStyle name="40 % - Akzent2 2 6 2" xfId="529"/>
    <cellStyle name="40 % - Akzent2 2 6 3" xfId="530"/>
    <cellStyle name="40 % - Akzent2 2 6 4" xfId="531"/>
    <cellStyle name="40 % - Akzent2 2 7" xfId="532"/>
    <cellStyle name="40 % - Akzent2 2 7 2" xfId="533"/>
    <cellStyle name="40 % - Akzent2 2 8" xfId="534"/>
    <cellStyle name="40 % - Akzent2 2 9" xfId="535"/>
    <cellStyle name="40 % - Akzent2 3" xfId="536"/>
    <cellStyle name="40 % - Akzent2 3 2" xfId="537"/>
    <cellStyle name="40 % - Akzent2 3 2 2" xfId="538"/>
    <cellStyle name="40 % - Akzent2 3 3" xfId="539"/>
    <cellStyle name="40 % - Akzent2 4" xfId="540"/>
    <cellStyle name="40 % - Akzent3" xfId="541" builtinId="39" customBuiltin="1"/>
    <cellStyle name="40 % - Akzent3 2" xfId="542"/>
    <cellStyle name="40 % - Akzent3 2 10" xfId="543"/>
    <cellStyle name="40 % - Akzent3 2 11" xfId="544"/>
    <cellStyle name="40 % - Akzent3 2 12" xfId="545"/>
    <cellStyle name="40 % - Akzent3 2 13" xfId="546"/>
    <cellStyle name="40 % - Akzent3 2 14" xfId="547"/>
    <cellStyle name="40 % - Akzent3 2 2" xfId="548"/>
    <cellStyle name="40 % - Akzent3 2 2 2" xfId="549"/>
    <cellStyle name="40 % - Akzent3 2 2 2 2" xfId="550"/>
    <cellStyle name="40 % - Akzent3 2 2 2 3" xfId="551"/>
    <cellStyle name="40 % - Akzent3 2 2 2 4" xfId="552"/>
    <cellStyle name="40 % - Akzent3 2 2 2 5" xfId="553"/>
    <cellStyle name="40 % - Akzent3 2 2 3" xfId="554"/>
    <cellStyle name="40 % - Akzent3 2 2 3 2" xfId="555"/>
    <cellStyle name="40 % - Akzent3 2 2 3 3" xfId="556"/>
    <cellStyle name="40 % - Akzent3 2 2 4" xfId="557"/>
    <cellStyle name="40 % - Akzent3 2 2 5" xfId="558"/>
    <cellStyle name="40 % - Akzent3 2 2 6" xfId="559"/>
    <cellStyle name="40 % - Akzent3 2 2 7" xfId="560"/>
    <cellStyle name="40 % - Akzent3 2 2 8" xfId="561"/>
    <cellStyle name="40 % - Akzent3 2 2 9" xfId="562"/>
    <cellStyle name="40 % - Akzent3 2 3" xfId="563"/>
    <cellStyle name="40 % - Akzent3 2 3 2" xfId="564"/>
    <cellStyle name="40 % - Akzent3 2 3 2 2" xfId="565"/>
    <cellStyle name="40 % - Akzent3 2 3 2 3" xfId="566"/>
    <cellStyle name="40 % - Akzent3 2 3 2 4" xfId="567"/>
    <cellStyle name="40 % - Akzent3 2 3 3" xfId="568"/>
    <cellStyle name="40 % - Akzent3 2 3 3 2" xfId="569"/>
    <cellStyle name="40 % - Akzent3 2 3 4" xfId="570"/>
    <cellStyle name="40 % - Akzent3 2 3 5" xfId="571"/>
    <cellStyle name="40 % - Akzent3 2 3 6" xfId="572"/>
    <cellStyle name="40 % - Akzent3 2 3 7" xfId="573"/>
    <cellStyle name="40 % - Akzent3 2 3 8" xfId="574"/>
    <cellStyle name="40 % - Akzent3 2 3 9" xfId="575"/>
    <cellStyle name="40 % - Akzent3 2 4" xfId="576"/>
    <cellStyle name="40 % - Akzent3 2 4 2" xfId="577"/>
    <cellStyle name="40 % - Akzent3 2 4 3" xfId="578"/>
    <cellStyle name="40 % - Akzent3 2 4 4" xfId="579"/>
    <cellStyle name="40 % - Akzent3 2 4 5" xfId="580"/>
    <cellStyle name="40 % - Akzent3 2 4 6" xfId="581"/>
    <cellStyle name="40 % - Akzent3 2 4 7" xfId="582"/>
    <cellStyle name="40 % - Akzent3 2 4 8" xfId="583"/>
    <cellStyle name="40 % - Akzent3 2 5" xfId="584"/>
    <cellStyle name="40 % - Akzent3 2 5 2" xfId="585"/>
    <cellStyle name="40 % - Akzent3 2 5 3" xfId="586"/>
    <cellStyle name="40 % - Akzent3 2 5 4" xfId="587"/>
    <cellStyle name="40 % - Akzent3 2 5 5" xfId="588"/>
    <cellStyle name="40 % - Akzent3 2 5 6" xfId="589"/>
    <cellStyle name="40 % - Akzent3 2 5 7" xfId="590"/>
    <cellStyle name="40 % - Akzent3 2 6" xfId="591"/>
    <cellStyle name="40 % - Akzent3 2 6 2" xfId="592"/>
    <cellStyle name="40 % - Akzent3 2 6 3" xfId="593"/>
    <cellStyle name="40 % - Akzent3 2 6 4" xfId="594"/>
    <cellStyle name="40 % - Akzent3 2 7" xfId="595"/>
    <cellStyle name="40 % - Akzent3 2 7 2" xfId="596"/>
    <cellStyle name="40 % - Akzent3 2 8" xfId="597"/>
    <cellStyle name="40 % - Akzent3 2 9" xfId="598"/>
    <cellStyle name="40 % - Akzent3 3" xfId="599"/>
    <cellStyle name="40 % - Akzent3 3 2" xfId="600"/>
    <cellStyle name="40 % - Akzent3 3 2 2" xfId="601"/>
    <cellStyle name="40 % - Akzent3 3 3" xfId="602"/>
    <cellStyle name="40 % - Akzent3 4" xfId="603"/>
    <cellStyle name="40 % - Akzent4" xfId="604" builtinId="43" customBuiltin="1"/>
    <cellStyle name="40 % - Akzent4 2" xfId="605"/>
    <cellStyle name="40 % - Akzent4 2 10" xfId="606"/>
    <cellStyle name="40 % - Akzent4 2 11" xfId="607"/>
    <cellStyle name="40 % - Akzent4 2 12" xfId="608"/>
    <cellStyle name="40 % - Akzent4 2 13" xfId="609"/>
    <cellStyle name="40 % - Akzent4 2 14" xfId="610"/>
    <cellStyle name="40 % - Akzent4 2 2" xfId="611"/>
    <cellStyle name="40 % - Akzent4 2 2 2" xfId="612"/>
    <cellStyle name="40 % - Akzent4 2 2 2 2" xfId="613"/>
    <cellStyle name="40 % - Akzent4 2 2 2 3" xfId="614"/>
    <cellStyle name="40 % - Akzent4 2 2 2 4" xfId="615"/>
    <cellStyle name="40 % - Akzent4 2 2 2 5" xfId="616"/>
    <cellStyle name="40 % - Akzent4 2 2 3" xfId="617"/>
    <cellStyle name="40 % - Akzent4 2 2 3 2" xfId="618"/>
    <cellStyle name="40 % - Akzent4 2 2 3 3" xfId="619"/>
    <cellStyle name="40 % - Akzent4 2 2 4" xfId="620"/>
    <cellStyle name="40 % - Akzent4 2 2 5" xfId="621"/>
    <cellStyle name="40 % - Akzent4 2 2 6" xfId="622"/>
    <cellStyle name="40 % - Akzent4 2 2 7" xfId="623"/>
    <cellStyle name="40 % - Akzent4 2 2 8" xfId="624"/>
    <cellStyle name="40 % - Akzent4 2 2 9" xfId="625"/>
    <cellStyle name="40 % - Akzent4 2 3" xfId="626"/>
    <cellStyle name="40 % - Akzent4 2 3 2" xfId="627"/>
    <cellStyle name="40 % - Akzent4 2 3 2 2" xfId="628"/>
    <cellStyle name="40 % - Akzent4 2 3 2 3" xfId="629"/>
    <cellStyle name="40 % - Akzent4 2 3 2 4" xfId="630"/>
    <cellStyle name="40 % - Akzent4 2 3 3" xfId="631"/>
    <cellStyle name="40 % - Akzent4 2 3 3 2" xfId="632"/>
    <cellStyle name="40 % - Akzent4 2 3 4" xfId="633"/>
    <cellStyle name="40 % - Akzent4 2 3 5" xfId="634"/>
    <cellStyle name="40 % - Akzent4 2 3 6" xfId="635"/>
    <cellStyle name="40 % - Akzent4 2 3 7" xfId="636"/>
    <cellStyle name="40 % - Akzent4 2 3 8" xfId="637"/>
    <cellStyle name="40 % - Akzent4 2 3 9" xfId="638"/>
    <cellStyle name="40 % - Akzent4 2 4" xfId="639"/>
    <cellStyle name="40 % - Akzent4 2 4 2" xfId="640"/>
    <cellStyle name="40 % - Akzent4 2 4 3" xfId="641"/>
    <cellStyle name="40 % - Akzent4 2 4 4" xfId="642"/>
    <cellStyle name="40 % - Akzent4 2 4 5" xfId="643"/>
    <cellStyle name="40 % - Akzent4 2 4 6" xfId="644"/>
    <cellStyle name="40 % - Akzent4 2 4 7" xfId="645"/>
    <cellStyle name="40 % - Akzent4 2 4 8" xfId="646"/>
    <cellStyle name="40 % - Akzent4 2 5" xfId="647"/>
    <cellStyle name="40 % - Akzent4 2 5 2" xfId="648"/>
    <cellStyle name="40 % - Akzent4 2 5 3" xfId="649"/>
    <cellStyle name="40 % - Akzent4 2 5 4" xfId="650"/>
    <cellStyle name="40 % - Akzent4 2 5 5" xfId="651"/>
    <cellStyle name="40 % - Akzent4 2 5 6" xfId="652"/>
    <cellStyle name="40 % - Akzent4 2 5 7" xfId="653"/>
    <cellStyle name="40 % - Akzent4 2 6" xfId="654"/>
    <cellStyle name="40 % - Akzent4 2 6 2" xfId="655"/>
    <cellStyle name="40 % - Akzent4 2 6 3" xfId="656"/>
    <cellStyle name="40 % - Akzent4 2 6 4" xfId="657"/>
    <cellStyle name="40 % - Akzent4 2 7" xfId="658"/>
    <cellStyle name="40 % - Akzent4 2 7 2" xfId="659"/>
    <cellStyle name="40 % - Akzent4 2 8" xfId="660"/>
    <cellStyle name="40 % - Akzent4 2 9" xfId="661"/>
    <cellStyle name="40 % - Akzent4 3" xfId="662"/>
    <cellStyle name="40 % - Akzent4 3 2" xfId="663"/>
    <cellStyle name="40 % - Akzent4 3 2 2" xfId="664"/>
    <cellStyle name="40 % - Akzent4 3 3" xfId="665"/>
    <cellStyle name="40 % - Akzent4 4" xfId="666"/>
    <cellStyle name="40 % - Akzent5" xfId="667" builtinId="47" customBuiltin="1"/>
    <cellStyle name="40 % - Akzent5 2" xfId="668"/>
    <cellStyle name="40 % - Akzent5 2 10" xfId="669"/>
    <cellStyle name="40 % - Akzent5 2 11" xfId="670"/>
    <cellStyle name="40 % - Akzent5 2 12" xfId="671"/>
    <cellStyle name="40 % - Akzent5 2 13" xfId="672"/>
    <cellStyle name="40 % - Akzent5 2 14" xfId="673"/>
    <cellStyle name="40 % - Akzent5 2 2" xfId="674"/>
    <cellStyle name="40 % - Akzent5 2 2 2" xfId="675"/>
    <cellStyle name="40 % - Akzent5 2 2 2 2" xfId="676"/>
    <cellStyle name="40 % - Akzent5 2 2 2 3" xfId="677"/>
    <cellStyle name="40 % - Akzent5 2 2 2 4" xfId="678"/>
    <cellStyle name="40 % - Akzent5 2 2 2 5" xfId="679"/>
    <cellStyle name="40 % - Akzent5 2 2 3" xfId="680"/>
    <cellStyle name="40 % - Akzent5 2 2 3 2" xfId="681"/>
    <cellStyle name="40 % - Akzent5 2 2 3 3" xfId="682"/>
    <cellStyle name="40 % - Akzent5 2 2 4" xfId="683"/>
    <cellStyle name="40 % - Akzent5 2 2 5" xfId="684"/>
    <cellStyle name="40 % - Akzent5 2 2 6" xfId="685"/>
    <cellStyle name="40 % - Akzent5 2 2 7" xfId="686"/>
    <cellStyle name="40 % - Akzent5 2 2 8" xfId="687"/>
    <cellStyle name="40 % - Akzent5 2 2 9" xfId="688"/>
    <cellStyle name="40 % - Akzent5 2 3" xfId="689"/>
    <cellStyle name="40 % - Akzent5 2 3 2" xfId="690"/>
    <cellStyle name="40 % - Akzent5 2 3 2 2" xfId="691"/>
    <cellStyle name="40 % - Akzent5 2 3 2 3" xfId="692"/>
    <cellStyle name="40 % - Akzent5 2 3 2 4" xfId="693"/>
    <cellStyle name="40 % - Akzent5 2 3 3" xfId="694"/>
    <cellStyle name="40 % - Akzent5 2 3 3 2" xfId="695"/>
    <cellStyle name="40 % - Akzent5 2 3 4" xfId="696"/>
    <cellStyle name="40 % - Akzent5 2 3 5" xfId="697"/>
    <cellStyle name="40 % - Akzent5 2 3 6" xfId="698"/>
    <cellStyle name="40 % - Akzent5 2 3 7" xfId="699"/>
    <cellStyle name="40 % - Akzent5 2 3 8" xfId="700"/>
    <cellStyle name="40 % - Akzent5 2 3 9" xfId="701"/>
    <cellStyle name="40 % - Akzent5 2 4" xfId="702"/>
    <cellStyle name="40 % - Akzent5 2 4 2" xfId="703"/>
    <cellStyle name="40 % - Akzent5 2 4 3" xfId="704"/>
    <cellStyle name="40 % - Akzent5 2 4 4" xfId="705"/>
    <cellStyle name="40 % - Akzent5 2 4 5" xfId="706"/>
    <cellStyle name="40 % - Akzent5 2 4 6" xfId="707"/>
    <cellStyle name="40 % - Akzent5 2 4 7" xfId="708"/>
    <cellStyle name="40 % - Akzent5 2 4 8" xfId="709"/>
    <cellStyle name="40 % - Akzent5 2 5" xfId="710"/>
    <cellStyle name="40 % - Akzent5 2 5 2" xfId="711"/>
    <cellStyle name="40 % - Akzent5 2 5 3" xfId="712"/>
    <cellStyle name="40 % - Akzent5 2 5 4" xfId="713"/>
    <cellStyle name="40 % - Akzent5 2 5 5" xfId="714"/>
    <cellStyle name="40 % - Akzent5 2 5 6" xfId="715"/>
    <cellStyle name="40 % - Akzent5 2 5 7" xfId="716"/>
    <cellStyle name="40 % - Akzent5 2 6" xfId="717"/>
    <cellStyle name="40 % - Akzent5 2 6 2" xfId="718"/>
    <cellStyle name="40 % - Akzent5 2 6 3" xfId="719"/>
    <cellStyle name="40 % - Akzent5 2 6 4" xfId="720"/>
    <cellStyle name="40 % - Akzent5 2 7" xfId="721"/>
    <cellStyle name="40 % - Akzent5 2 7 2" xfId="722"/>
    <cellStyle name="40 % - Akzent5 2 8" xfId="723"/>
    <cellStyle name="40 % - Akzent5 2 9" xfId="724"/>
    <cellStyle name="40 % - Akzent5 3" xfId="725"/>
    <cellStyle name="40 % - Akzent5 3 2" xfId="726"/>
    <cellStyle name="40 % - Akzent5 3 2 2" xfId="727"/>
    <cellStyle name="40 % - Akzent5 3 3" xfId="728"/>
    <cellStyle name="40 % - Akzent5 4" xfId="729"/>
    <cellStyle name="40 % - Akzent6" xfId="730" builtinId="51" customBuiltin="1"/>
    <cellStyle name="40 % - Akzent6 2" xfId="731"/>
    <cellStyle name="40 % - Akzent6 2 10" xfId="732"/>
    <cellStyle name="40 % - Akzent6 2 11" xfId="733"/>
    <cellStyle name="40 % - Akzent6 2 12" xfId="734"/>
    <cellStyle name="40 % - Akzent6 2 13" xfId="735"/>
    <cellStyle name="40 % - Akzent6 2 14" xfId="736"/>
    <cellStyle name="40 % - Akzent6 2 2" xfId="737"/>
    <cellStyle name="40 % - Akzent6 2 2 2" xfId="738"/>
    <cellStyle name="40 % - Akzent6 2 2 2 2" xfId="739"/>
    <cellStyle name="40 % - Akzent6 2 2 2 3" xfId="740"/>
    <cellStyle name="40 % - Akzent6 2 2 2 4" xfId="741"/>
    <cellStyle name="40 % - Akzent6 2 2 2 5" xfId="742"/>
    <cellStyle name="40 % - Akzent6 2 2 3" xfId="743"/>
    <cellStyle name="40 % - Akzent6 2 2 3 2" xfId="744"/>
    <cellStyle name="40 % - Akzent6 2 2 3 3" xfId="745"/>
    <cellStyle name="40 % - Akzent6 2 2 4" xfId="746"/>
    <cellStyle name="40 % - Akzent6 2 2 5" xfId="747"/>
    <cellStyle name="40 % - Akzent6 2 2 6" xfId="748"/>
    <cellStyle name="40 % - Akzent6 2 2 7" xfId="749"/>
    <cellStyle name="40 % - Akzent6 2 2 8" xfId="750"/>
    <cellStyle name="40 % - Akzent6 2 2 9" xfId="751"/>
    <cellStyle name="40 % - Akzent6 2 3" xfId="752"/>
    <cellStyle name="40 % - Akzent6 2 3 2" xfId="753"/>
    <cellStyle name="40 % - Akzent6 2 3 2 2" xfId="754"/>
    <cellStyle name="40 % - Akzent6 2 3 2 3" xfId="755"/>
    <cellStyle name="40 % - Akzent6 2 3 2 4" xfId="756"/>
    <cellStyle name="40 % - Akzent6 2 3 3" xfId="757"/>
    <cellStyle name="40 % - Akzent6 2 3 3 2" xfId="758"/>
    <cellStyle name="40 % - Akzent6 2 3 4" xfId="759"/>
    <cellStyle name="40 % - Akzent6 2 3 5" xfId="760"/>
    <cellStyle name="40 % - Akzent6 2 3 6" xfId="761"/>
    <cellStyle name="40 % - Akzent6 2 3 7" xfId="762"/>
    <cellStyle name="40 % - Akzent6 2 3 8" xfId="763"/>
    <cellStyle name="40 % - Akzent6 2 3 9" xfId="764"/>
    <cellStyle name="40 % - Akzent6 2 4" xfId="765"/>
    <cellStyle name="40 % - Akzent6 2 4 2" xfId="766"/>
    <cellStyle name="40 % - Akzent6 2 4 3" xfId="767"/>
    <cellStyle name="40 % - Akzent6 2 4 4" xfId="768"/>
    <cellStyle name="40 % - Akzent6 2 4 5" xfId="769"/>
    <cellStyle name="40 % - Akzent6 2 4 6" xfId="770"/>
    <cellStyle name="40 % - Akzent6 2 4 7" xfId="771"/>
    <cellStyle name="40 % - Akzent6 2 4 8" xfId="772"/>
    <cellStyle name="40 % - Akzent6 2 5" xfId="773"/>
    <cellStyle name="40 % - Akzent6 2 5 2" xfId="774"/>
    <cellStyle name="40 % - Akzent6 2 5 3" xfId="775"/>
    <cellStyle name="40 % - Akzent6 2 5 4" xfId="776"/>
    <cellStyle name="40 % - Akzent6 2 5 5" xfId="777"/>
    <cellStyle name="40 % - Akzent6 2 5 6" xfId="778"/>
    <cellStyle name="40 % - Akzent6 2 5 7" xfId="779"/>
    <cellStyle name="40 % - Akzent6 2 6" xfId="780"/>
    <cellStyle name="40 % - Akzent6 2 6 2" xfId="781"/>
    <cellStyle name="40 % - Akzent6 2 6 3" xfId="782"/>
    <cellStyle name="40 % - Akzent6 2 6 4" xfId="783"/>
    <cellStyle name="40 % - Akzent6 2 7" xfId="784"/>
    <cellStyle name="40 % - Akzent6 2 7 2" xfId="785"/>
    <cellStyle name="40 % - Akzent6 2 8" xfId="786"/>
    <cellStyle name="40 % - Akzent6 2 9" xfId="787"/>
    <cellStyle name="40 % - Akzent6 3" xfId="788"/>
    <cellStyle name="40 % - Akzent6 3 2" xfId="789"/>
    <cellStyle name="40 % - Akzent6 3 2 2" xfId="790"/>
    <cellStyle name="40 % - Akzent6 3 3" xfId="791"/>
    <cellStyle name="40 % - Akzent6 4" xfId="792"/>
    <cellStyle name="40% - Accent1" xfId="793"/>
    <cellStyle name="40% - Accent1 2" xfId="794"/>
    <cellStyle name="40% - Accent2" xfId="795"/>
    <cellStyle name="40% - Accent2 2" xfId="796"/>
    <cellStyle name="40% - Accent3" xfId="797"/>
    <cellStyle name="40% - Accent3 2" xfId="798"/>
    <cellStyle name="40% - Accent4" xfId="799"/>
    <cellStyle name="40% - Accent4 2" xfId="800"/>
    <cellStyle name="40% - Accent5" xfId="801"/>
    <cellStyle name="40% - Accent5 2" xfId="802"/>
    <cellStyle name="40% - Accent6" xfId="803"/>
    <cellStyle name="40% - Accent6 2" xfId="804"/>
    <cellStyle name="40% - Akzent1" xfId="805"/>
    <cellStyle name="40% - Akzent1 2" xfId="806"/>
    <cellStyle name="40% - Akzent1 2 2" xfId="807"/>
    <cellStyle name="40% - Akzent1 3" xfId="808"/>
    <cellStyle name="40% - Akzent1 3 2" xfId="809"/>
    <cellStyle name="40% - Akzent2" xfId="810"/>
    <cellStyle name="40% - Akzent2 2" xfId="811"/>
    <cellStyle name="40% - Akzent3" xfId="812"/>
    <cellStyle name="40% - Akzent3 2" xfId="813"/>
    <cellStyle name="40% - Akzent3 2 2" xfId="814"/>
    <cellStyle name="40% - Akzent3 3" xfId="815"/>
    <cellStyle name="40% - Akzent3 3 2" xfId="816"/>
    <cellStyle name="40% - Akzent4" xfId="817"/>
    <cellStyle name="40% - Akzent4 2" xfId="818"/>
    <cellStyle name="40% - Akzent4 2 2" xfId="819"/>
    <cellStyle name="40% - Akzent4 3" xfId="820"/>
    <cellStyle name="40% - Akzent4 3 2" xfId="821"/>
    <cellStyle name="40% - Akzent5" xfId="822"/>
    <cellStyle name="40% - Akzent5 2" xfId="823"/>
    <cellStyle name="40% - Akzent6" xfId="824"/>
    <cellStyle name="40% - Akzent6 2" xfId="825"/>
    <cellStyle name="40% - Akzent6 2 2" xfId="826"/>
    <cellStyle name="40% - Akzent6 3" xfId="827"/>
    <cellStyle name="40% - Akzent6 3 2" xfId="828"/>
    <cellStyle name="60 % - Akzent1" xfId="829" builtinId="32" customBuiltin="1"/>
    <cellStyle name="60 % - Akzent1 2" xfId="830"/>
    <cellStyle name="60 % - Akzent1 2 2" xfId="831"/>
    <cellStyle name="60 % - Akzent1 2 2 2" xfId="832"/>
    <cellStyle name="60 % - Akzent1 2 2 3" xfId="833"/>
    <cellStyle name="60 % - Akzent1 2 2 4" xfId="834"/>
    <cellStyle name="60 % - Akzent1 2 3" xfId="835"/>
    <cellStyle name="60 % - Akzent1 2 4" xfId="836"/>
    <cellStyle name="60 % - Akzent1 3" xfId="837"/>
    <cellStyle name="60 % - Akzent1 3 2" xfId="838"/>
    <cellStyle name="60 % - Akzent1 3 2 2" xfId="839"/>
    <cellStyle name="60 % - Akzent1 3 3" xfId="840"/>
    <cellStyle name="60 % - Akzent2" xfId="841" builtinId="36" customBuiltin="1"/>
    <cellStyle name="60 % - Akzent2 2" xfId="842"/>
    <cellStyle name="60 % - Akzent2 2 2" xfId="843"/>
    <cellStyle name="60 % - Akzent2 2 2 2" xfId="844"/>
    <cellStyle name="60 % - Akzent2 2 2 3" xfId="845"/>
    <cellStyle name="60 % - Akzent2 2 2 4" xfId="846"/>
    <cellStyle name="60 % - Akzent2 2 3" xfId="847"/>
    <cellStyle name="60 % - Akzent2 2 4" xfId="848"/>
    <cellStyle name="60 % - Akzent2 3" xfId="849"/>
    <cellStyle name="60 % - Akzent2 3 2" xfId="850"/>
    <cellStyle name="60 % - Akzent2 3 2 2" xfId="851"/>
    <cellStyle name="60 % - Akzent2 3 3" xfId="852"/>
    <cellStyle name="60 % - Akzent3" xfId="853" builtinId="40" customBuiltin="1"/>
    <cellStyle name="60 % - Akzent3 2" xfId="854"/>
    <cellStyle name="60 % - Akzent3 2 2" xfId="855"/>
    <cellStyle name="60 % - Akzent3 2 2 2" xfId="856"/>
    <cellStyle name="60 % - Akzent3 2 2 3" xfId="857"/>
    <cellStyle name="60 % - Akzent3 2 2 4" xfId="858"/>
    <cellStyle name="60 % - Akzent3 2 3" xfId="859"/>
    <cellStyle name="60 % - Akzent3 2 4" xfId="860"/>
    <cellStyle name="60 % - Akzent3 3" xfId="861"/>
    <cellStyle name="60 % - Akzent3 3 2" xfId="862"/>
    <cellStyle name="60 % - Akzent3 3 2 2" xfId="863"/>
    <cellStyle name="60 % - Akzent3 3 3" xfId="864"/>
    <cellStyle name="60 % - Akzent4" xfId="865" builtinId="44" customBuiltin="1"/>
    <cellStyle name="60 % - Akzent4 2" xfId="866"/>
    <cellStyle name="60 % - Akzent4 2 2" xfId="867"/>
    <cellStyle name="60 % - Akzent4 2 2 2" xfId="868"/>
    <cellStyle name="60 % - Akzent4 2 2 3" xfId="869"/>
    <cellStyle name="60 % - Akzent4 2 3" xfId="870"/>
    <cellStyle name="60 % - Akzent4 2 4" xfId="871"/>
    <cellStyle name="60 % - Akzent4 2 5" xfId="872"/>
    <cellStyle name="60 % - Akzent4 3" xfId="873"/>
    <cellStyle name="60 % - Akzent4 3 2" xfId="874"/>
    <cellStyle name="60 % - Akzent5" xfId="875" builtinId="48" customBuiltin="1"/>
    <cellStyle name="60 % - Akzent5 2" xfId="876"/>
    <cellStyle name="60 % - Akzent5 2 2" xfId="877"/>
    <cellStyle name="60 % - Akzent5 2 2 2" xfId="878"/>
    <cellStyle name="60 % - Akzent5 2 2 3" xfId="879"/>
    <cellStyle name="60 % - Akzent5 2 2 4" xfId="880"/>
    <cellStyle name="60 % - Akzent5 2 3" xfId="881"/>
    <cellStyle name="60 % - Akzent5 2 4" xfId="882"/>
    <cellStyle name="60 % - Akzent5 3" xfId="883"/>
    <cellStyle name="60 % - Akzent5 3 2" xfId="884"/>
    <cellStyle name="60 % - Akzent5 3 2 2" xfId="885"/>
    <cellStyle name="60 % - Akzent5 3 3" xfId="886"/>
    <cellStyle name="60 % - Akzent6" xfId="887" builtinId="52" customBuiltin="1"/>
    <cellStyle name="60 % - Akzent6 2" xfId="888"/>
    <cellStyle name="60 % - Akzent6 2 2" xfId="889"/>
    <cellStyle name="60 % - Akzent6 2 2 2" xfId="890"/>
    <cellStyle name="60 % - Akzent6 2 2 3" xfId="891"/>
    <cellStyle name="60 % - Akzent6 2 2 4" xfId="892"/>
    <cellStyle name="60 % - Akzent6 2 3" xfId="893"/>
    <cellStyle name="60 % - Akzent6 2 4" xfId="894"/>
    <cellStyle name="60 % - Akzent6 3" xfId="895"/>
    <cellStyle name="60 % - Akzent6 3 2" xfId="896"/>
    <cellStyle name="60 % - Akzent6 3 2 2" xfId="897"/>
    <cellStyle name="60 % - Akzent6 3 3" xfId="898"/>
    <cellStyle name="60% - Accent1" xfId="899"/>
    <cellStyle name="60% - Accent1 2" xfId="900"/>
    <cellStyle name="60% - Accent2" xfId="901"/>
    <cellStyle name="60% - Accent2 2" xfId="902"/>
    <cellStyle name="60% - Accent3" xfId="903"/>
    <cellStyle name="60% - Accent3 2" xfId="904"/>
    <cellStyle name="60% - Accent4" xfId="905"/>
    <cellStyle name="60% - Accent4 2" xfId="906"/>
    <cellStyle name="60% - Accent5" xfId="907"/>
    <cellStyle name="60% - Accent5 2" xfId="908"/>
    <cellStyle name="60% - Accent6" xfId="909"/>
    <cellStyle name="60% - Accent6 2" xfId="910"/>
    <cellStyle name="60% - Akzent1" xfId="911"/>
    <cellStyle name="60% - Akzent1 2" xfId="912"/>
    <cellStyle name="60% - Akzent1 2 2" xfId="913"/>
    <cellStyle name="60% - Akzent1 3" xfId="914"/>
    <cellStyle name="60% - Akzent1 3 2" xfId="915"/>
    <cellStyle name="60% - Akzent2" xfId="916"/>
    <cellStyle name="60% - Akzent2 2" xfId="917"/>
    <cellStyle name="60% - Akzent3" xfId="918"/>
    <cellStyle name="60% - Akzent3 2" xfId="919"/>
    <cellStyle name="60% - Akzent3 2 2" xfId="920"/>
    <cellStyle name="60% - Akzent3 3" xfId="921"/>
    <cellStyle name="60% - Akzent3 3 2" xfId="922"/>
    <cellStyle name="60% - Akzent4" xfId="923"/>
    <cellStyle name="60% - Akzent4 2" xfId="924"/>
    <cellStyle name="60% - Akzent4 2 2" xfId="925"/>
    <cellStyle name="60% - Akzent4 3" xfId="926"/>
    <cellStyle name="60% - Akzent4 3 2" xfId="927"/>
    <cellStyle name="60% - Akzent5" xfId="928"/>
    <cellStyle name="60% - Akzent5 2" xfId="929"/>
    <cellStyle name="60% - Akzent6" xfId="930"/>
    <cellStyle name="60% - Akzent6 2" xfId="931"/>
    <cellStyle name="60% - Akzent6 2 2" xfId="932"/>
    <cellStyle name="60% - Akzent6 3" xfId="933"/>
    <cellStyle name="60% - Akzent6 3 2" xfId="934"/>
    <cellStyle name="AAA" xfId="935"/>
    <cellStyle name="Accent1" xfId="936"/>
    <cellStyle name="Accent1 2" xfId="937"/>
    <cellStyle name="Accent2" xfId="938"/>
    <cellStyle name="Accent2 2" xfId="939"/>
    <cellStyle name="Accent3" xfId="940"/>
    <cellStyle name="Accent3 2" xfId="941"/>
    <cellStyle name="Accent4" xfId="942"/>
    <cellStyle name="Accent4 2" xfId="943"/>
    <cellStyle name="Accent5" xfId="944"/>
    <cellStyle name="Accent5 2" xfId="945"/>
    <cellStyle name="Accent6" xfId="946"/>
    <cellStyle name="Accent6 2" xfId="947"/>
    <cellStyle name="Akzent1" xfId="948" builtinId="29" customBuiltin="1"/>
    <cellStyle name="Akzent1 2" xfId="949"/>
    <cellStyle name="Akzent1 2 2" xfId="950"/>
    <cellStyle name="Akzent1 2 2 2" xfId="951"/>
    <cellStyle name="Akzent1 2 2 3" xfId="952"/>
    <cellStyle name="Akzent1 2 2 4" xfId="953"/>
    <cellStyle name="Akzent1 2 3" xfId="954"/>
    <cellStyle name="Akzent1 2 3 2" xfId="955"/>
    <cellStyle name="Akzent1 2 3 3" xfId="956"/>
    <cellStyle name="Akzent1 2 4" xfId="957"/>
    <cellStyle name="Akzent1 2 5" xfId="958"/>
    <cellStyle name="Akzent1 3" xfId="959"/>
    <cellStyle name="Akzent1 3 2" xfId="960"/>
    <cellStyle name="Akzent1 3 2 2" xfId="961"/>
    <cellStyle name="Akzent1 3 3" xfId="962"/>
    <cellStyle name="Akzent1 4" xfId="963"/>
    <cellStyle name="Akzent1 4 2" xfId="964"/>
    <cellStyle name="Akzent1 5" xfId="965"/>
    <cellStyle name="Akzent2" xfId="966" builtinId="33" customBuiltin="1"/>
    <cellStyle name="Akzent2 2" xfId="967"/>
    <cellStyle name="Akzent2 2 2" xfId="968"/>
    <cellStyle name="Akzent2 2 2 2" xfId="969"/>
    <cellStyle name="Akzent2 2 2 3" xfId="970"/>
    <cellStyle name="Akzent2 2 2 4" xfId="971"/>
    <cellStyle name="Akzent2 2 3" xfId="972"/>
    <cellStyle name="Akzent2 2 3 2" xfId="973"/>
    <cellStyle name="Akzent2 2 4" xfId="974"/>
    <cellStyle name="Akzent2 2 5" xfId="975"/>
    <cellStyle name="Akzent2 2 6" xfId="976"/>
    <cellStyle name="Akzent2 3" xfId="977"/>
    <cellStyle name="Akzent2 3 2" xfId="978"/>
    <cellStyle name="Akzent2 3 2 2" xfId="979"/>
    <cellStyle name="Akzent2 3 3" xfId="980"/>
    <cellStyle name="Akzent2 4" xfId="981"/>
    <cellStyle name="Akzent2 5" xfId="982"/>
    <cellStyle name="Akzent3" xfId="983" builtinId="37" customBuiltin="1"/>
    <cellStyle name="Akzent3 2" xfId="984"/>
    <cellStyle name="Akzent3 2 2" xfId="985"/>
    <cellStyle name="Akzent3 2 2 2" xfId="986"/>
    <cellStyle name="Akzent3 2 2 3" xfId="987"/>
    <cellStyle name="Akzent3 2 2 4" xfId="988"/>
    <cellStyle name="Akzent3 2 3" xfId="989"/>
    <cellStyle name="Akzent3 2 3 2" xfId="990"/>
    <cellStyle name="Akzent3 2 4" xfId="991"/>
    <cellStyle name="Akzent3 2 5" xfId="992"/>
    <cellStyle name="Akzent3 2 6" xfId="993"/>
    <cellStyle name="Akzent3 3" xfId="994"/>
    <cellStyle name="Akzent3 3 2" xfId="995"/>
    <cellStyle name="Akzent3 3 2 2" xfId="996"/>
    <cellStyle name="Akzent3 3 3" xfId="997"/>
    <cellStyle name="Akzent3 4" xfId="998"/>
    <cellStyle name="Akzent3 5" xfId="999"/>
    <cellStyle name="Akzent4" xfId="1000" builtinId="41" customBuiltin="1"/>
    <cellStyle name="Akzent4 2" xfId="1001"/>
    <cellStyle name="Akzent4 2 2" xfId="1002"/>
    <cellStyle name="Akzent4 2 2 2" xfId="1003"/>
    <cellStyle name="Akzent4 2 2 3" xfId="1004"/>
    <cellStyle name="Akzent4 2 2 4" xfId="1005"/>
    <cellStyle name="Akzent4 2 3" xfId="1006"/>
    <cellStyle name="Akzent4 2 3 2" xfId="1007"/>
    <cellStyle name="Akzent4 2 4" xfId="1008"/>
    <cellStyle name="Akzent4 2 5" xfId="1009"/>
    <cellStyle name="Akzent4 2 6" xfId="1010"/>
    <cellStyle name="Akzent4 3" xfId="1011"/>
    <cellStyle name="Akzent4 3 2" xfId="1012"/>
    <cellStyle name="Akzent4 3 2 2" xfId="1013"/>
    <cellStyle name="Akzent4 3 3" xfId="1014"/>
    <cellStyle name="Akzent4 4" xfId="1015"/>
    <cellStyle name="Akzent4 5" xfId="1016"/>
    <cellStyle name="Akzent5" xfId="1017" builtinId="45" customBuiltin="1"/>
    <cellStyle name="Akzent5 2" xfId="1018"/>
    <cellStyle name="Akzent5 2 2" xfId="1019"/>
    <cellStyle name="Akzent5 2 2 2" xfId="1020"/>
    <cellStyle name="Akzent5 2 2 3" xfId="1021"/>
    <cellStyle name="Akzent5 2 3" xfId="1022"/>
    <cellStyle name="Akzent5 2 3 2" xfId="1023"/>
    <cellStyle name="Akzent5 2 4" xfId="1024"/>
    <cellStyle name="Akzent5 2 5" xfId="1025"/>
    <cellStyle name="Akzent5 3" xfId="1026"/>
    <cellStyle name="Akzent5 3 2" xfId="1027"/>
    <cellStyle name="Akzent5 3 2 2" xfId="1028"/>
    <cellStyle name="Akzent5 3 3" xfId="1029"/>
    <cellStyle name="Akzent5 4" xfId="1030"/>
    <cellStyle name="Akzent5 4 2" xfId="1031"/>
    <cellStyle name="Akzent5 5" xfId="1032"/>
    <cellStyle name="Akzent6" xfId="1033" builtinId="49" customBuiltin="1"/>
    <cellStyle name="Akzent6 2" xfId="1034"/>
    <cellStyle name="Akzent6 2 2" xfId="1035"/>
    <cellStyle name="Akzent6 2 2 2" xfId="1036"/>
    <cellStyle name="Akzent6 2 3" xfId="1037"/>
    <cellStyle name="Akzent6 2 3 2" xfId="1038"/>
    <cellStyle name="Akzent6 2 4" xfId="1039"/>
    <cellStyle name="Akzent6 2 5" xfId="1040"/>
    <cellStyle name="Akzent6 2 6" xfId="1041"/>
    <cellStyle name="Akzent6 3" xfId="1042"/>
    <cellStyle name="Akzent6 3 2" xfId="1043"/>
    <cellStyle name="Akzent6 4" xfId="1044"/>
    <cellStyle name="Akzent6 4 2" xfId="1045"/>
    <cellStyle name="Akzent6 5" xfId="1046"/>
    <cellStyle name="Ausgabe" xfId="1047" builtinId="21" customBuiltin="1"/>
    <cellStyle name="Ausgabe 2" xfId="1048"/>
    <cellStyle name="Ausgabe 2 2" xfId="1049"/>
    <cellStyle name="Ausgabe 2 2 2" xfId="1050"/>
    <cellStyle name="Ausgabe 2 2 3" xfId="1051"/>
    <cellStyle name="Ausgabe 2 2 4" xfId="1052"/>
    <cellStyle name="Ausgabe 2 3" xfId="1053"/>
    <cellStyle name="Ausgabe 2 3 2" xfId="1054"/>
    <cellStyle name="Ausgabe 2 4" xfId="1055"/>
    <cellStyle name="Ausgabe 2 5" xfId="1056"/>
    <cellStyle name="Ausgabe 2 6" xfId="1057"/>
    <cellStyle name="Ausgabe 3" xfId="1058"/>
    <cellStyle name="Ausgabe 3 2" xfId="1059"/>
    <cellStyle name="Ausgabe 3 2 2" xfId="1060"/>
    <cellStyle name="Ausgabe 3 3" xfId="1061"/>
    <cellStyle name="Ausgabe 4" xfId="1062"/>
    <cellStyle name="Bad" xfId="1063"/>
    <cellStyle name="Bad 2" xfId="1064"/>
    <cellStyle name="Berechnung" xfId="1065" builtinId="22" customBuiltin="1"/>
    <cellStyle name="Berechnung 2" xfId="1066"/>
    <cellStyle name="Berechnung 2 2" xfId="1067"/>
    <cellStyle name="Berechnung 2 2 2" xfId="1068"/>
    <cellStyle name="Berechnung 2 2 3" xfId="1069"/>
    <cellStyle name="Berechnung 2 2 4" xfId="1070"/>
    <cellStyle name="Berechnung 2 3" xfId="1071"/>
    <cellStyle name="Berechnung 2 3 2" xfId="1072"/>
    <cellStyle name="Berechnung 2 4" xfId="1073"/>
    <cellStyle name="Berechnung 2 5" xfId="1074"/>
    <cellStyle name="Berechnung 2 6" xfId="1075"/>
    <cellStyle name="Berechnung 3" xfId="1076"/>
    <cellStyle name="Berechnung 3 2" xfId="1077"/>
    <cellStyle name="Berechnung 3 2 2" xfId="1078"/>
    <cellStyle name="Berechnung 3 3" xfId="1079"/>
    <cellStyle name="Berechnung 4" xfId="1080"/>
    <cellStyle name="Besuchter Hyperlink 2" xfId="1081"/>
    <cellStyle name="Besuchter Hyperlink 2 2" xfId="1082"/>
    <cellStyle name="Besuchter Hyperlink 3" xfId="1083"/>
    <cellStyle name="bin" xfId="1084"/>
    <cellStyle name="bin 2" xfId="1085"/>
    <cellStyle name="Calculation" xfId="1086"/>
    <cellStyle name="Calculation 2" xfId="1087"/>
    <cellStyle name="cell" xfId="1088"/>
    <cellStyle name="cell 2" xfId="1089"/>
    <cellStyle name="Check Cell" xfId="1090"/>
    <cellStyle name="Check Cell 2" xfId="1091"/>
    <cellStyle name="Col&amp;RowHeadings" xfId="1092"/>
    <cellStyle name="ColCodes" xfId="1093"/>
    <cellStyle name="ColTitles" xfId="1094"/>
    <cellStyle name="ColTitles 2" xfId="1095"/>
    <cellStyle name="ColTitles 3" xfId="1096"/>
    <cellStyle name="ColTitles 3 2" xfId="1097"/>
    <cellStyle name="column" xfId="1098"/>
    <cellStyle name="Comma 2" xfId="1099"/>
    <cellStyle name="Comma 2 2" xfId="1100"/>
    <cellStyle name="Comma 2 3" xfId="1101"/>
    <cellStyle name="Comma 2 3 2" xfId="1102"/>
    <cellStyle name="DataEntryCells" xfId="1103"/>
    <cellStyle name="Dezimal [0] 2" xfId="1104"/>
    <cellStyle name="Dezimal 2" xfId="1105"/>
    <cellStyle name="Dezimal 2 2" xfId="1106"/>
    <cellStyle name="Dezimal 2 2 2" xfId="1107"/>
    <cellStyle name="Dezimal 2 3" xfId="1108"/>
    <cellStyle name="Eingabe" xfId="1109" builtinId="20" customBuiltin="1"/>
    <cellStyle name="Eingabe 2" xfId="1110"/>
    <cellStyle name="Eingabe 2 2" xfId="1111"/>
    <cellStyle name="Eingabe 2 2 2" xfId="1112"/>
    <cellStyle name="Eingabe 2 2 3" xfId="1113"/>
    <cellStyle name="Eingabe 2 3" xfId="1114"/>
    <cellStyle name="Eingabe 2 3 2" xfId="1115"/>
    <cellStyle name="Eingabe 2 4" xfId="1116"/>
    <cellStyle name="Eingabe 2 5" xfId="1117"/>
    <cellStyle name="Eingabe 3" xfId="1118"/>
    <cellStyle name="Eingabe 3 2" xfId="1119"/>
    <cellStyle name="Eingabe 3 2 2" xfId="1120"/>
    <cellStyle name="Eingabe 3 3" xfId="1121"/>
    <cellStyle name="Eingabe 4" xfId="1122"/>
    <cellStyle name="Eingabe 4 2" xfId="1123"/>
    <cellStyle name="Ergebnis" xfId="1124" builtinId="25" customBuiltin="1"/>
    <cellStyle name="Ergebnis 2" xfId="1125"/>
    <cellStyle name="Ergebnis 2 2" xfId="1126"/>
    <cellStyle name="Ergebnis 2 2 2" xfId="1127"/>
    <cellStyle name="Ergebnis 2 2 3" xfId="1128"/>
    <cellStyle name="Ergebnis 2 2 4" xfId="1129"/>
    <cellStyle name="Ergebnis 2 3" xfId="1130"/>
    <cellStyle name="Ergebnis 2 3 2" xfId="1131"/>
    <cellStyle name="Ergebnis 2 3 3" xfId="1132"/>
    <cellStyle name="Ergebnis 2 4" xfId="1133"/>
    <cellStyle name="Ergebnis 2 5" xfId="1134"/>
    <cellStyle name="Ergebnis 3" xfId="1135"/>
    <cellStyle name="Ergebnis 3 2" xfId="1136"/>
    <cellStyle name="Ergebnis 3 2 2" xfId="1137"/>
    <cellStyle name="Ergebnis 3 3" xfId="1138"/>
    <cellStyle name="Ergebnis 4" xfId="1139"/>
    <cellStyle name="Ergebnis 4 2" xfId="1140"/>
    <cellStyle name="Ergebnis 5" xfId="1141"/>
    <cellStyle name="Erklärender Text" xfId="1142" builtinId="53" customBuiltin="1"/>
    <cellStyle name="Erklärender Text 2" xfId="1143"/>
    <cellStyle name="Erklärender Text 2 2" xfId="1144"/>
    <cellStyle name="Erklärender Text 2 2 2" xfId="1145"/>
    <cellStyle name="Erklärender Text 2 2 3" xfId="1146"/>
    <cellStyle name="Erklärender Text 2 3" xfId="1147"/>
    <cellStyle name="Erklärender Text 2 4" xfId="1148"/>
    <cellStyle name="Erklärender Text 2 5" xfId="1149"/>
    <cellStyle name="Erklärender Text 2 6" xfId="1150"/>
    <cellStyle name="Erklärender Text 3" xfId="1151"/>
    <cellStyle name="Erklärender Text 3 2" xfId="1152"/>
    <cellStyle name="Erklärender Text 3 2 2" xfId="1153"/>
    <cellStyle name="Erklärender Text 3 3" xfId="1154"/>
    <cellStyle name="Erklärender Text 4" xfId="1155"/>
    <cellStyle name="Euro" xfId="1156"/>
    <cellStyle name="Euro 2" xfId="1157"/>
    <cellStyle name="Euro 3" xfId="1158"/>
    <cellStyle name="Euro 3 2" xfId="1159"/>
    <cellStyle name="Explanatory Text" xfId="1160"/>
    <cellStyle name="Explanatory Text 2" xfId="1161"/>
    <cellStyle name="Explanatory Text 2 2" xfId="1162"/>
    <cellStyle name="formula" xfId="1163"/>
    <cellStyle name="gap" xfId="1164"/>
    <cellStyle name="gap 2" xfId="1165"/>
    <cellStyle name="Good" xfId="1166"/>
    <cellStyle name="Good 2" xfId="1167"/>
    <cellStyle name="GreyBackground" xfId="1168"/>
    <cellStyle name="GreyBackground 2" xfId="1169"/>
    <cellStyle name="Gut" xfId="1170" builtinId="26" customBuiltin="1"/>
    <cellStyle name="Gut 2" xfId="1171"/>
    <cellStyle name="Gut 2 2" xfId="1172"/>
    <cellStyle name="Gut 2 2 2" xfId="1173"/>
    <cellStyle name="Gut 2 2 2 2" xfId="1174"/>
    <cellStyle name="Gut 2 2 3" xfId="1175"/>
    <cellStyle name="Gut 2 3" xfId="1176"/>
    <cellStyle name="Gut 2 3 2" xfId="1177"/>
    <cellStyle name="Gut 2 3 2 2" xfId="1178"/>
    <cellStyle name="Gut 2 4" xfId="1179"/>
    <cellStyle name="Gut 2 4 2" xfId="1180"/>
    <cellStyle name="Gut 2 5" xfId="1181"/>
    <cellStyle name="Gut 3" xfId="1182"/>
    <cellStyle name="Gut 3 2" xfId="1183"/>
    <cellStyle name="Gut 3 2 2" xfId="1184"/>
    <cellStyle name="Gut 3 3" xfId="1185"/>
    <cellStyle name="Gut 4" xfId="1186"/>
    <cellStyle name="Gut 4 2" xfId="1187"/>
    <cellStyle name="Heading 1" xfId="1188"/>
    <cellStyle name="Heading 1 2" xfId="1189"/>
    <cellStyle name="Heading 2" xfId="1190"/>
    <cellStyle name="Heading 2 2" xfId="1191"/>
    <cellStyle name="Heading 3" xfId="1192"/>
    <cellStyle name="Heading 3 2" xfId="1193"/>
    <cellStyle name="Heading 4" xfId="1194"/>
    <cellStyle name="Heading 4 2" xfId="1195"/>
    <cellStyle name="Hyperlink 2" xfId="1196"/>
    <cellStyle name="Hyperlink 2 2" xfId="1197"/>
    <cellStyle name="Hyperlink 2 2 2" xfId="1198"/>
    <cellStyle name="Hyperlink 2 3" xfId="1199"/>
    <cellStyle name="Hyperlink 2 4" xfId="1200"/>
    <cellStyle name="Hyperlink 2 5" xfId="1201"/>
    <cellStyle name="Hyperlink 2 6" xfId="1202"/>
    <cellStyle name="Hyperlink 2 6 2" xfId="1203"/>
    <cellStyle name="Hyperlink 3" xfId="1204"/>
    <cellStyle name="Hyperlink 3 2" xfId="1205"/>
    <cellStyle name="Hyperlink 3 2 2" xfId="1206"/>
    <cellStyle name="Hyperlink 4" xfId="1207"/>
    <cellStyle name="Hyperlink 4 2" xfId="1208"/>
    <cellStyle name="Hyperlink 4 3" xfId="1209"/>
    <cellStyle name="Hyperlink 4 3 2" xfId="1210"/>
    <cellStyle name="Hyperlink 4 3 3" xfId="1211"/>
    <cellStyle name="Hyperlink 4 3 3 2" xfId="1212"/>
    <cellStyle name="Hyperlink 4 4" xfId="1213"/>
    <cellStyle name="Hyperlink 5" xfId="1214"/>
    <cellStyle name="Hyperlink 5 2" xfId="1215"/>
    <cellStyle name="Hyperlink 5 2 2" xfId="1216"/>
    <cellStyle name="Hyperlink 5 3" xfId="1217"/>
    <cellStyle name="Hyperlink 5 4" xfId="1218"/>
    <cellStyle name="Hyperlink 5 5" xfId="1219"/>
    <cellStyle name="Hyperlink 6" xfId="1220"/>
    <cellStyle name="Hyperlink 6 2" xfId="1221"/>
    <cellStyle name="Hyperlink 7" xfId="1222"/>
    <cellStyle name="Input" xfId="1223"/>
    <cellStyle name="Input 2" xfId="1224"/>
    <cellStyle name="ISC" xfId="1225"/>
    <cellStyle name="Komma 2" xfId="1226"/>
    <cellStyle name="Komma 2 2" xfId="1227"/>
    <cellStyle name="Komma 2 2 2" xfId="1228"/>
    <cellStyle name="Komma 2 2 2 2" xfId="1229"/>
    <cellStyle name="Komma 2 2 3" xfId="1230"/>
    <cellStyle name="Komma 2 3" xfId="1231"/>
    <cellStyle name="Komma 2 3 2" xfId="1232"/>
    <cellStyle name="Komma 2 3 2 2" xfId="1233"/>
    <cellStyle name="Komma 2 3 3" xfId="1234"/>
    <cellStyle name="Komma 2 4" xfId="1235"/>
    <cellStyle name="Komma 2 4 2" xfId="1236"/>
    <cellStyle name="Komma 2 4 3" xfId="1237"/>
    <cellStyle name="Komma 2 4 3 2" xfId="1238"/>
    <cellStyle name="Komma 2 5" xfId="1239"/>
    <cellStyle name="Komma 26" xfId="1240"/>
    <cellStyle name="Komma 3" xfId="1241"/>
    <cellStyle name="Komma 3 2" xfId="1242"/>
    <cellStyle name="Komma 3 2 2" xfId="1243"/>
    <cellStyle name="Komma 3 2 2 2" xfId="1244"/>
    <cellStyle name="Komma 3 2 2 2 2" xfId="1245"/>
    <cellStyle name="Komma 3 2 2 2 3" xfId="1246"/>
    <cellStyle name="Komma 3 3" xfId="1247"/>
    <cellStyle name="Komma 3 3 2" xfId="1248"/>
    <cellStyle name="Komma 3 3 2 2" xfId="1249"/>
    <cellStyle name="Komma 3 4" xfId="1250"/>
    <cellStyle name="Komma 3 4 2" xfId="1251"/>
    <cellStyle name="Komma 3 4 2 2" xfId="1252"/>
    <cellStyle name="Komma 3 4 2 3" xfId="1253"/>
    <cellStyle name="Komma 3 4 2 4" xfId="1254"/>
    <cellStyle name="Komma 3 4 3" xfId="1255"/>
    <cellStyle name="Komma 3 5" xfId="1256"/>
    <cellStyle name="Komma 3 6" xfId="1257"/>
    <cellStyle name="Komma 3 6 2" xfId="1258"/>
    <cellStyle name="Komma 3 6 3" xfId="1259"/>
    <cellStyle name="Komma 3 6 3 2" xfId="1260"/>
    <cellStyle name="Komma 3 7" xfId="1261"/>
    <cellStyle name="Komma 4" xfId="1262"/>
    <cellStyle name="Komma 4 2" xfId="1263"/>
    <cellStyle name="Komma 4 3" xfId="1264"/>
    <cellStyle name="Komma 5" xfId="1265"/>
    <cellStyle name="Komma 5 2" xfId="1266"/>
    <cellStyle name="Komma 6" xfId="1267"/>
    <cellStyle name="level1a" xfId="1268"/>
    <cellStyle name="level1a 2" xfId="1269"/>
    <cellStyle name="level2" xfId="1270"/>
    <cellStyle name="level2a" xfId="1271"/>
    <cellStyle name="level3" xfId="1272"/>
    <cellStyle name="level3 2" xfId="1273"/>
    <cellStyle name="Lien hypertexte 2" xfId="1274"/>
    <cellStyle name="Lien hypertexte 2 2" xfId="1275"/>
    <cellStyle name="Linked Cell" xfId="1276"/>
    <cellStyle name="Linked Cell 2" xfId="1277"/>
    <cellStyle name="Migliaia (0)_conti99" xfId="1278"/>
    <cellStyle name="Neutral" xfId="1279" builtinId="28" customBuiltin="1"/>
    <cellStyle name="Neutral 2" xfId="1280"/>
    <cellStyle name="Neutral 2 2" xfId="1281"/>
    <cellStyle name="Neutral 2 2 2" xfId="1282"/>
    <cellStyle name="Neutral 2 2 2 2" xfId="1283"/>
    <cellStyle name="Neutral 2 2 3" xfId="1284"/>
    <cellStyle name="Neutral 2 3" xfId="1285"/>
    <cellStyle name="Neutral 2 3 2" xfId="1286"/>
    <cellStyle name="Neutral 2 4" xfId="1287"/>
    <cellStyle name="Neutral 2 5" xfId="1288"/>
    <cellStyle name="Neutral 3" xfId="1289"/>
    <cellStyle name="Neutral 3 2" xfId="1290"/>
    <cellStyle name="Neutral 3 2 2" xfId="1291"/>
    <cellStyle name="Neutral 3 3" xfId="1292"/>
    <cellStyle name="Neutral 3 4" xfId="1293"/>
    <cellStyle name="Neutral 3 5" xfId="1294"/>
    <cellStyle name="Neutral 4" xfId="1295"/>
    <cellStyle name="Neutral 4 2" xfId="1296"/>
    <cellStyle name="Normal 10" xfId="1297"/>
    <cellStyle name="Normal 10 2" xfId="1298"/>
    <cellStyle name="Normal 10 2 2" xfId="1299"/>
    <cellStyle name="Normal 10 2 2 2" xfId="1300"/>
    <cellStyle name="Normal 10 2 3" xfId="1301"/>
    <cellStyle name="Normal 10 3" xfId="1302"/>
    <cellStyle name="Normal 10 3 2" xfId="1303"/>
    <cellStyle name="Normal 10 4" xfId="1304"/>
    <cellStyle name="Normal 11" xfId="1305"/>
    <cellStyle name="Normal 11 2" xfId="1306"/>
    <cellStyle name="Normal 12" xfId="1307"/>
    <cellStyle name="Normal 12 2" xfId="1308"/>
    <cellStyle name="Normal 13" xfId="1309"/>
    <cellStyle name="Normal 14" xfId="1310"/>
    <cellStyle name="Normal 15" xfId="1311"/>
    <cellStyle name="Normal 16" xfId="1312"/>
    <cellStyle name="Normal 17" xfId="1313"/>
    <cellStyle name="Normal 18" xfId="1314"/>
    <cellStyle name="Normal 2" xfId="1315"/>
    <cellStyle name="Normal 2 2" xfId="1316"/>
    <cellStyle name="Normal 2 2 2" xfId="1317"/>
    <cellStyle name="Normal 2 2 3" xfId="1318"/>
    <cellStyle name="Normal 2 3" xfId="1319"/>
    <cellStyle name="Normal 2 3 2" xfId="1320"/>
    <cellStyle name="Normal 2 4" xfId="1321"/>
    <cellStyle name="Normal 2 4 2" xfId="1322"/>
    <cellStyle name="Normal 2 5" xfId="1323"/>
    <cellStyle name="Normal 2 6" xfId="1324"/>
    <cellStyle name="Normal 2_AUG_TabChap2" xfId="1325"/>
    <cellStyle name="Normal 3" xfId="1326"/>
    <cellStyle name="Normal 3 2" xfId="1327"/>
    <cellStyle name="Normal 3 2 2" xfId="1328"/>
    <cellStyle name="Normal 3 3" xfId="1329"/>
    <cellStyle name="Normal 3 3 2" xfId="1330"/>
    <cellStyle name="Normal 3 3 3" xfId="1331"/>
    <cellStyle name="Normal 3 4" xfId="1332"/>
    <cellStyle name="Normal 3 5" xfId="1333"/>
    <cellStyle name="Normal 4" xfId="1334"/>
    <cellStyle name="Normal 4 2" xfId="1335"/>
    <cellStyle name="Normal 4 2 2" xfId="1336"/>
    <cellStyle name="Normal 4 3" xfId="1337"/>
    <cellStyle name="Normal 4 3 2" xfId="1338"/>
    <cellStyle name="Normal 4 4" xfId="1339"/>
    <cellStyle name="Normal 4 5" xfId="1340"/>
    <cellStyle name="Normal 5" xfId="1341"/>
    <cellStyle name="Normal 5 2" xfId="1342"/>
    <cellStyle name="Normal 5 3" xfId="1343"/>
    <cellStyle name="Normal 6" xfId="1344"/>
    <cellStyle name="Normal 6 2" xfId="1345"/>
    <cellStyle name="Normal 7" xfId="1346"/>
    <cellStyle name="Normal 7 2" xfId="1347"/>
    <cellStyle name="Normal 7 2 2" xfId="1348"/>
    <cellStyle name="Normal 7 2 2 2" xfId="1349"/>
    <cellStyle name="Normal 7 2 3" xfId="1350"/>
    <cellStyle name="Normal 7 3" xfId="1351"/>
    <cellStyle name="Normal 7 3 2" xfId="1352"/>
    <cellStyle name="Normal 7 4" xfId="1353"/>
    <cellStyle name="Normal 7 5" xfId="1354"/>
    <cellStyle name="Normal 8" xfId="1355"/>
    <cellStyle name="Normal 8 2" xfId="1356"/>
    <cellStyle name="Normal 8 2 2" xfId="1357"/>
    <cellStyle name="Normal 8 2 2 2" xfId="1358"/>
    <cellStyle name="Normal 8 2 3" xfId="1359"/>
    <cellStyle name="Normal 8 3" xfId="1360"/>
    <cellStyle name="Normal 8 3 2" xfId="1361"/>
    <cellStyle name="Normal 8 4" xfId="1362"/>
    <cellStyle name="Normal 9" xfId="1363"/>
    <cellStyle name="Normal 9 2" xfId="1364"/>
    <cellStyle name="Normal 9 2 2" xfId="1365"/>
    <cellStyle name="Normal 9 2 2 2" xfId="1366"/>
    <cellStyle name="Normal 9 2 3" xfId="1367"/>
    <cellStyle name="Normal 9 3" xfId="1368"/>
    <cellStyle name="Normal 9 3 2" xfId="1369"/>
    <cellStyle name="Normal 9 4" xfId="1370"/>
    <cellStyle name="Normal_0212-07" xfId="1371"/>
    <cellStyle name="Note" xfId="1372"/>
    <cellStyle name="Note 2" xfId="1373"/>
    <cellStyle name="Notiz 2" xfId="1374"/>
    <cellStyle name="Notiz 2 2" xfId="1375"/>
    <cellStyle name="Notiz 2 2 2" xfId="1376"/>
    <cellStyle name="Notiz 2 2 2 2" xfId="1377"/>
    <cellStyle name="Notiz 2 2 2 3" xfId="1378"/>
    <cellStyle name="Notiz 2 2 2 4" xfId="1379"/>
    <cellStyle name="Notiz 2 2 2 4 2" xfId="1380"/>
    <cellStyle name="Notiz 2 2 3" xfId="1381"/>
    <cellStyle name="Notiz 2 2 3 2" xfId="1382"/>
    <cellStyle name="Notiz 2 2 3 3" xfId="1383"/>
    <cellStyle name="Notiz 2 2 3 3 2" xfId="1384"/>
    <cellStyle name="Notiz 2 2 4" xfId="1385"/>
    <cellStyle name="Notiz 2 2 5" xfId="1386"/>
    <cellStyle name="Notiz 2 2 5 2" xfId="1387"/>
    <cellStyle name="Notiz 2 2 6" xfId="1388"/>
    <cellStyle name="Notiz 2 3" xfId="1389"/>
    <cellStyle name="Notiz 2 3 2" xfId="1390"/>
    <cellStyle name="Notiz 2 3 2 2" xfId="1391"/>
    <cellStyle name="Notiz 2 3 3" xfId="1392"/>
    <cellStyle name="Notiz 2 3 4" xfId="1393"/>
    <cellStyle name="Notiz 2 3 5" xfId="1394"/>
    <cellStyle name="Notiz 2 3 6" xfId="1395"/>
    <cellStyle name="Notiz 2 3 7" xfId="1396"/>
    <cellStyle name="Notiz 2 4" xfId="1397"/>
    <cellStyle name="Notiz 2 4 2" xfId="1398"/>
    <cellStyle name="Notiz 2 4 2 2" xfId="1399"/>
    <cellStyle name="Notiz 2 4 2 3" xfId="1400"/>
    <cellStyle name="Notiz 2 4 3" xfId="1401"/>
    <cellStyle name="Notiz 2 4 3 2" xfId="1402"/>
    <cellStyle name="Notiz 3" xfId="1403"/>
    <cellStyle name="Notiz 3 10" xfId="1404"/>
    <cellStyle name="Notiz 3 11" xfId="1405"/>
    <cellStyle name="Notiz 3 12" xfId="1406"/>
    <cellStyle name="Notiz 3 13" xfId="1407"/>
    <cellStyle name="Notiz 3 14" xfId="1408"/>
    <cellStyle name="Notiz 3 2" xfId="1409"/>
    <cellStyle name="Notiz 3 2 2" xfId="1410"/>
    <cellStyle name="Notiz 3 2 2 2" xfId="1411"/>
    <cellStyle name="Notiz 3 2 2 3" xfId="1412"/>
    <cellStyle name="Notiz 3 2 2 3 2" xfId="1413"/>
    <cellStyle name="Notiz 3 2 2 3 3" xfId="1414"/>
    <cellStyle name="Notiz 3 2 2 4" xfId="1415"/>
    <cellStyle name="Notiz 3 2 3" xfId="1416"/>
    <cellStyle name="Notiz 3 2 3 2" xfId="1417"/>
    <cellStyle name="Notiz 3 2 3 3" xfId="1418"/>
    <cellStyle name="Notiz 3 2 3 4" xfId="1419"/>
    <cellStyle name="Notiz 3 2 3 5" xfId="1420"/>
    <cellStyle name="Notiz 3 2 4" xfId="1421"/>
    <cellStyle name="Notiz 3 2 5" xfId="1422"/>
    <cellStyle name="Notiz 3 2 6" xfId="1423"/>
    <cellStyle name="Notiz 3 2 7" xfId="1424"/>
    <cellStyle name="Notiz 3 2 8" xfId="1425"/>
    <cellStyle name="Notiz 3 2 9" xfId="1426"/>
    <cellStyle name="Notiz 3 3" xfId="1427"/>
    <cellStyle name="Notiz 3 3 2" xfId="1428"/>
    <cellStyle name="Notiz 3 3 2 2" xfId="1429"/>
    <cellStyle name="Notiz 3 3 2 3" xfId="1430"/>
    <cellStyle name="Notiz 3 3 2 4" xfId="1431"/>
    <cellStyle name="Notiz 3 3 3" xfId="1432"/>
    <cellStyle name="Notiz 3 3 3 2" xfId="1433"/>
    <cellStyle name="Notiz 3 3 3 3" xfId="1434"/>
    <cellStyle name="Notiz 3 3 3 4" xfId="1435"/>
    <cellStyle name="Notiz 3 3 4" xfId="1436"/>
    <cellStyle name="Notiz 3 3 5" xfId="1437"/>
    <cellStyle name="Notiz 3 3 6" xfId="1438"/>
    <cellStyle name="Notiz 3 3 7" xfId="1439"/>
    <cellStyle name="Notiz 3 3 8" xfId="1440"/>
    <cellStyle name="Notiz 3 3 9" xfId="1441"/>
    <cellStyle name="Notiz 3 4" xfId="1442"/>
    <cellStyle name="Notiz 3 4 2" xfId="1443"/>
    <cellStyle name="Notiz 3 4 3" xfId="1444"/>
    <cellStyle name="Notiz 3 4 3 2" xfId="1445"/>
    <cellStyle name="Notiz 3 4 3 3" xfId="1446"/>
    <cellStyle name="Notiz 3 4 4" xfId="1447"/>
    <cellStyle name="Notiz 3 4 5" xfId="1448"/>
    <cellStyle name="Notiz 3 4 6" xfId="1449"/>
    <cellStyle name="Notiz 3 4 7" xfId="1450"/>
    <cellStyle name="Notiz 3 5" xfId="1451"/>
    <cellStyle name="Notiz 3 5 2" xfId="1452"/>
    <cellStyle name="Notiz 3 5 3" xfId="1453"/>
    <cellStyle name="Notiz 3 5 4" xfId="1454"/>
    <cellStyle name="Notiz 3 5 5" xfId="1455"/>
    <cellStyle name="Notiz 3 5 6" xfId="1456"/>
    <cellStyle name="Notiz 3 5 7" xfId="1457"/>
    <cellStyle name="Notiz 3 5 8" xfId="1458"/>
    <cellStyle name="Notiz 3 6" xfId="1459"/>
    <cellStyle name="Notiz 3 6 2" xfId="1460"/>
    <cellStyle name="Notiz 3 6 3" xfId="1461"/>
    <cellStyle name="Notiz 3 6 4" xfId="1462"/>
    <cellStyle name="Notiz 3 7" xfId="1463"/>
    <cellStyle name="Notiz 3 7 2" xfId="1464"/>
    <cellStyle name="Notiz 3 8" xfId="1465"/>
    <cellStyle name="Notiz 3 9" xfId="1466"/>
    <cellStyle name="Notiz 4" xfId="1467"/>
    <cellStyle name="Notiz 4 2" xfId="1468"/>
    <cellStyle name="Notiz 4 3" xfId="1469"/>
    <cellStyle name="Notiz 4 4" xfId="1470"/>
    <cellStyle name="Notiz 4 5" xfId="1471"/>
    <cellStyle name="Notiz 4 5 2" xfId="1472"/>
    <cellStyle name="Notiz 4 6" xfId="1473"/>
    <cellStyle name="Notiz 4 6 2" xfId="1474"/>
    <cellStyle name="Notiz 5" xfId="1475"/>
    <cellStyle name="Notiz 5 2" xfId="1476"/>
    <cellStyle name="Notiz 5 2 2" xfId="1477"/>
    <cellStyle name="Notiz 5 2 3" xfId="1478"/>
    <cellStyle name="Notiz 5 2 3 2" xfId="1479"/>
    <cellStyle name="Notiz 5 3" xfId="1480"/>
    <cellStyle name="Notiz 5 3 2" xfId="1481"/>
    <cellStyle name="Notiz 5 3 3" xfId="1482"/>
    <cellStyle name="Notiz 6" xfId="1483"/>
    <cellStyle name="Notiz 6 2" xfId="1484"/>
    <cellStyle name="Notiz 6 2 2" xfId="1485"/>
    <cellStyle name="Notiz 6 2 3" xfId="1486"/>
    <cellStyle name="Notiz 6 2 3 2" xfId="1487"/>
    <cellStyle name="Notiz 6 2 4" xfId="1488"/>
    <cellStyle name="Notiz 6 3" xfId="1489"/>
    <cellStyle name="Notiz 6 3 2" xfId="1490"/>
    <cellStyle name="Notiz 6 3 3" xfId="1491"/>
    <cellStyle name="Notiz 6 4" xfId="1492"/>
    <cellStyle name="Notiz 7" xfId="1493"/>
    <cellStyle name="Notiz 7 2" xfId="1494"/>
    <cellStyle name="Notiz 7 3" xfId="1495"/>
    <cellStyle name="Output" xfId="1496"/>
    <cellStyle name="Output 2" xfId="1497"/>
    <cellStyle name="Output 2 2" xfId="1498"/>
    <cellStyle name="Percent 2" xfId="1499"/>
    <cellStyle name="Percent 3" xfId="1500"/>
    <cellStyle name="Percent 3 2" xfId="1501"/>
    <cellStyle name="Pourcentage 2" xfId="1502"/>
    <cellStyle name="Pourcentage 2 2" xfId="1503"/>
    <cellStyle name="Pourcentage 2 3" xfId="1504"/>
    <cellStyle name="Prozent 10" xfId="1505"/>
    <cellStyle name="Prozent 10 2" xfId="1506"/>
    <cellStyle name="Prozent 10 2 2" xfId="1507"/>
    <cellStyle name="Prozent 10 2 3" xfId="1508"/>
    <cellStyle name="Prozent 10 2 4" xfId="1509"/>
    <cellStyle name="Prozent 10 3" xfId="1510"/>
    <cellStyle name="Prozent 10 3 2" xfId="1511"/>
    <cellStyle name="Prozent 10 3 3" xfId="1512"/>
    <cellStyle name="Prozent 10 3 4" xfId="1513"/>
    <cellStyle name="Prozent 10 4" xfId="1514"/>
    <cellStyle name="Prozent 10 5" xfId="1515"/>
    <cellStyle name="Prozent 10 6" xfId="1516"/>
    <cellStyle name="Prozent 10 7" xfId="1517"/>
    <cellStyle name="Prozent 10 8" xfId="1518"/>
    <cellStyle name="Prozent 10 9" xfId="1519"/>
    <cellStyle name="Prozent 11" xfId="1520"/>
    <cellStyle name="Prozent 11 2" xfId="1521"/>
    <cellStyle name="Prozent 11 3" xfId="1522"/>
    <cellStyle name="Prozent 11 4" xfId="1523"/>
    <cellStyle name="Prozent 11 5" xfId="1524"/>
    <cellStyle name="Prozent 11 6" xfId="1525"/>
    <cellStyle name="Prozent 11 7" xfId="1526"/>
    <cellStyle name="Prozent 11 8" xfId="1527"/>
    <cellStyle name="Prozent 12" xfId="1528"/>
    <cellStyle name="Prozent 2" xfId="1529"/>
    <cellStyle name="Prozent 2 2" xfId="1530"/>
    <cellStyle name="Prozent 2 2 2" xfId="1531"/>
    <cellStyle name="Prozent 2 2 2 2" xfId="1532"/>
    <cellStyle name="Prozent 2 2 3" xfId="1533"/>
    <cellStyle name="Prozent 3" xfId="1534"/>
    <cellStyle name="Prozent 3 2" xfId="1535"/>
    <cellStyle name="Prozent 3 2 2" xfId="1536"/>
    <cellStyle name="Prozent 3 2 2 2" xfId="1537"/>
    <cellStyle name="Prozent 3 2 2 2 2" xfId="1538"/>
    <cellStyle name="Prozent 3 2 2 2 3" xfId="1539"/>
    <cellStyle name="Prozent 3 2 2 3" xfId="1540"/>
    <cellStyle name="Prozent 3 3" xfId="1541"/>
    <cellStyle name="Prozent 3 3 2" xfId="1542"/>
    <cellStyle name="Prozent 3 3 3" xfId="1543"/>
    <cellStyle name="Prozent 3 3 4" xfId="1544"/>
    <cellStyle name="Prozent 3 4" xfId="1545"/>
    <cellStyle name="Prozent 3 4 2" xfId="1546"/>
    <cellStyle name="Prozent 3 5" xfId="1547"/>
    <cellStyle name="Prozent 4" xfId="1548"/>
    <cellStyle name="Prozent 4 2" xfId="1549"/>
    <cellStyle name="Prozent 4 2 2" xfId="1550"/>
    <cellStyle name="Prozent 4 3" xfId="1551"/>
    <cellStyle name="Prozent 4 3 2" xfId="1552"/>
    <cellStyle name="Prozent 4 3 3" xfId="1553"/>
    <cellStyle name="Prozent 4 4" xfId="1554"/>
    <cellStyle name="Prozent 4 4 2" xfId="1555"/>
    <cellStyle name="Prozent 5" xfId="1556"/>
    <cellStyle name="Prozent 5 2" xfId="1557"/>
    <cellStyle name="Prozent 5 3" xfId="1558"/>
    <cellStyle name="Prozent 5 4" xfId="1559"/>
    <cellStyle name="Prozent 5 4 2" xfId="1560"/>
    <cellStyle name="Prozent 5 4 3" xfId="1561"/>
    <cellStyle name="Prozent 5 4 3 2" xfId="1562"/>
    <cellStyle name="Prozent 5 5" xfId="1563"/>
    <cellStyle name="Prozent 6" xfId="1564"/>
    <cellStyle name="Prozent 6 10" xfId="1565"/>
    <cellStyle name="Prozent 6 11" xfId="1566"/>
    <cellStyle name="Prozent 6 2" xfId="1567"/>
    <cellStyle name="Prozent 6 2 2" xfId="1568"/>
    <cellStyle name="Prozent 6 2 2 2" xfId="1569"/>
    <cellStyle name="Prozent 6 2 2 3" xfId="1570"/>
    <cellStyle name="Prozent 6 2 2 4" xfId="1571"/>
    <cellStyle name="Prozent 6 2 3" xfId="1572"/>
    <cellStyle name="Prozent 6 2 3 2" xfId="1573"/>
    <cellStyle name="Prozent 6 2 3 3" xfId="1574"/>
    <cellStyle name="Prozent 6 2 3 4" xfId="1575"/>
    <cellStyle name="Prozent 6 2 4" xfId="1576"/>
    <cellStyle name="Prozent 6 2 5" xfId="1577"/>
    <cellStyle name="Prozent 6 2 6" xfId="1578"/>
    <cellStyle name="Prozent 6 2 7" xfId="1579"/>
    <cellStyle name="Prozent 6 2 8" xfId="1580"/>
    <cellStyle name="Prozent 6 2 9" xfId="1581"/>
    <cellStyle name="Prozent 6 3" xfId="1582"/>
    <cellStyle name="Prozent 6 3 2" xfId="1583"/>
    <cellStyle name="Prozent 6 3 3" xfId="1584"/>
    <cellStyle name="Prozent 6 3 4" xfId="1585"/>
    <cellStyle name="Prozent 6 3 5" xfId="1586"/>
    <cellStyle name="Prozent 6 3 6" xfId="1587"/>
    <cellStyle name="Prozent 6 3 7" xfId="1588"/>
    <cellStyle name="Prozent 6 3 8" xfId="1589"/>
    <cellStyle name="Prozent 6 4" xfId="1590"/>
    <cellStyle name="Prozent 6 4 2" xfId="1591"/>
    <cellStyle name="Prozent 6 4 3" xfId="1592"/>
    <cellStyle name="Prozent 6 4 4" xfId="1593"/>
    <cellStyle name="Prozent 6 4 5" xfId="1594"/>
    <cellStyle name="Prozent 6 4 6" xfId="1595"/>
    <cellStyle name="Prozent 6 5" xfId="1596"/>
    <cellStyle name="Prozent 6 5 2" xfId="1597"/>
    <cellStyle name="Prozent 6 6" xfId="1598"/>
    <cellStyle name="Prozent 6 7" xfId="1599"/>
    <cellStyle name="Prozent 6 8" xfId="1600"/>
    <cellStyle name="Prozent 6 9" xfId="1601"/>
    <cellStyle name="Prozent 7" xfId="1602"/>
    <cellStyle name="Prozent 7 10" xfId="1603"/>
    <cellStyle name="Prozent 7 11" xfId="1604"/>
    <cellStyle name="Prozent 7 2" xfId="1605"/>
    <cellStyle name="Prozent 7 2 2" xfId="1606"/>
    <cellStyle name="Prozent 7 2 2 2" xfId="1607"/>
    <cellStyle name="Prozent 7 2 2 3" xfId="1608"/>
    <cellStyle name="Prozent 7 2 2 4" xfId="1609"/>
    <cellStyle name="Prozent 7 2 3" xfId="1610"/>
    <cellStyle name="Prozent 7 2 3 2" xfId="1611"/>
    <cellStyle name="Prozent 7 2 3 3" xfId="1612"/>
    <cellStyle name="Prozent 7 2 3 4" xfId="1613"/>
    <cellStyle name="Prozent 7 2 4" xfId="1614"/>
    <cellStyle name="Prozent 7 2 5" xfId="1615"/>
    <cellStyle name="Prozent 7 2 6" xfId="1616"/>
    <cellStyle name="Prozent 7 2 7" xfId="1617"/>
    <cellStyle name="Prozent 7 2 8" xfId="1618"/>
    <cellStyle name="Prozent 7 2 9" xfId="1619"/>
    <cellStyle name="Prozent 7 3" xfId="1620"/>
    <cellStyle name="Prozent 7 3 2" xfId="1621"/>
    <cellStyle name="Prozent 7 3 3" xfId="1622"/>
    <cellStyle name="Prozent 7 3 4" xfId="1623"/>
    <cellStyle name="Prozent 7 3 5" xfId="1624"/>
    <cellStyle name="Prozent 7 3 6" xfId="1625"/>
    <cellStyle name="Prozent 7 3 7" xfId="1626"/>
    <cellStyle name="Prozent 7 3 8" xfId="1627"/>
    <cellStyle name="Prozent 7 4" xfId="1628"/>
    <cellStyle name="Prozent 7 4 2" xfId="1629"/>
    <cellStyle name="Prozent 7 4 3" xfId="1630"/>
    <cellStyle name="Prozent 7 4 4" xfId="1631"/>
    <cellStyle name="Prozent 7 4 5" xfId="1632"/>
    <cellStyle name="Prozent 7 4 6" xfId="1633"/>
    <cellStyle name="Prozent 7 5" xfId="1634"/>
    <cellStyle name="Prozent 7 5 2" xfId="1635"/>
    <cellStyle name="Prozent 7 6" xfId="1636"/>
    <cellStyle name="Prozent 7 7" xfId="1637"/>
    <cellStyle name="Prozent 7 8" xfId="1638"/>
    <cellStyle name="Prozent 7 9" xfId="1639"/>
    <cellStyle name="Prozent 8" xfId="1640"/>
    <cellStyle name="Prozent 8 10" xfId="1641"/>
    <cellStyle name="Prozent 8 11" xfId="1642"/>
    <cellStyle name="Prozent 8 2" xfId="1643"/>
    <cellStyle name="Prozent 8 2 2" xfId="1644"/>
    <cellStyle name="Prozent 8 2 2 2" xfId="1645"/>
    <cellStyle name="Prozent 8 2 2 3" xfId="1646"/>
    <cellStyle name="Prozent 8 2 2 4" xfId="1647"/>
    <cellStyle name="Prozent 8 2 3" xfId="1648"/>
    <cellStyle name="Prozent 8 2 3 2" xfId="1649"/>
    <cellStyle name="Prozent 8 2 3 3" xfId="1650"/>
    <cellStyle name="Prozent 8 2 3 4" xfId="1651"/>
    <cellStyle name="Prozent 8 2 4" xfId="1652"/>
    <cellStyle name="Prozent 8 2 5" xfId="1653"/>
    <cellStyle name="Prozent 8 2 6" xfId="1654"/>
    <cellStyle name="Prozent 8 2 7" xfId="1655"/>
    <cellStyle name="Prozent 8 2 8" xfId="1656"/>
    <cellStyle name="Prozent 8 2 9" xfId="1657"/>
    <cellStyle name="Prozent 8 3" xfId="1658"/>
    <cellStyle name="Prozent 8 3 2" xfId="1659"/>
    <cellStyle name="Prozent 8 3 3" xfId="1660"/>
    <cellStyle name="Prozent 8 3 4" xfId="1661"/>
    <cellStyle name="Prozent 8 3 5" xfId="1662"/>
    <cellStyle name="Prozent 8 3 6" xfId="1663"/>
    <cellStyle name="Prozent 8 4" xfId="1664"/>
    <cellStyle name="Prozent 8 4 2" xfId="1665"/>
    <cellStyle name="Prozent 8 4 3" xfId="1666"/>
    <cellStyle name="Prozent 8 4 4" xfId="1667"/>
    <cellStyle name="Prozent 8 4 5" xfId="1668"/>
    <cellStyle name="Prozent 8 4 6" xfId="1669"/>
    <cellStyle name="Prozent 8 5" xfId="1670"/>
    <cellStyle name="Prozent 8 5 2" xfId="1671"/>
    <cellStyle name="Prozent 8 6" xfId="1672"/>
    <cellStyle name="Prozent 8 7" xfId="1673"/>
    <cellStyle name="Prozent 8 8" xfId="1674"/>
    <cellStyle name="Prozent 8 9" xfId="1675"/>
    <cellStyle name="Prozent 9" xfId="1676"/>
    <cellStyle name="Prozent 9 2" xfId="1677"/>
    <cellStyle name="Prozent 9 2 2" xfId="1678"/>
    <cellStyle name="Prozent 9 2 3" xfId="1679"/>
    <cellStyle name="Prozent 9 2 4" xfId="1680"/>
    <cellStyle name="Prozent 9 3" xfId="1681"/>
    <cellStyle name="Prozent 9 3 2" xfId="1682"/>
    <cellStyle name="Prozent 9 3 3" xfId="1683"/>
    <cellStyle name="Prozent 9 3 4" xfId="1684"/>
    <cellStyle name="Prozent 9 4" xfId="1685"/>
    <cellStyle name="Prozent 9 5" xfId="1686"/>
    <cellStyle name="Prozent 9 6" xfId="1687"/>
    <cellStyle name="Prozent 9 7" xfId="1688"/>
    <cellStyle name="Prozent 9 8" xfId="1689"/>
    <cellStyle name="Prozent 9 9" xfId="1690"/>
    <cellStyle name="row" xfId="1691"/>
    <cellStyle name="row 2" xfId="1692"/>
    <cellStyle name="RowCodes" xfId="1693"/>
    <cellStyle name="Row-Col Headings" xfId="1694"/>
    <cellStyle name="RowTitles_CENTRAL_GOVT" xfId="1695"/>
    <cellStyle name="RowTitles-Col2" xfId="1696"/>
    <cellStyle name="RowTitles-Detail" xfId="1697"/>
    <cellStyle name="Schlecht" xfId="1698" builtinId="27" customBuiltin="1"/>
    <cellStyle name="Schlecht 2" xfId="1699"/>
    <cellStyle name="Schlecht 2 2" xfId="1700"/>
    <cellStyle name="Schlecht 2 2 2" xfId="1701"/>
    <cellStyle name="Schlecht 2 2 3" xfId="1702"/>
    <cellStyle name="Schlecht 2 3" xfId="1703"/>
    <cellStyle name="Schlecht 2 3 2" xfId="1704"/>
    <cellStyle name="Schlecht 2 4" xfId="1705"/>
    <cellStyle name="Schlecht 2 4 2" xfId="1706"/>
    <cellStyle name="Schlecht 2 5" xfId="1707"/>
    <cellStyle name="Schlecht 2 5 2" xfId="1708"/>
    <cellStyle name="Schlecht 2 6" xfId="1709"/>
    <cellStyle name="Schlecht 3" xfId="1710"/>
    <cellStyle name="Schlecht 3 2" xfId="1711"/>
    <cellStyle name="Schlecht 3 2 2" xfId="1712"/>
    <cellStyle name="Schlecht 3 3" xfId="1713"/>
    <cellStyle name="Schlecht 4" xfId="1714"/>
    <cellStyle name="SG SpaltenKopf" xfId="1715"/>
    <cellStyle name="SG sSpaltenKopf" xfId="1716"/>
    <cellStyle name="SG Titel" xfId="1717"/>
    <cellStyle name="Standard" xfId="0" builtinId="0"/>
    <cellStyle name="Standard 10" xfId="1718"/>
    <cellStyle name="Standard 10 2" xfId="1719"/>
    <cellStyle name="Standard 10 2 2" xfId="1720"/>
    <cellStyle name="Standard 10 2 3" xfId="1721"/>
    <cellStyle name="Standard 10 2 4" xfId="1722"/>
    <cellStyle name="Standard 10 3" xfId="1723"/>
    <cellStyle name="Standard 10 3 2" xfId="1724"/>
    <cellStyle name="Standard 10 4" xfId="1725"/>
    <cellStyle name="Standard 10 5" xfId="1726"/>
    <cellStyle name="Standard 10 6" xfId="1727"/>
    <cellStyle name="Standard 10 7" xfId="1728"/>
    <cellStyle name="Standard 10 8" xfId="1729"/>
    <cellStyle name="Standard 10 9" xfId="1730"/>
    <cellStyle name="Standard 11" xfId="1731"/>
    <cellStyle name="Standard 11 2" xfId="1732"/>
    <cellStyle name="Standard 11 2 2" xfId="1733"/>
    <cellStyle name="Standard 11 2 3" xfId="1734"/>
    <cellStyle name="Standard 11 2 4" xfId="1735"/>
    <cellStyle name="Standard 11 2 5" xfId="1736"/>
    <cellStyle name="Standard 11 3" xfId="1737"/>
    <cellStyle name="Standard 11 3 2" xfId="1738"/>
    <cellStyle name="Standard 11 3 3" xfId="1739"/>
    <cellStyle name="Standard 11 4" xfId="1740"/>
    <cellStyle name="Standard 11 4 2" xfId="1741"/>
    <cellStyle name="Standard 11 4 3" xfId="1742"/>
    <cellStyle name="Standard 11 5" xfId="1743"/>
    <cellStyle name="Standard 11 5 2" xfId="1744"/>
    <cellStyle name="Standard 11 6" xfId="1745"/>
    <cellStyle name="Standard 11 7" xfId="1746"/>
    <cellStyle name="Standard 11 8" xfId="1747"/>
    <cellStyle name="Standard 11 9" xfId="1748"/>
    <cellStyle name="Standard 12" xfId="1749"/>
    <cellStyle name="Standard 12 2" xfId="1750"/>
    <cellStyle name="Standard 12 2 2" xfId="1751"/>
    <cellStyle name="Standard 12 2 3" xfId="1752"/>
    <cellStyle name="Standard 12 2 4" xfId="1753"/>
    <cellStyle name="Standard 12 2 5" xfId="1754"/>
    <cellStyle name="Standard 12 3" xfId="1755"/>
    <cellStyle name="Standard 12 3 2" xfId="1756"/>
    <cellStyle name="Standard 12 4" xfId="1757"/>
    <cellStyle name="Standard 12 5" xfId="1758"/>
    <cellStyle name="Standard 12 6" xfId="1759"/>
    <cellStyle name="Standard 12 7" xfId="1760"/>
    <cellStyle name="Standard 12 8" xfId="1761"/>
    <cellStyle name="Standard 12 9" xfId="1762"/>
    <cellStyle name="Standard 13" xfId="1763"/>
    <cellStyle name="Standard 13 2" xfId="1764"/>
    <cellStyle name="Standard 13 2 2" xfId="1765"/>
    <cellStyle name="Standard 13 2 3" xfId="1766"/>
    <cellStyle name="Standard 13 3" xfId="1767"/>
    <cellStyle name="Standard 13 3 2" xfId="1768"/>
    <cellStyle name="Standard 13 4" xfId="1769"/>
    <cellStyle name="Standard 13 5" xfId="1770"/>
    <cellStyle name="Standard 13 6" xfId="1771"/>
    <cellStyle name="Standard 13 7" xfId="1772"/>
    <cellStyle name="Standard 14" xfId="1773"/>
    <cellStyle name="Standard 14 2" xfId="1774"/>
    <cellStyle name="Standard 14 2 2" xfId="1775"/>
    <cellStyle name="Standard 14 3" xfId="1776"/>
    <cellStyle name="Standard 14 4" xfId="1777"/>
    <cellStyle name="Standard 14 5" xfId="1778"/>
    <cellStyle name="Standard 15" xfId="1779"/>
    <cellStyle name="Standard 15 2" xfId="1780"/>
    <cellStyle name="Standard 15 3" xfId="1781"/>
    <cellStyle name="Standard 16" xfId="1782"/>
    <cellStyle name="Standard 2" xfId="1783"/>
    <cellStyle name="Standard 2 10" xfId="1784"/>
    <cellStyle name="Standard 2 10 2" xfId="1785"/>
    <cellStyle name="Standard 2 11" xfId="1786"/>
    <cellStyle name="Standard 2 2" xfId="1787"/>
    <cellStyle name="Standard 2 2 2" xfId="1788"/>
    <cellStyle name="Standard 2 2 2 2" xfId="1789"/>
    <cellStyle name="Standard 2 2 2 2 2" xfId="1790"/>
    <cellStyle name="Standard 2 2 2 2 3" xfId="1791"/>
    <cellStyle name="Standard 2 2 2 2 4" xfId="1792"/>
    <cellStyle name="Standard 2 2 2 2 5" xfId="1793"/>
    <cellStyle name="Standard 2 2 2 2 6" xfId="1794"/>
    <cellStyle name="Standard 2 2 2 3" xfId="1795"/>
    <cellStyle name="Standard 2 2 2 4" xfId="1796"/>
    <cellStyle name="Standard 2 2 2 5" xfId="1797"/>
    <cellStyle name="Standard 2 2 3" xfId="1798"/>
    <cellStyle name="Standard 2 2 3 2" xfId="1799"/>
    <cellStyle name="Standard 2 2 3 2 2" xfId="1800"/>
    <cellStyle name="Standard 2 2 4" xfId="1801"/>
    <cellStyle name="Standard 2 3" xfId="1802"/>
    <cellStyle name="Standard 2 3 2" xfId="1803"/>
    <cellStyle name="Standard 2 3 2 2" xfId="1804"/>
    <cellStyle name="Standard 2 3 3" xfId="1805"/>
    <cellStyle name="Standard 2 3 3 2" xfId="1806"/>
    <cellStyle name="Standard 2 3 4" xfId="1807"/>
    <cellStyle name="Standard 2 3 5" xfId="1808"/>
    <cellStyle name="Standard 2 4" xfId="1809"/>
    <cellStyle name="Standard 2 4 2" xfId="1810"/>
    <cellStyle name="Standard 2 4 2 2" xfId="1811"/>
    <cellStyle name="Standard 2 4 2 3" xfId="1812"/>
    <cellStyle name="Standard 2 4 3" xfId="1813"/>
    <cellStyle name="Standard 2 4 3 2" xfId="1814"/>
    <cellStyle name="Standard 2 4 4" xfId="1815"/>
    <cellStyle name="Standard 2 4 5" xfId="1816"/>
    <cellStyle name="Standard 2 4 6" xfId="1817"/>
    <cellStyle name="Standard 2 4 7" xfId="1818"/>
    <cellStyle name="Standard 2 4 7 2" xfId="1819"/>
    <cellStyle name="Standard 2 5" xfId="1820"/>
    <cellStyle name="Standard 2 5 10" xfId="1821"/>
    <cellStyle name="Standard 2 5 11" xfId="1822"/>
    <cellStyle name="Standard 2 5 12" xfId="1823"/>
    <cellStyle name="Standard 2 5 2" xfId="1824"/>
    <cellStyle name="Standard 2 5 2 2" xfId="1825"/>
    <cellStyle name="Standard 2 5 2 2 2" xfId="1826"/>
    <cellStyle name="Standard 2 5 2 2 3" xfId="1827"/>
    <cellStyle name="Standard 2 5 2 2 4" xfId="1828"/>
    <cellStyle name="Standard 2 5 2 3" xfId="1829"/>
    <cellStyle name="Standard 2 5 2 3 2" xfId="1830"/>
    <cellStyle name="Standard 2 5 2 4" xfId="1831"/>
    <cellStyle name="Standard 2 5 2 5" xfId="1832"/>
    <cellStyle name="Standard 2 5 2 6" xfId="1833"/>
    <cellStyle name="Standard 2 5 2 7" xfId="1834"/>
    <cellStyle name="Standard 2 5 2 8" xfId="1835"/>
    <cellStyle name="Standard 2 5 2 9" xfId="1836"/>
    <cellStyle name="Standard 2 5 3" xfId="1837"/>
    <cellStyle name="Standard 2 5 3 2" xfId="1838"/>
    <cellStyle name="Standard 2 5 3 3" xfId="1839"/>
    <cellStyle name="Standard 2 5 3 4" xfId="1840"/>
    <cellStyle name="Standard 2 5 3 5" xfId="1841"/>
    <cellStyle name="Standard 2 5 3 6" xfId="1842"/>
    <cellStyle name="Standard 2 5 3 7" xfId="1843"/>
    <cellStyle name="Standard 2 5 3 8" xfId="1844"/>
    <cellStyle name="Standard 2 5 4" xfId="1845"/>
    <cellStyle name="Standard 2 5 4 2" xfId="1846"/>
    <cellStyle name="Standard 2 5 4 3" xfId="1847"/>
    <cellStyle name="Standard 2 5 4 4" xfId="1848"/>
    <cellStyle name="Standard 2 5 4 5" xfId="1849"/>
    <cellStyle name="Standard 2 5 4 6" xfId="1850"/>
    <cellStyle name="Standard 2 5 5" xfId="1851"/>
    <cellStyle name="Standard 2 5 5 2" xfId="1852"/>
    <cellStyle name="Standard 2 5 5 3" xfId="1853"/>
    <cellStyle name="Standard 2 5 5 4" xfId="1854"/>
    <cellStyle name="Standard 2 5 6" xfId="1855"/>
    <cellStyle name="Standard 2 5 6 2" xfId="1856"/>
    <cellStyle name="Standard 2 5 7" xfId="1857"/>
    <cellStyle name="Standard 2 5 8" xfId="1858"/>
    <cellStyle name="Standard 2 5 9" xfId="1859"/>
    <cellStyle name="Standard 2 6" xfId="1860"/>
    <cellStyle name="Standard 2 6 2" xfId="1861"/>
    <cellStyle name="Standard 2 6 2 2" xfId="1862"/>
    <cellStyle name="Standard 2 6 2 2 2" xfId="1863"/>
    <cellStyle name="Standard 2 6 2 3" xfId="1864"/>
    <cellStyle name="Standard 2 6 2 4" xfId="1865"/>
    <cellStyle name="Standard 2 6 2 5" xfId="1866"/>
    <cellStyle name="Standard 2 6 3" xfId="1867"/>
    <cellStyle name="Standard 2 6 3 2" xfId="1868"/>
    <cellStyle name="Standard 2 6 3 3" xfId="1869"/>
    <cellStyle name="Standard 2 6 4" xfId="1870"/>
    <cellStyle name="Standard 2 6 5" xfId="1871"/>
    <cellStyle name="Standard 2 6 6" xfId="1872"/>
    <cellStyle name="Standard 2 6 7" xfId="1873"/>
    <cellStyle name="Standard 2 6 8" xfId="1874"/>
    <cellStyle name="Standard 2 6 9" xfId="1875"/>
    <cellStyle name="Standard 2 7" xfId="1876"/>
    <cellStyle name="Standard 2 7 2" xfId="1877"/>
    <cellStyle name="Standard 2 8" xfId="1878"/>
    <cellStyle name="Standard 2 9" xfId="1879"/>
    <cellStyle name="Standard 3" xfId="1880"/>
    <cellStyle name="Standard 3 10" xfId="1881"/>
    <cellStyle name="Standard 3 10 2" xfId="1882"/>
    <cellStyle name="Standard 3 10 3" xfId="1883"/>
    <cellStyle name="Standard 3 10 4" xfId="1884"/>
    <cellStyle name="Standard 3 10 5" xfId="1885"/>
    <cellStyle name="Standard 3 10 6" xfId="1886"/>
    <cellStyle name="Standard 3 11" xfId="1887"/>
    <cellStyle name="Standard 3 11 2" xfId="1888"/>
    <cellStyle name="Standard 3 11 2 2" xfId="1889"/>
    <cellStyle name="Standard 3 11 3" xfId="1890"/>
    <cellStyle name="Standard 3 11 4" xfId="1891"/>
    <cellStyle name="Standard 3 11 5" xfId="1892"/>
    <cellStyle name="Standard 3 12" xfId="1893"/>
    <cellStyle name="Standard 3 12 2" xfId="1894"/>
    <cellStyle name="Standard 3 12 3" xfId="1895"/>
    <cellStyle name="Standard 3 12 4" xfId="1896"/>
    <cellStyle name="Standard 3 13" xfId="1897"/>
    <cellStyle name="Standard 3 14" xfId="1898"/>
    <cellStyle name="Standard 3 2" xfId="1899"/>
    <cellStyle name="Standard 3 2 2" xfId="1900"/>
    <cellStyle name="Standard 3 2 2 2" xfId="1901"/>
    <cellStyle name="Standard 3 2 2 2 2" xfId="1902"/>
    <cellStyle name="Standard 3 2 2 2 3" xfId="1903"/>
    <cellStyle name="Standard 3 2 2 3" xfId="1904"/>
    <cellStyle name="Standard 3 2 2 4" xfId="1905"/>
    <cellStyle name="Standard 3 2 2 5" xfId="1906"/>
    <cellStyle name="Standard 3 2 3" xfId="1907"/>
    <cellStyle name="Standard 3 2 3 2" xfId="1908"/>
    <cellStyle name="Standard 3 2 4" xfId="1909"/>
    <cellStyle name="Standard 3 2 4 2" xfId="1910"/>
    <cellStyle name="Standard 3 2 4 3" xfId="1911"/>
    <cellStyle name="Standard 3 2 5" xfId="1912"/>
    <cellStyle name="Standard 3 3" xfId="1913"/>
    <cellStyle name="Standard 3 3 10" xfId="1914"/>
    <cellStyle name="Standard 3 3 11" xfId="1915"/>
    <cellStyle name="Standard 3 3 12" xfId="1916"/>
    <cellStyle name="Standard 3 3 13" xfId="1917"/>
    <cellStyle name="Standard 3 3 14" xfId="1918"/>
    <cellStyle name="Standard 3 3 15" xfId="1919"/>
    <cellStyle name="Standard 3 3 2" xfId="1920"/>
    <cellStyle name="Standard 3 3 2 10" xfId="1921"/>
    <cellStyle name="Standard 3 3 2 11" xfId="1922"/>
    <cellStyle name="Standard 3 3 2 12" xfId="1923"/>
    <cellStyle name="Standard 3 3 2 13" xfId="1924"/>
    <cellStyle name="Standard 3 3 2 2" xfId="1925"/>
    <cellStyle name="Standard 3 3 2 2 10" xfId="1926"/>
    <cellStyle name="Standard 3 3 2 2 11" xfId="1927"/>
    <cellStyle name="Standard 3 3 2 2 12" xfId="1928"/>
    <cellStyle name="Standard 3 3 2 2 2" xfId="1929"/>
    <cellStyle name="Standard 3 3 2 2 2 2" xfId="1930"/>
    <cellStyle name="Standard 3 3 2 2 2 2 2" xfId="1931"/>
    <cellStyle name="Standard 3 3 2 2 2 2 3" xfId="1932"/>
    <cellStyle name="Standard 3 3 2 2 2 2 4" xfId="1933"/>
    <cellStyle name="Standard 3 3 2 2 2 3" xfId="1934"/>
    <cellStyle name="Standard 3 3 2 2 2 3 2" xfId="1935"/>
    <cellStyle name="Standard 3 3 2 2 2 4" xfId="1936"/>
    <cellStyle name="Standard 3 3 2 2 2 5" xfId="1937"/>
    <cellStyle name="Standard 3 3 2 2 2 6" xfId="1938"/>
    <cellStyle name="Standard 3 3 2 2 2 7" xfId="1939"/>
    <cellStyle name="Standard 3 3 2 2 2 8" xfId="1940"/>
    <cellStyle name="Standard 3 3 2 2 2 9" xfId="1941"/>
    <cellStyle name="Standard 3 3 2 2 3" xfId="1942"/>
    <cellStyle name="Standard 3 3 2 2 3 2" xfId="1943"/>
    <cellStyle name="Standard 3 3 2 2 3 3" xfId="1944"/>
    <cellStyle name="Standard 3 3 2 2 3 4" xfId="1945"/>
    <cellStyle name="Standard 3 3 2 2 3 5" xfId="1946"/>
    <cellStyle name="Standard 3 3 2 2 3 6" xfId="1947"/>
    <cellStyle name="Standard 3 3 2 2 3 7" xfId="1948"/>
    <cellStyle name="Standard 3 3 2 2 3 8" xfId="1949"/>
    <cellStyle name="Standard 3 3 2 2 4" xfId="1950"/>
    <cellStyle name="Standard 3 3 2 2 4 2" xfId="1951"/>
    <cellStyle name="Standard 3 3 2 2 4 3" xfId="1952"/>
    <cellStyle name="Standard 3 3 2 2 4 4" xfId="1953"/>
    <cellStyle name="Standard 3 3 2 2 4 5" xfId="1954"/>
    <cellStyle name="Standard 3 3 2 2 4 6" xfId="1955"/>
    <cellStyle name="Standard 3 3 2 2 5" xfId="1956"/>
    <cellStyle name="Standard 3 3 2 2 5 2" xfId="1957"/>
    <cellStyle name="Standard 3 3 2 2 5 3" xfId="1958"/>
    <cellStyle name="Standard 3 3 2 2 5 4" xfId="1959"/>
    <cellStyle name="Standard 3 3 2 2 6" xfId="1960"/>
    <cellStyle name="Standard 3 3 2 2 6 2" xfId="1961"/>
    <cellStyle name="Standard 3 3 2 2 7" xfId="1962"/>
    <cellStyle name="Standard 3 3 2 2 8" xfId="1963"/>
    <cellStyle name="Standard 3 3 2 2 9" xfId="1964"/>
    <cellStyle name="Standard 3 3 2 3" xfId="1965"/>
    <cellStyle name="Standard 3 3 2 3 2" xfId="1966"/>
    <cellStyle name="Standard 3 3 2 3 2 2" xfId="1967"/>
    <cellStyle name="Standard 3 3 2 3 2 3" xfId="1968"/>
    <cellStyle name="Standard 3 3 2 3 2 4" xfId="1969"/>
    <cellStyle name="Standard 3 3 2 3 3" xfId="1970"/>
    <cellStyle name="Standard 3 3 2 3 3 2" xfId="1971"/>
    <cellStyle name="Standard 3 3 2 3 4" xfId="1972"/>
    <cellStyle name="Standard 3 3 2 3 5" xfId="1973"/>
    <cellStyle name="Standard 3 3 2 3 6" xfId="1974"/>
    <cellStyle name="Standard 3 3 2 3 7" xfId="1975"/>
    <cellStyle name="Standard 3 3 2 3 8" xfId="1976"/>
    <cellStyle name="Standard 3 3 2 3 9" xfId="1977"/>
    <cellStyle name="Standard 3 3 2 4" xfId="1978"/>
    <cellStyle name="Standard 3 3 2 4 2" xfId="1979"/>
    <cellStyle name="Standard 3 3 2 4 3" xfId="1980"/>
    <cellStyle name="Standard 3 3 2 4 4" xfId="1981"/>
    <cellStyle name="Standard 3 3 2 4 5" xfId="1982"/>
    <cellStyle name="Standard 3 3 2 4 6" xfId="1983"/>
    <cellStyle name="Standard 3 3 2 4 7" xfId="1984"/>
    <cellStyle name="Standard 3 3 2 5" xfId="1985"/>
    <cellStyle name="Standard 3 3 2 5 2" xfId="1986"/>
    <cellStyle name="Standard 3 3 2 5 3" xfId="1987"/>
    <cellStyle name="Standard 3 3 2 5 4" xfId="1988"/>
    <cellStyle name="Standard 3 3 2 5 5" xfId="1989"/>
    <cellStyle name="Standard 3 3 2 5 6" xfId="1990"/>
    <cellStyle name="Standard 3 3 2 5 7" xfId="1991"/>
    <cellStyle name="Standard 3 3 2 6" xfId="1992"/>
    <cellStyle name="Standard 3 3 2 6 2" xfId="1993"/>
    <cellStyle name="Standard 3 3 2 6 3" xfId="1994"/>
    <cellStyle name="Standard 3 3 2 6 4" xfId="1995"/>
    <cellStyle name="Standard 3 3 2 6 5" xfId="1996"/>
    <cellStyle name="Standard 3 3 2 6 6" xfId="1997"/>
    <cellStyle name="Standard 3 3 2 7" xfId="1998"/>
    <cellStyle name="Standard 3 3 2 7 2" xfId="1999"/>
    <cellStyle name="Standard 3 3 2 7 3" xfId="2000"/>
    <cellStyle name="Standard 3 3 2 7 4" xfId="2001"/>
    <cellStyle name="Standard 3 3 2 8" xfId="2002"/>
    <cellStyle name="Standard 3 3 2 9" xfId="2003"/>
    <cellStyle name="Standard 3 3 3" xfId="2004"/>
    <cellStyle name="Standard 3 3 3 10" xfId="2005"/>
    <cellStyle name="Standard 3 3 3 11" xfId="2006"/>
    <cellStyle name="Standard 3 3 3 12" xfId="2007"/>
    <cellStyle name="Standard 3 3 3 2" xfId="2008"/>
    <cellStyle name="Standard 3 3 3 2 2" xfId="2009"/>
    <cellStyle name="Standard 3 3 3 2 2 2" xfId="2010"/>
    <cellStyle name="Standard 3 3 3 2 2 3" xfId="2011"/>
    <cellStyle name="Standard 3 3 3 2 2 4" xfId="2012"/>
    <cellStyle name="Standard 3 3 3 2 3" xfId="2013"/>
    <cellStyle name="Standard 3 3 3 2 3 2" xfId="2014"/>
    <cellStyle name="Standard 3 3 3 2 4" xfId="2015"/>
    <cellStyle name="Standard 3 3 3 2 5" xfId="2016"/>
    <cellStyle name="Standard 3 3 3 2 6" xfId="2017"/>
    <cellStyle name="Standard 3 3 3 2 7" xfId="2018"/>
    <cellStyle name="Standard 3 3 3 2 8" xfId="2019"/>
    <cellStyle name="Standard 3 3 3 2 9" xfId="2020"/>
    <cellStyle name="Standard 3 3 3 3" xfId="2021"/>
    <cellStyle name="Standard 3 3 3 3 2" xfId="2022"/>
    <cellStyle name="Standard 3 3 3 3 3" xfId="2023"/>
    <cellStyle name="Standard 3 3 3 3 4" xfId="2024"/>
    <cellStyle name="Standard 3 3 3 3 5" xfId="2025"/>
    <cellStyle name="Standard 3 3 3 3 6" xfId="2026"/>
    <cellStyle name="Standard 3 3 3 3 7" xfId="2027"/>
    <cellStyle name="Standard 3 3 3 3 8" xfId="2028"/>
    <cellStyle name="Standard 3 3 3 4" xfId="2029"/>
    <cellStyle name="Standard 3 3 3 4 2" xfId="2030"/>
    <cellStyle name="Standard 3 3 3 4 3" xfId="2031"/>
    <cellStyle name="Standard 3 3 3 4 4" xfId="2032"/>
    <cellStyle name="Standard 3 3 3 4 5" xfId="2033"/>
    <cellStyle name="Standard 3 3 3 4 6" xfId="2034"/>
    <cellStyle name="Standard 3 3 3 5" xfId="2035"/>
    <cellStyle name="Standard 3 3 3 5 2" xfId="2036"/>
    <cellStyle name="Standard 3 3 3 5 3" xfId="2037"/>
    <cellStyle name="Standard 3 3 3 5 4" xfId="2038"/>
    <cellStyle name="Standard 3 3 3 6" xfId="2039"/>
    <cellStyle name="Standard 3 3 3 6 2" xfId="2040"/>
    <cellStyle name="Standard 3 3 3 7" xfId="2041"/>
    <cellStyle name="Standard 3 3 3 8" xfId="2042"/>
    <cellStyle name="Standard 3 3 3 9" xfId="2043"/>
    <cellStyle name="Standard 3 3 4" xfId="2044"/>
    <cellStyle name="Standard 3 3 5" xfId="2045"/>
    <cellStyle name="Standard 3 3 5 2" xfId="2046"/>
    <cellStyle name="Standard 3 3 5 2 2" xfId="2047"/>
    <cellStyle name="Standard 3 3 5 2 3" xfId="2048"/>
    <cellStyle name="Standard 3 3 5 2 4" xfId="2049"/>
    <cellStyle name="Standard 3 3 5 3" xfId="2050"/>
    <cellStyle name="Standard 3 3 5 3 2" xfId="2051"/>
    <cellStyle name="Standard 3 3 5 4" xfId="2052"/>
    <cellStyle name="Standard 3 3 5 5" xfId="2053"/>
    <cellStyle name="Standard 3 3 5 6" xfId="2054"/>
    <cellStyle name="Standard 3 3 5 7" xfId="2055"/>
    <cellStyle name="Standard 3 3 5 8" xfId="2056"/>
    <cellStyle name="Standard 3 3 5 9" xfId="2057"/>
    <cellStyle name="Standard 3 3 6" xfId="2058"/>
    <cellStyle name="Standard 3 3 6 2" xfId="2059"/>
    <cellStyle name="Standard 3 3 6 3" xfId="2060"/>
    <cellStyle name="Standard 3 3 6 4" xfId="2061"/>
    <cellStyle name="Standard 3 3 6 5" xfId="2062"/>
    <cellStyle name="Standard 3 3 6 6" xfId="2063"/>
    <cellStyle name="Standard 3 3 6 7" xfId="2064"/>
    <cellStyle name="Standard 3 3 7" xfId="2065"/>
    <cellStyle name="Standard 3 3 7 2" xfId="2066"/>
    <cellStyle name="Standard 3 3 7 3" xfId="2067"/>
    <cellStyle name="Standard 3 3 7 4" xfId="2068"/>
    <cellStyle name="Standard 3 3 7 5" xfId="2069"/>
    <cellStyle name="Standard 3 3 7 6" xfId="2070"/>
    <cellStyle name="Standard 3 3 8" xfId="2071"/>
    <cellStyle name="Standard 3 3 8 2" xfId="2072"/>
    <cellStyle name="Standard 3 3 8 3" xfId="2073"/>
    <cellStyle name="Standard 3 3 8 4" xfId="2074"/>
    <cellStyle name="Standard 3 3 9" xfId="2075"/>
    <cellStyle name="Standard 3 3 9 2" xfId="2076"/>
    <cellStyle name="Standard 3 4" xfId="2077"/>
    <cellStyle name="Standard 3 4 10" xfId="2078"/>
    <cellStyle name="Standard 3 4 11" xfId="2079"/>
    <cellStyle name="Standard 3 4 2" xfId="2080"/>
    <cellStyle name="Standard 3 4 2 2" xfId="2081"/>
    <cellStyle name="Standard 3 4 2 2 2" xfId="2082"/>
    <cellStyle name="Standard 3 4 2 2 3" xfId="2083"/>
    <cellStyle name="Standard 3 4 2 2 4" xfId="2084"/>
    <cellStyle name="Standard 3 4 2 2 5" xfId="2085"/>
    <cellStyle name="Standard 3 4 2 3" xfId="2086"/>
    <cellStyle name="Standard 3 4 2 3 2" xfId="2087"/>
    <cellStyle name="Standard 3 4 2 4" xfId="2088"/>
    <cellStyle name="Standard 3 4 2 5" xfId="2089"/>
    <cellStyle name="Standard 3 4 2 6" xfId="2090"/>
    <cellStyle name="Standard 3 4 2 7" xfId="2091"/>
    <cellStyle name="Standard 3 4 2 8" xfId="2092"/>
    <cellStyle name="Standard 3 4 2 9" xfId="2093"/>
    <cellStyle name="Standard 3 4 3" xfId="2094"/>
    <cellStyle name="Standard 3 4 3 2" xfId="2095"/>
    <cellStyle name="Standard 3 4 3 2 2" xfId="2096"/>
    <cellStyle name="Standard 3 4 3 3" xfId="2097"/>
    <cellStyle name="Standard 3 4 3 4" xfId="2098"/>
    <cellStyle name="Standard 3 4 3 5" xfId="2099"/>
    <cellStyle name="Standard 3 4 3 6" xfId="2100"/>
    <cellStyle name="Standard 3 4 4" xfId="2101"/>
    <cellStyle name="Standard 3 4 4 2" xfId="2102"/>
    <cellStyle name="Standard 3 4 4 3" xfId="2103"/>
    <cellStyle name="Standard 3 4 4 4" xfId="2104"/>
    <cellStyle name="Standard 3 4 4 5" xfId="2105"/>
    <cellStyle name="Standard 3 4 5" xfId="2106"/>
    <cellStyle name="Standard 3 4 5 2" xfId="2107"/>
    <cellStyle name="Standard 3 4 6" xfId="2108"/>
    <cellStyle name="Standard 3 4 7" xfId="2109"/>
    <cellStyle name="Standard 3 4 8" xfId="2110"/>
    <cellStyle name="Standard 3 4 9" xfId="2111"/>
    <cellStyle name="Standard 3 5" xfId="2112"/>
    <cellStyle name="Standard 3 5 10" xfId="2113"/>
    <cellStyle name="Standard 3 5 11" xfId="2114"/>
    <cellStyle name="Standard 3 5 2" xfId="2115"/>
    <cellStyle name="Standard 3 5 2 2" xfId="2116"/>
    <cellStyle name="Standard 3 5 2 2 2" xfId="2117"/>
    <cellStyle name="Standard 3 5 2 2 3" xfId="2118"/>
    <cellStyle name="Standard 3 5 2 2 4" xfId="2119"/>
    <cellStyle name="Standard 3 5 2 3" xfId="2120"/>
    <cellStyle name="Standard 3 5 2 3 2" xfId="2121"/>
    <cellStyle name="Standard 3 5 2 4" xfId="2122"/>
    <cellStyle name="Standard 3 5 2 5" xfId="2123"/>
    <cellStyle name="Standard 3 5 2 6" xfId="2124"/>
    <cellStyle name="Standard 3 5 2 7" xfId="2125"/>
    <cellStyle name="Standard 3 5 2 8" xfId="2126"/>
    <cellStyle name="Standard 3 5 2 9" xfId="2127"/>
    <cellStyle name="Standard 3 5 3" xfId="2128"/>
    <cellStyle name="Standard 3 5 3 2" xfId="2129"/>
    <cellStyle name="Standard 3 5 3 3" xfId="2130"/>
    <cellStyle name="Standard 3 5 3 4" xfId="2131"/>
    <cellStyle name="Standard 3 5 3 5" xfId="2132"/>
    <cellStyle name="Standard 3 5 3 6" xfId="2133"/>
    <cellStyle name="Standard 3 5 4" xfId="2134"/>
    <cellStyle name="Standard 3 5 4 2" xfId="2135"/>
    <cellStyle name="Standard 3 5 4 3" xfId="2136"/>
    <cellStyle name="Standard 3 5 4 4" xfId="2137"/>
    <cellStyle name="Standard 3 5 5" xfId="2138"/>
    <cellStyle name="Standard 3 5 5 2" xfId="2139"/>
    <cellStyle name="Standard 3 5 6" xfId="2140"/>
    <cellStyle name="Standard 3 5 7" xfId="2141"/>
    <cellStyle name="Standard 3 5 8" xfId="2142"/>
    <cellStyle name="Standard 3 5 9" xfId="2143"/>
    <cellStyle name="Standard 3 6" xfId="2144"/>
    <cellStyle name="Standard 3 6 2" xfId="2145"/>
    <cellStyle name="Standard 3 7" xfId="2146"/>
    <cellStyle name="Standard 3 7 2" xfId="2147"/>
    <cellStyle name="Standard 3 7 2 2" xfId="2148"/>
    <cellStyle name="Standard 3 7 2 3" xfId="2149"/>
    <cellStyle name="Standard 3 7 2 4" xfId="2150"/>
    <cellStyle name="Standard 3 7 2 5" xfId="2151"/>
    <cellStyle name="Standard 3 7 3" xfId="2152"/>
    <cellStyle name="Standard 3 7 3 2" xfId="2153"/>
    <cellStyle name="Standard 3 7 4" xfId="2154"/>
    <cellStyle name="Standard 3 7 5" xfId="2155"/>
    <cellStyle name="Standard 3 7 6" xfId="2156"/>
    <cellStyle name="Standard 3 7 7" xfId="2157"/>
    <cellStyle name="Standard 3 7 8" xfId="2158"/>
    <cellStyle name="Standard 3 7 9" xfId="2159"/>
    <cellStyle name="Standard 3 8" xfId="2160"/>
    <cellStyle name="Standard 3 8 2" xfId="2161"/>
    <cellStyle name="Standard 3 8 2 2" xfId="2162"/>
    <cellStyle name="Standard 3 8 2 3" xfId="2163"/>
    <cellStyle name="Standard 3 8 3" xfId="2164"/>
    <cellStyle name="Standard 3 8 3 2" xfId="2165"/>
    <cellStyle name="Standard 3 8 4" xfId="2166"/>
    <cellStyle name="Standard 3 8 5" xfId="2167"/>
    <cellStyle name="Standard 3 8 6" xfId="2168"/>
    <cellStyle name="Standard 3 8 7" xfId="2169"/>
    <cellStyle name="Standard 3 8 8" xfId="2170"/>
    <cellStyle name="Standard 3 8 9" xfId="2171"/>
    <cellStyle name="Standard 3 9" xfId="2172"/>
    <cellStyle name="Standard 3 9 2" xfId="2173"/>
    <cellStyle name="Standard 3 9 2 2" xfId="2174"/>
    <cellStyle name="Standard 3 9 3" xfId="2175"/>
    <cellStyle name="Standard 3 9 4" xfId="2176"/>
    <cellStyle name="Standard 3 9 5" xfId="2177"/>
    <cellStyle name="Standard 3 9 6" xfId="2178"/>
    <cellStyle name="Standard 3 9 7" xfId="2179"/>
    <cellStyle name="Standard 4" xfId="2180"/>
    <cellStyle name="Standard 4 10" xfId="2181"/>
    <cellStyle name="Standard 4 10 2" xfId="2182"/>
    <cellStyle name="Standard 4 11" xfId="2183"/>
    <cellStyle name="Standard 4 12" xfId="2184"/>
    <cellStyle name="Standard 4 13" xfId="2185"/>
    <cellStyle name="Standard 4 14" xfId="2186"/>
    <cellStyle name="Standard 4 15" xfId="2187"/>
    <cellStyle name="Standard 4 16" xfId="2188"/>
    <cellStyle name="Standard 4 17" xfId="2189"/>
    <cellStyle name="Standard 4 2" xfId="2190"/>
    <cellStyle name="Standard 4 2 2" xfId="2191"/>
    <cellStyle name="Standard 4 2 2 2" xfId="2192"/>
    <cellStyle name="Standard 4 2 2 2 2" xfId="2193"/>
    <cellStyle name="Standard 4 2 2 3" xfId="2194"/>
    <cellStyle name="Standard 4 2 3" xfId="2195"/>
    <cellStyle name="Standard 4 2 4" xfId="2196"/>
    <cellStyle name="Standard 4 2 4 2" xfId="2197"/>
    <cellStyle name="Standard 4 3" xfId="2198"/>
    <cellStyle name="Standard 4 3 10" xfId="2199"/>
    <cellStyle name="Standard 4 3 11" xfId="2200"/>
    <cellStyle name="Standard 4 3 12" xfId="2201"/>
    <cellStyle name="Standard 4 3 13" xfId="2202"/>
    <cellStyle name="Standard 4 3 14" xfId="2203"/>
    <cellStyle name="Standard 4 3 2" xfId="2204"/>
    <cellStyle name="Standard 4 3 2 10" xfId="2205"/>
    <cellStyle name="Standard 4 3 2 11" xfId="2206"/>
    <cellStyle name="Standard 4 3 2 12" xfId="2207"/>
    <cellStyle name="Standard 4 3 2 2" xfId="2208"/>
    <cellStyle name="Standard 4 3 2 2 2" xfId="2209"/>
    <cellStyle name="Standard 4 3 2 2 2 2" xfId="2210"/>
    <cellStyle name="Standard 4 3 2 2 2 3" xfId="2211"/>
    <cellStyle name="Standard 4 3 2 2 2 4" xfId="2212"/>
    <cellStyle name="Standard 4 3 2 2 3" xfId="2213"/>
    <cellStyle name="Standard 4 3 2 2 3 2" xfId="2214"/>
    <cellStyle name="Standard 4 3 2 2 4" xfId="2215"/>
    <cellStyle name="Standard 4 3 2 2 5" xfId="2216"/>
    <cellStyle name="Standard 4 3 2 2 6" xfId="2217"/>
    <cellStyle name="Standard 4 3 2 2 7" xfId="2218"/>
    <cellStyle name="Standard 4 3 2 2 8" xfId="2219"/>
    <cellStyle name="Standard 4 3 2 2 9" xfId="2220"/>
    <cellStyle name="Standard 4 3 2 3" xfId="2221"/>
    <cellStyle name="Standard 4 3 2 3 2" xfId="2222"/>
    <cellStyle name="Standard 4 3 2 3 3" xfId="2223"/>
    <cellStyle name="Standard 4 3 2 3 4" xfId="2224"/>
    <cellStyle name="Standard 4 3 2 3 5" xfId="2225"/>
    <cellStyle name="Standard 4 3 2 3 6" xfId="2226"/>
    <cellStyle name="Standard 4 3 2 3 7" xfId="2227"/>
    <cellStyle name="Standard 4 3 2 3 8" xfId="2228"/>
    <cellStyle name="Standard 4 3 2 4" xfId="2229"/>
    <cellStyle name="Standard 4 3 2 4 2" xfId="2230"/>
    <cellStyle name="Standard 4 3 2 4 3" xfId="2231"/>
    <cellStyle name="Standard 4 3 2 4 4" xfId="2232"/>
    <cellStyle name="Standard 4 3 2 4 5" xfId="2233"/>
    <cellStyle name="Standard 4 3 2 4 6" xfId="2234"/>
    <cellStyle name="Standard 4 3 2 5" xfId="2235"/>
    <cellStyle name="Standard 4 3 2 5 2" xfId="2236"/>
    <cellStyle name="Standard 4 3 2 5 3" xfId="2237"/>
    <cellStyle name="Standard 4 3 2 5 4" xfId="2238"/>
    <cellStyle name="Standard 4 3 2 6" xfId="2239"/>
    <cellStyle name="Standard 4 3 2 6 2" xfId="2240"/>
    <cellStyle name="Standard 4 3 2 7" xfId="2241"/>
    <cellStyle name="Standard 4 3 2 8" xfId="2242"/>
    <cellStyle name="Standard 4 3 2 9" xfId="2243"/>
    <cellStyle name="Standard 4 3 3" xfId="2244"/>
    <cellStyle name="Standard 4 3 3 2" xfId="2245"/>
    <cellStyle name="Standard 4 3 3 2 2" xfId="2246"/>
    <cellStyle name="Standard 4 3 3 2 3" xfId="2247"/>
    <cellStyle name="Standard 4 3 3 2 4" xfId="2248"/>
    <cellStyle name="Standard 4 3 3 3" xfId="2249"/>
    <cellStyle name="Standard 4 3 3 3 2" xfId="2250"/>
    <cellStyle name="Standard 4 3 3 4" xfId="2251"/>
    <cellStyle name="Standard 4 3 3 5" xfId="2252"/>
    <cellStyle name="Standard 4 3 3 6" xfId="2253"/>
    <cellStyle name="Standard 4 3 3 7" xfId="2254"/>
    <cellStyle name="Standard 4 3 3 8" xfId="2255"/>
    <cellStyle name="Standard 4 3 3 9" xfId="2256"/>
    <cellStyle name="Standard 4 3 4" xfId="2257"/>
    <cellStyle name="Standard 4 3 4 2" xfId="2258"/>
    <cellStyle name="Standard 4 3 4 3" xfId="2259"/>
    <cellStyle name="Standard 4 3 4 4" xfId="2260"/>
    <cellStyle name="Standard 4 3 4 5" xfId="2261"/>
    <cellStyle name="Standard 4 3 4 6" xfId="2262"/>
    <cellStyle name="Standard 4 3 4 7" xfId="2263"/>
    <cellStyle name="Standard 4 3 5" xfId="2264"/>
    <cellStyle name="Standard 4 3 5 2" xfId="2265"/>
    <cellStyle name="Standard 4 3 5 3" xfId="2266"/>
    <cellStyle name="Standard 4 3 6" xfId="2267"/>
    <cellStyle name="Standard 4 3 6 2" xfId="2268"/>
    <cellStyle name="Standard 4 3 6 3" xfId="2269"/>
    <cellStyle name="Standard 4 3 6 4" xfId="2270"/>
    <cellStyle name="Standard 4 3 6 5" xfId="2271"/>
    <cellStyle name="Standard 4 3 6 6" xfId="2272"/>
    <cellStyle name="Standard 4 3 6 7" xfId="2273"/>
    <cellStyle name="Standard 4 3 7" xfId="2274"/>
    <cellStyle name="Standard 4 3 7 2" xfId="2275"/>
    <cellStyle name="Standard 4 3 7 3" xfId="2276"/>
    <cellStyle name="Standard 4 3 7 4" xfId="2277"/>
    <cellStyle name="Standard 4 3 8" xfId="2278"/>
    <cellStyle name="Standard 4 3 8 2" xfId="2279"/>
    <cellStyle name="Standard 4 3 9" xfId="2280"/>
    <cellStyle name="Standard 4 4" xfId="2281"/>
    <cellStyle name="Standard 4 4 10" xfId="2282"/>
    <cellStyle name="Standard 4 4 11" xfId="2283"/>
    <cellStyle name="Standard 4 4 12" xfId="2284"/>
    <cellStyle name="Standard 4 4 2" xfId="2285"/>
    <cellStyle name="Standard 4 4 2 2" xfId="2286"/>
    <cellStyle name="Standard 4 4 2 2 2" xfId="2287"/>
    <cellStyle name="Standard 4 4 2 2 3" xfId="2288"/>
    <cellStyle name="Standard 4 4 2 2 4" xfId="2289"/>
    <cellStyle name="Standard 4 4 2 3" xfId="2290"/>
    <cellStyle name="Standard 4 4 2 3 2" xfId="2291"/>
    <cellStyle name="Standard 4 4 2 4" xfId="2292"/>
    <cellStyle name="Standard 4 4 2 5" xfId="2293"/>
    <cellStyle name="Standard 4 4 2 6" xfId="2294"/>
    <cellStyle name="Standard 4 4 2 7" xfId="2295"/>
    <cellStyle name="Standard 4 4 2 8" xfId="2296"/>
    <cellStyle name="Standard 4 4 2 9" xfId="2297"/>
    <cellStyle name="Standard 4 4 3" xfId="2298"/>
    <cellStyle name="Standard 4 4 3 2" xfId="2299"/>
    <cellStyle name="Standard 4 4 3 3" xfId="2300"/>
    <cellStyle name="Standard 4 4 3 4" xfId="2301"/>
    <cellStyle name="Standard 4 4 3 5" xfId="2302"/>
    <cellStyle name="Standard 4 4 3 6" xfId="2303"/>
    <cellStyle name="Standard 4 4 3 7" xfId="2304"/>
    <cellStyle name="Standard 4 4 3 8" xfId="2305"/>
    <cellStyle name="Standard 4 4 4" xfId="2306"/>
    <cellStyle name="Standard 4 4 4 2" xfId="2307"/>
    <cellStyle name="Standard 4 4 4 3" xfId="2308"/>
    <cellStyle name="Standard 4 4 4 4" xfId="2309"/>
    <cellStyle name="Standard 4 4 4 5" xfId="2310"/>
    <cellStyle name="Standard 4 4 4 6" xfId="2311"/>
    <cellStyle name="Standard 4 4 5" xfId="2312"/>
    <cellStyle name="Standard 4 4 5 2" xfId="2313"/>
    <cellStyle name="Standard 4 4 5 3" xfId="2314"/>
    <cellStyle name="Standard 4 4 5 4" xfId="2315"/>
    <cellStyle name="Standard 4 4 6" xfId="2316"/>
    <cellStyle name="Standard 4 4 6 2" xfId="2317"/>
    <cellStyle name="Standard 4 4 7" xfId="2318"/>
    <cellStyle name="Standard 4 4 8" xfId="2319"/>
    <cellStyle name="Standard 4 4 9" xfId="2320"/>
    <cellStyle name="Standard 4 5" xfId="2321"/>
    <cellStyle name="Standard 4 5 2" xfId="2322"/>
    <cellStyle name="Standard 4 5 2 2" xfId="2323"/>
    <cellStyle name="Standard 4 5 2 3" xfId="2324"/>
    <cellStyle name="Standard 4 5 2 4" xfId="2325"/>
    <cellStyle name="Standard 4 5 2 5" xfId="2326"/>
    <cellStyle name="Standard 4 5 3" xfId="2327"/>
    <cellStyle name="Standard 4 5 3 2" xfId="2328"/>
    <cellStyle name="Standard 4 5 4" xfId="2329"/>
    <cellStyle name="Standard 4 5 5" xfId="2330"/>
    <cellStyle name="Standard 4 5 6" xfId="2331"/>
    <cellStyle name="Standard 4 5 7" xfId="2332"/>
    <cellStyle name="Standard 4 5 8" xfId="2333"/>
    <cellStyle name="Standard 4 5 9" xfId="2334"/>
    <cellStyle name="Standard 4 6" xfId="2335"/>
    <cellStyle name="Standard 4 6 2" xfId="2336"/>
    <cellStyle name="Standard 4 7" xfId="2337"/>
    <cellStyle name="Standard 4 7 2" xfId="2338"/>
    <cellStyle name="Standard 4 7 3" xfId="2339"/>
    <cellStyle name="Standard 4 7 4" xfId="2340"/>
    <cellStyle name="Standard 4 7 5" xfId="2341"/>
    <cellStyle name="Standard 4 7 6" xfId="2342"/>
    <cellStyle name="Standard 4 7 7" xfId="2343"/>
    <cellStyle name="Standard 4 8" xfId="2344"/>
    <cellStyle name="Standard 4 8 2" xfId="2345"/>
    <cellStyle name="Standard 4 8 3" xfId="2346"/>
    <cellStyle name="Standard 4 8 4" xfId="2347"/>
    <cellStyle name="Standard 4 8 5" xfId="2348"/>
    <cellStyle name="Standard 4 8 6" xfId="2349"/>
    <cellStyle name="Standard 4 8 7" xfId="2350"/>
    <cellStyle name="Standard 4 8 8" xfId="2351"/>
    <cellStyle name="Standard 4 9" xfId="2352"/>
    <cellStyle name="Standard 4 9 2" xfId="2353"/>
    <cellStyle name="Standard 4 9 3" xfId="2354"/>
    <cellStyle name="Standard 4 9 4" xfId="2355"/>
    <cellStyle name="Standard 5" xfId="2356"/>
    <cellStyle name="Standard 5 10" xfId="2357"/>
    <cellStyle name="Standard 5 11" xfId="2358"/>
    <cellStyle name="Standard 5 12" xfId="2359"/>
    <cellStyle name="Standard 5 13" xfId="2360"/>
    <cellStyle name="Standard 5 14" xfId="2361"/>
    <cellStyle name="Standard 5 2" xfId="2362"/>
    <cellStyle name="Standard 5 2 2" xfId="2363"/>
    <cellStyle name="Standard 5 2 2 2" xfId="2364"/>
    <cellStyle name="Standard 5 2 2 2 2" xfId="2365"/>
    <cellStyle name="Standard 5 2 2 3" xfId="2366"/>
    <cellStyle name="Standard 5 2 2 4" xfId="2367"/>
    <cellStyle name="Standard 5 2 3" xfId="2368"/>
    <cellStyle name="Standard 5 2 3 2" xfId="2369"/>
    <cellStyle name="Standard 5 2 3 3" xfId="2370"/>
    <cellStyle name="Standard 5 2 4" xfId="2371"/>
    <cellStyle name="Standard 5 2 4 2" xfId="2372"/>
    <cellStyle name="Standard 5 2 5" xfId="2373"/>
    <cellStyle name="Standard 5 2 6" xfId="2374"/>
    <cellStyle name="Standard 5 2 7" xfId="2375"/>
    <cellStyle name="Standard 5 2 8" xfId="2376"/>
    <cellStyle name="Standard 5 2 9" xfId="2377"/>
    <cellStyle name="Standard 5 3" xfId="2378"/>
    <cellStyle name="Standard 5 3 2" xfId="2379"/>
    <cellStyle name="Standard 5 4" xfId="2380"/>
    <cellStyle name="Standard 5 4 2" xfId="2381"/>
    <cellStyle name="Standard 5 4 3" xfId="2382"/>
    <cellStyle name="Standard 5 4 4" xfId="2383"/>
    <cellStyle name="Standard 5 4 5" xfId="2384"/>
    <cellStyle name="Standard 5 4 6" xfId="2385"/>
    <cellStyle name="Standard 5 4 7" xfId="2386"/>
    <cellStyle name="Standard 5 5" xfId="2387"/>
    <cellStyle name="Standard 5 5 2" xfId="2388"/>
    <cellStyle name="Standard 5 5 2 2" xfId="2389"/>
    <cellStyle name="Standard 5 5 3" xfId="2390"/>
    <cellStyle name="Standard 5 5 4" xfId="2391"/>
    <cellStyle name="Standard 5 5 5" xfId="2392"/>
    <cellStyle name="Standard 5 5 6" xfId="2393"/>
    <cellStyle name="Standard 5 5 7" xfId="2394"/>
    <cellStyle name="Standard 5 6" xfId="2395"/>
    <cellStyle name="Standard 5 6 2" xfId="2396"/>
    <cellStyle name="Standard 5 6 3" xfId="2397"/>
    <cellStyle name="Standard 5 6 4" xfId="2398"/>
    <cellStyle name="Standard 5 6 5" xfId="2399"/>
    <cellStyle name="Standard 5 6 6" xfId="2400"/>
    <cellStyle name="Standard 5 7" xfId="2401"/>
    <cellStyle name="Standard 5 7 2" xfId="2402"/>
    <cellStyle name="Standard 5 8" xfId="2403"/>
    <cellStyle name="Standard 5 9" xfId="2404"/>
    <cellStyle name="Standard 6" xfId="2405"/>
    <cellStyle name="Standard 6 2" xfId="2406"/>
    <cellStyle name="Standard 6 2 2" xfId="2407"/>
    <cellStyle name="Standard 6 2 3" xfId="2408"/>
    <cellStyle name="Standard 6 2 4" xfId="2409"/>
    <cellStyle name="Standard 6 2 5" xfId="2410"/>
    <cellStyle name="Standard 6 2 6" xfId="2411"/>
    <cellStyle name="Standard 6 2 7" xfId="2412"/>
    <cellStyle name="Standard 6 3" xfId="2413"/>
    <cellStyle name="Standard 6 3 2" xfId="2414"/>
    <cellStyle name="Standard 6 3 3" xfId="2415"/>
    <cellStyle name="Standard 6 3 4" xfId="2416"/>
    <cellStyle name="Standard 6 3 5" xfId="2417"/>
    <cellStyle name="Standard 6 4" xfId="2418"/>
    <cellStyle name="Standard 6 4 2" xfId="2419"/>
    <cellStyle name="Standard 6 4 2 2" xfId="2420"/>
    <cellStyle name="Standard 6 4 3" xfId="2421"/>
    <cellStyle name="Standard 6 4 3 2" xfId="2422"/>
    <cellStyle name="Standard 6 4 3 3" xfId="2423"/>
    <cellStyle name="Standard 6 4 4" xfId="2424"/>
    <cellStyle name="Standard 6 4 5" xfId="2425"/>
    <cellStyle name="Standard 6 5" xfId="2426"/>
    <cellStyle name="Standard 6 5 2" xfId="2427"/>
    <cellStyle name="Standard 6 5 3" xfId="2428"/>
    <cellStyle name="Standard 6 6" xfId="2429"/>
    <cellStyle name="Standard 6 7" xfId="2430"/>
    <cellStyle name="Standard 6 7 2" xfId="2431"/>
    <cellStyle name="Standard 6 7 3" xfId="2432"/>
    <cellStyle name="Standard 6 8" xfId="2433"/>
    <cellStyle name="Standard 69" xfId="2434"/>
    <cellStyle name="Standard 7" xfId="2435"/>
    <cellStyle name="Standard 7 10" xfId="2436"/>
    <cellStyle name="Standard 7 11" xfId="2437"/>
    <cellStyle name="Standard 7 12" xfId="2438"/>
    <cellStyle name="Standard 7 2" xfId="2439"/>
    <cellStyle name="Standard 7 2 2" xfId="2440"/>
    <cellStyle name="Standard 7 2 2 2" xfId="2441"/>
    <cellStyle name="Standard 7 2 2 2 2" xfId="2442"/>
    <cellStyle name="Standard 7 2 2 3" xfId="2443"/>
    <cellStyle name="Standard 7 2 2 4" xfId="2444"/>
    <cellStyle name="Standard 7 2 2 5" xfId="2445"/>
    <cellStyle name="Standard 7 2 3" xfId="2446"/>
    <cellStyle name="Standard 7 2 3 2" xfId="2447"/>
    <cellStyle name="Standard 7 2 3 3" xfId="2448"/>
    <cellStyle name="Standard 7 2 4" xfId="2449"/>
    <cellStyle name="Standard 7 2 5" xfId="2450"/>
    <cellStyle name="Standard 7 2 6" xfId="2451"/>
    <cellStyle name="Standard 7 2 7" xfId="2452"/>
    <cellStyle name="Standard 7 2 8" xfId="2453"/>
    <cellStyle name="Standard 7 2 9" xfId="2454"/>
    <cellStyle name="Standard 7 3" xfId="2455"/>
    <cellStyle name="Standard 7 3 2" xfId="2456"/>
    <cellStyle name="Standard 7 3 2 2" xfId="2457"/>
    <cellStyle name="Standard 7 3 3" xfId="2458"/>
    <cellStyle name="Standard 7 3 4" xfId="2459"/>
    <cellStyle name="Standard 7 3 5" xfId="2460"/>
    <cellStyle name="Standard 7 3 6" xfId="2461"/>
    <cellStyle name="Standard 7 4" xfId="2462"/>
    <cellStyle name="Standard 7 4 2" xfId="2463"/>
    <cellStyle name="Standard 7 4 3" xfId="2464"/>
    <cellStyle name="Standard 7 4 4" xfId="2465"/>
    <cellStyle name="Standard 7 4 5" xfId="2466"/>
    <cellStyle name="Standard 7 5" xfId="2467"/>
    <cellStyle name="Standard 7 5 2" xfId="2468"/>
    <cellStyle name="Standard 7 5 2 2" xfId="2469"/>
    <cellStyle name="Standard 7 5 3" xfId="2470"/>
    <cellStyle name="Standard 7 6" xfId="2471"/>
    <cellStyle name="Standard 7 6 2" xfId="2472"/>
    <cellStyle name="Standard 7 6 3" xfId="2473"/>
    <cellStyle name="Standard 7 7" xfId="2474"/>
    <cellStyle name="Standard 7 8" xfId="2475"/>
    <cellStyle name="Standard 7 9" xfId="2476"/>
    <cellStyle name="Standard 8" xfId="2477"/>
    <cellStyle name="Standard 8 10" xfId="2478"/>
    <cellStyle name="Standard 8 11" xfId="2479"/>
    <cellStyle name="Standard 8 2" xfId="2480"/>
    <cellStyle name="Standard 8 2 2" xfId="2481"/>
    <cellStyle name="Standard 8 2 2 2" xfId="2482"/>
    <cellStyle name="Standard 8 2 2 2 2" xfId="2483"/>
    <cellStyle name="Standard 8 2 2 3" xfId="2484"/>
    <cellStyle name="Standard 8 2 2 4" xfId="2485"/>
    <cellStyle name="Standard 8 2 2 5" xfId="2486"/>
    <cellStyle name="Standard 8 2 3" xfId="2487"/>
    <cellStyle name="Standard 8 2 3 2" xfId="2488"/>
    <cellStyle name="Standard 8 2 3 3" xfId="2489"/>
    <cellStyle name="Standard 8 2 4" xfId="2490"/>
    <cellStyle name="Standard 8 2 5" xfId="2491"/>
    <cellStyle name="Standard 8 2 6" xfId="2492"/>
    <cellStyle name="Standard 8 2 7" xfId="2493"/>
    <cellStyle name="Standard 8 2 8" xfId="2494"/>
    <cellStyle name="Standard 8 2 9" xfId="2495"/>
    <cellStyle name="Standard 8 3" xfId="2496"/>
    <cellStyle name="Standard 8 3 2" xfId="2497"/>
    <cellStyle name="Standard 8 3 2 2" xfId="2498"/>
    <cellStyle name="Standard 8 3 3" xfId="2499"/>
    <cellStyle name="Standard 8 3 4" xfId="2500"/>
    <cellStyle name="Standard 8 3 5" xfId="2501"/>
    <cellStyle name="Standard 8 3 6" xfId="2502"/>
    <cellStyle name="Standard 8 3 7" xfId="2503"/>
    <cellStyle name="Standard 8 4" xfId="2504"/>
    <cellStyle name="Standard 8 4 2" xfId="2505"/>
    <cellStyle name="Standard 8 4 3" xfId="2506"/>
    <cellStyle name="Standard 8 4 4" xfId="2507"/>
    <cellStyle name="Standard 8 4 5" xfId="2508"/>
    <cellStyle name="Standard 8 5" xfId="2509"/>
    <cellStyle name="Standard 8 5 2" xfId="2510"/>
    <cellStyle name="Standard 8 6" xfId="2511"/>
    <cellStyle name="Standard 8 7" xfId="2512"/>
    <cellStyle name="Standard 8 8" xfId="2513"/>
    <cellStyle name="Standard 8 9" xfId="2514"/>
    <cellStyle name="Standard 9" xfId="2515"/>
    <cellStyle name="Standard 9 10" xfId="2516"/>
    <cellStyle name="Standard 9 11" xfId="2517"/>
    <cellStyle name="Standard 9 2" xfId="2518"/>
    <cellStyle name="Standard 9 2 2" xfId="2519"/>
    <cellStyle name="Standard 9 2 2 2" xfId="2520"/>
    <cellStyle name="Standard 9 2 2 3" xfId="2521"/>
    <cellStyle name="Standard 9 2 2 4" xfId="2522"/>
    <cellStyle name="Standard 9 2 2 5" xfId="2523"/>
    <cellStyle name="Standard 9 2 3" xfId="2524"/>
    <cellStyle name="Standard 9 2 3 2" xfId="2525"/>
    <cellStyle name="Standard 9 2 4" xfId="2526"/>
    <cellStyle name="Standard 9 2 5" xfId="2527"/>
    <cellStyle name="Standard 9 2 6" xfId="2528"/>
    <cellStyle name="Standard 9 2 7" xfId="2529"/>
    <cellStyle name="Standard 9 2 8" xfId="2530"/>
    <cellStyle name="Standard 9 2 9" xfId="2531"/>
    <cellStyle name="Standard 9 3" xfId="2532"/>
    <cellStyle name="Standard 9 3 2" xfId="2533"/>
    <cellStyle name="Standard 9 3 2 2" xfId="2534"/>
    <cellStyle name="Standard 9 3 3" xfId="2535"/>
    <cellStyle name="Standard 9 3 4" xfId="2536"/>
    <cellStyle name="Standard 9 3 5" xfId="2537"/>
    <cellStyle name="Standard 9 3 6" xfId="2538"/>
    <cellStyle name="Standard 9 3 7" xfId="2539"/>
    <cellStyle name="Standard 9 4" xfId="2540"/>
    <cellStyle name="Standard 9 4 2" xfId="2541"/>
    <cellStyle name="Standard 9 4 3" xfId="2542"/>
    <cellStyle name="Standard 9 4 4" xfId="2543"/>
    <cellStyle name="Standard 9 4 5" xfId="2544"/>
    <cellStyle name="Standard 9 5" xfId="2545"/>
    <cellStyle name="Standard 9 5 2" xfId="2546"/>
    <cellStyle name="Standard 9 6" xfId="2547"/>
    <cellStyle name="Standard 9 7" xfId="2548"/>
    <cellStyle name="Standard 9 8" xfId="2549"/>
    <cellStyle name="Standard 9 9" xfId="2550"/>
    <cellStyle name="Strich statt Null" xfId="2551"/>
    <cellStyle name="Style 1" xfId="2552"/>
    <cellStyle name="temp" xfId="2553"/>
    <cellStyle name="Title" xfId="2554"/>
    <cellStyle name="Title 2" xfId="2555"/>
    <cellStyle name="title1" xfId="2556"/>
    <cellStyle name="Total" xfId="2557"/>
    <cellStyle name="Total 2" xfId="2558"/>
    <cellStyle name="Überschrift" xfId="2559" builtinId="15" customBuiltin="1"/>
    <cellStyle name="Überschrift 1" xfId="2560" builtinId="16" customBuiltin="1"/>
    <cellStyle name="Überschrift 1 2" xfId="2561"/>
    <cellStyle name="Überschrift 1 2 2" xfId="2562"/>
    <cellStyle name="Überschrift 1 2 2 2" xfId="2563"/>
    <cellStyle name="Überschrift 1 2 2 3" xfId="2564"/>
    <cellStyle name="Überschrift 1 2 2 4" xfId="2565"/>
    <cellStyle name="Überschrift 1 2 3" xfId="2566"/>
    <cellStyle name="Überschrift 1 2 3 2" xfId="2567"/>
    <cellStyle name="Überschrift 1 2 3 3" xfId="2568"/>
    <cellStyle name="Überschrift 1 2 4" xfId="2569"/>
    <cellStyle name="Überschrift 1 2 5" xfId="2570"/>
    <cellStyle name="Überschrift 1 3" xfId="2571"/>
    <cellStyle name="Überschrift 1 3 2" xfId="2572"/>
    <cellStyle name="Überschrift 1 3 2 2" xfId="2573"/>
    <cellStyle name="Überschrift 1 3 3" xfId="2574"/>
    <cellStyle name="Überschrift 1 4" xfId="2575"/>
    <cellStyle name="Überschrift 1 4 2" xfId="2576"/>
    <cellStyle name="Überschrift 2" xfId="2577" builtinId="17" customBuiltin="1"/>
    <cellStyle name="Überschrift 2 2" xfId="2578"/>
    <cellStyle name="Überschrift 2 2 2" xfId="2579"/>
    <cellStyle name="Überschrift 2 2 2 2" xfId="2580"/>
    <cellStyle name="Überschrift 2 2 2 3" xfId="2581"/>
    <cellStyle name="Überschrift 2 2 2 4" xfId="2582"/>
    <cellStyle name="Überschrift 2 2 3" xfId="2583"/>
    <cellStyle name="Überschrift 2 2 3 2" xfId="2584"/>
    <cellStyle name="Überschrift 2 2 3 3" xfId="2585"/>
    <cellStyle name="Überschrift 2 2 4" xfId="2586"/>
    <cellStyle name="Überschrift 2 2 5" xfId="2587"/>
    <cellStyle name="Überschrift 2 3" xfId="2588"/>
    <cellStyle name="Überschrift 2 3 2" xfId="2589"/>
    <cellStyle name="Überschrift 2 3 2 2" xfId="2590"/>
    <cellStyle name="Überschrift 2 3 3" xfId="2591"/>
    <cellStyle name="Überschrift 2 4" xfId="2592"/>
    <cellStyle name="Überschrift 2 4 2" xfId="2593"/>
    <cellStyle name="Überschrift 3" xfId="2594" builtinId="18" customBuiltin="1"/>
    <cellStyle name="Überschrift 3 2" xfId="2595"/>
    <cellStyle name="Überschrift 3 2 2" xfId="2596"/>
    <cellStyle name="Überschrift 3 2 2 2" xfId="2597"/>
    <cellStyle name="Überschrift 3 2 2 3" xfId="2598"/>
    <cellStyle name="Überschrift 3 2 2 4" xfId="2599"/>
    <cellStyle name="Überschrift 3 2 3" xfId="2600"/>
    <cellStyle name="Überschrift 3 2 3 2" xfId="2601"/>
    <cellStyle name="Überschrift 3 2 3 3" xfId="2602"/>
    <cellStyle name="Überschrift 3 2 4" xfId="2603"/>
    <cellStyle name="Überschrift 3 2 5" xfId="2604"/>
    <cellStyle name="Überschrift 3 3" xfId="2605"/>
    <cellStyle name="Überschrift 3 3 2" xfId="2606"/>
    <cellStyle name="Überschrift 3 3 2 2" xfId="2607"/>
    <cellStyle name="Überschrift 3 3 3" xfId="2608"/>
    <cellStyle name="Überschrift 3 4" xfId="2609"/>
    <cellStyle name="Überschrift 3 4 2" xfId="2610"/>
    <cellStyle name="Überschrift 4" xfId="2611" builtinId="19" customBuiltin="1"/>
    <cellStyle name="Überschrift 4 2" xfId="2612"/>
    <cellStyle name="Überschrift 4 2 2" xfId="2613"/>
    <cellStyle name="Überschrift 4 2 2 2" xfId="2614"/>
    <cellStyle name="Überschrift 4 2 2 3" xfId="2615"/>
    <cellStyle name="Überschrift 4 2 2 4" xfId="2616"/>
    <cellStyle name="Überschrift 4 2 3" xfId="2617"/>
    <cellStyle name="Überschrift 4 2 3 2" xfId="2618"/>
    <cellStyle name="Überschrift 4 2 4" xfId="2619"/>
    <cellStyle name="Überschrift 4 2 5" xfId="2620"/>
    <cellStyle name="Überschrift 4 2 6" xfId="2621"/>
    <cellStyle name="Überschrift 4 3" xfId="2622"/>
    <cellStyle name="Überschrift 4 3 2" xfId="2623"/>
    <cellStyle name="Überschrift 4 3 2 2" xfId="2624"/>
    <cellStyle name="Überschrift 4 3 3" xfId="2625"/>
    <cellStyle name="Überschrift 4 4" xfId="2626"/>
    <cellStyle name="Überschrift 5" xfId="2627"/>
    <cellStyle name="Überschrift 5 2" xfId="2628"/>
    <cellStyle name="Überschrift 5 2 2" xfId="2629"/>
    <cellStyle name="Überschrift 5 2 3" xfId="2630"/>
    <cellStyle name="Überschrift 5 3" xfId="2631"/>
    <cellStyle name="Überschrift 6" xfId="2632"/>
    <cellStyle name="Überschrift 6 2" xfId="2633"/>
    <cellStyle name="Überschrift 7" xfId="2634"/>
    <cellStyle name="Verknüpfte Zelle" xfId="2635" builtinId="24" customBuiltin="1"/>
    <cellStyle name="Verknüpfte Zelle 2" xfId="2636"/>
    <cellStyle name="Verknüpfte Zelle 2 2" xfId="2637"/>
    <cellStyle name="Verknüpfte Zelle 2 2 2" xfId="2638"/>
    <cellStyle name="Verknüpfte Zelle 2 2 3" xfId="2639"/>
    <cellStyle name="Verknüpfte Zelle 2 3" xfId="2640"/>
    <cellStyle name="Verknüpfte Zelle 2 4" xfId="2641"/>
    <cellStyle name="Verknüpfte Zelle 2 5" xfId="2642"/>
    <cellStyle name="Verknüpfte Zelle 2 6" xfId="2643"/>
    <cellStyle name="Verknüpfte Zelle 3" xfId="2644"/>
    <cellStyle name="Verknüpfte Zelle 3 2" xfId="2645"/>
    <cellStyle name="Verknüpfte Zelle 3 2 2" xfId="2646"/>
    <cellStyle name="Verknüpfte Zelle 3 3" xfId="2647"/>
    <cellStyle name="Verknüpfte Zelle 4" xfId="2648"/>
    <cellStyle name="Währung 2" xfId="2649"/>
    <cellStyle name="Währung 3" xfId="2650"/>
    <cellStyle name="Währung 3 2" xfId="2651"/>
    <cellStyle name="Währung 4" xfId="2652"/>
    <cellStyle name="Warnender Text" xfId="2653" builtinId="11" customBuiltin="1"/>
    <cellStyle name="Warnender Text 2" xfId="2654"/>
    <cellStyle name="Warnender Text 2 2" xfId="2655"/>
    <cellStyle name="Warnender Text 2 2 2" xfId="2656"/>
    <cellStyle name="Warnender Text 2 2 3" xfId="2657"/>
    <cellStyle name="Warnender Text 2 3" xfId="2658"/>
    <cellStyle name="Warnender Text 2 4" xfId="2659"/>
    <cellStyle name="Warnender Text 2 5" xfId="2660"/>
    <cellStyle name="Warnender Text 2 6" xfId="2661"/>
    <cellStyle name="Warnender Text 3" xfId="2662"/>
    <cellStyle name="Warnender Text 3 2" xfId="2663"/>
    <cellStyle name="Warnender Text 3 2 2" xfId="2664"/>
    <cellStyle name="Warnender Text 3 3" xfId="2665"/>
    <cellStyle name="Warnender Text 4" xfId="2666"/>
    <cellStyle name="Warning Text" xfId="2667"/>
    <cellStyle name="Warning Text 2" xfId="2668"/>
    <cellStyle name="Warning Text 3" xfId="2669"/>
    <cellStyle name="Zelle überprüfen" xfId="2670" builtinId="23" customBuiltin="1"/>
    <cellStyle name="Zelle überprüfen 2" xfId="2671"/>
    <cellStyle name="Zelle überprüfen 2 2" xfId="2672"/>
    <cellStyle name="Zelle überprüfen 2 2 2" xfId="2673"/>
    <cellStyle name="Zelle überprüfen 2 2 3" xfId="2674"/>
    <cellStyle name="Zelle überprüfen 2 3" xfId="2675"/>
    <cellStyle name="Zelle überprüfen 2 4" xfId="2676"/>
    <cellStyle name="Zelle überprüfen 2 5" xfId="2677"/>
    <cellStyle name="Zelle überprüfen 2 6" xfId="2678"/>
    <cellStyle name="Zelle überprüfen 3" xfId="2679"/>
    <cellStyle name="Zelle überprüfen 3 2" xfId="2680"/>
    <cellStyle name="Zelle überprüfen 3 2 2" xfId="2681"/>
    <cellStyle name="Zelle überprüfen 3 3" xfId="2682"/>
    <cellStyle name="Zelle überprüfen 4" xfId="2683"/>
    <cellStyle name="표준_T_A8(통계청_검증결과)" xfId="26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it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Titel!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Titel!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drawing1.xml><?xml version="1.0" encoding="utf-8"?>
<xdr:wsDr xmlns:xdr="http://schemas.openxmlformats.org/drawingml/2006/spreadsheetDrawing" xmlns:a="http://schemas.openxmlformats.org/drawingml/2006/main">
  <xdr:twoCellAnchor editAs="oneCell">
    <xdr:from>
      <xdr:col>3</xdr:col>
      <xdr:colOff>1226820</xdr:colOff>
      <xdr:row>2</xdr:row>
      <xdr:rowOff>7620</xdr:rowOff>
    </xdr:from>
    <xdr:to>
      <xdr:col>3</xdr:col>
      <xdr:colOff>1402080</xdr:colOff>
      <xdr:row>3</xdr:row>
      <xdr:rowOff>0</xdr:rowOff>
    </xdr:to>
    <xdr:pic>
      <xdr:nvPicPr>
        <xdr:cNvPr id="2050"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84320" y="70866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624840</xdr:colOff>
      <xdr:row>1</xdr:row>
      <xdr:rowOff>0</xdr:rowOff>
    </xdr:from>
    <xdr:to>
      <xdr:col>9</xdr:col>
      <xdr:colOff>7620</xdr:colOff>
      <xdr:row>1</xdr:row>
      <xdr:rowOff>175260</xdr:rowOff>
    </xdr:to>
    <xdr:pic>
      <xdr:nvPicPr>
        <xdr:cNvPr id="11266"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64680" y="19812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624840</xdr:colOff>
      <xdr:row>1</xdr:row>
      <xdr:rowOff>15240</xdr:rowOff>
    </xdr:from>
    <xdr:to>
      <xdr:col>6</xdr:col>
      <xdr:colOff>7620</xdr:colOff>
      <xdr:row>2</xdr:row>
      <xdr:rowOff>7620</xdr:rowOff>
    </xdr:to>
    <xdr:pic>
      <xdr:nvPicPr>
        <xdr:cNvPr id="12290"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87240" y="39624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617220</xdr:colOff>
      <xdr:row>1</xdr:row>
      <xdr:rowOff>7620</xdr:rowOff>
    </xdr:from>
    <xdr:to>
      <xdr:col>7</xdr:col>
      <xdr:colOff>0</xdr:colOff>
      <xdr:row>2</xdr:row>
      <xdr:rowOff>0</xdr:rowOff>
    </xdr:to>
    <xdr:pic>
      <xdr:nvPicPr>
        <xdr:cNvPr id="13314"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72100" y="38862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632460</xdr:colOff>
      <xdr:row>2</xdr:row>
      <xdr:rowOff>0</xdr:rowOff>
    </xdr:from>
    <xdr:to>
      <xdr:col>8</xdr:col>
      <xdr:colOff>15240</xdr:colOff>
      <xdr:row>2</xdr:row>
      <xdr:rowOff>175260</xdr:rowOff>
    </xdr:to>
    <xdr:pic>
      <xdr:nvPicPr>
        <xdr:cNvPr id="14338"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79820" y="38100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365760</xdr:colOff>
      <xdr:row>1</xdr:row>
      <xdr:rowOff>0</xdr:rowOff>
    </xdr:from>
    <xdr:to>
      <xdr:col>5</xdr:col>
      <xdr:colOff>548640</xdr:colOff>
      <xdr:row>1</xdr:row>
      <xdr:rowOff>175260</xdr:rowOff>
    </xdr:to>
    <xdr:pic>
      <xdr:nvPicPr>
        <xdr:cNvPr id="1536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98120"/>
          <a:ext cx="18288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1577340</xdr:colOff>
      <xdr:row>1</xdr:row>
      <xdr:rowOff>7620</xdr:rowOff>
    </xdr:from>
    <xdr:to>
      <xdr:col>2</xdr:col>
      <xdr:colOff>15240</xdr:colOff>
      <xdr:row>2</xdr:row>
      <xdr:rowOff>0</xdr:rowOff>
    </xdr:to>
    <xdr:pic>
      <xdr:nvPicPr>
        <xdr:cNvPr id="16386"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34740" y="20574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1249680</xdr:colOff>
      <xdr:row>1</xdr:row>
      <xdr:rowOff>0</xdr:rowOff>
    </xdr:from>
    <xdr:to>
      <xdr:col>3</xdr:col>
      <xdr:colOff>7620</xdr:colOff>
      <xdr:row>1</xdr:row>
      <xdr:rowOff>175260</xdr:rowOff>
    </xdr:to>
    <xdr:pic>
      <xdr:nvPicPr>
        <xdr:cNvPr id="17410"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59480" y="19812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1897380</xdr:colOff>
      <xdr:row>1</xdr:row>
      <xdr:rowOff>15240</xdr:rowOff>
    </xdr:from>
    <xdr:to>
      <xdr:col>2</xdr:col>
      <xdr:colOff>2072640</xdr:colOff>
      <xdr:row>2</xdr:row>
      <xdr:rowOff>7620</xdr:rowOff>
    </xdr:to>
    <xdr:pic>
      <xdr:nvPicPr>
        <xdr:cNvPr id="18434"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69080" y="21336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617220</xdr:colOff>
      <xdr:row>2</xdr:row>
      <xdr:rowOff>7620</xdr:rowOff>
    </xdr:from>
    <xdr:to>
      <xdr:col>7</xdr:col>
      <xdr:colOff>7620</xdr:colOff>
      <xdr:row>3</xdr:row>
      <xdr:rowOff>7620</xdr:rowOff>
    </xdr:to>
    <xdr:pic>
      <xdr:nvPicPr>
        <xdr:cNvPr id="19458"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1240" y="403860"/>
          <a:ext cx="1828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1516380</xdr:colOff>
      <xdr:row>1</xdr:row>
      <xdr:rowOff>7620</xdr:rowOff>
    </xdr:from>
    <xdr:to>
      <xdr:col>3</xdr:col>
      <xdr:colOff>0</xdr:colOff>
      <xdr:row>2</xdr:row>
      <xdr:rowOff>0</xdr:rowOff>
    </xdr:to>
    <xdr:pic>
      <xdr:nvPicPr>
        <xdr:cNvPr id="2048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92880" y="58674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868680</xdr:colOff>
      <xdr:row>1</xdr:row>
      <xdr:rowOff>0</xdr:rowOff>
    </xdr:from>
    <xdr:to>
      <xdr:col>7</xdr:col>
      <xdr:colOff>7620</xdr:colOff>
      <xdr:row>1</xdr:row>
      <xdr:rowOff>175260</xdr:rowOff>
    </xdr:to>
    <xdr:pic>
      <xdr:nvPicPr>
        <xdr:cNvPr id="3074"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3560" y="38100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960120</xdr:colOff>
      <xdr:row>1</xdr:row>
      <xdr:rowOff>22860</xdr:rowOff>
    </xdr:from>
    <xdr:to>
      <xdr:col>5</xdr:col>
      <xdr:colOff>7620</xdr:colOff>
      <xdr:row>2</xdr:row>
      <xdr:rowOff>15240</xdr:rowOff>
    </xdr:to>
    <xdr:pic>
      <xdr:nvPicPr>
        <xdr:cNvPr id="21506"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41820" y="22098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1950720</xdr:colOff>
      <xdr:row>1</xdr:row>
      <xdr:rowOff>7620</xdr:rowOff>
    </xdr:from>
    <xdr:to>
      <xdr:col>2</xdr:col>
      <xdr:colOff>2125980</xdr:colOff>
      <xdr:row>2</xdr:row>
      <xdr:rowOff>0</xdr:rowOff>
    </xdr:to>
    <xdr:pic>
      <xdr:nvPicPr>
        <xdr:cNvPr id="22530"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75760" y="51054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11</xdr:col>
      <xdr:colOff>655320</xdr:colOff>
      <xdr:row>1</xdr:row>
      <xdr:rowOff>228600</xdr:rowOff>
    </xdr:from>
    <xdr:to>
      <xdr:col>12</xdr:col>
      <xdr:colOff>7620</xdr:colOff>
      <xdr:row>3</xdr:row>
      <xdr:rowOff>0</xdr:rowOff>
    </xdr:to>
    <xdr:pic>
      <xdr:nvPicPr>
        <xdr:cNvPr id="23554"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55480" y="42672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11</xdr:col>
      <xdr:colOff>647700</xdr:colOff>
      <xdr:row>1</xdr:row>
      <xdr:rowOff>0</xdr:rowOff>
    </xdr:from>
    <xdr:to>
      <xdr:col>12</xdr:col>
      <xdr:colOff>0</xdr:colOff>
      <xdr:row>2</xdr:row>
      <xdr:rowOff>7620</xdr:rowOff>
    </xdr:to>
    <xdr:pic>
      <xdr:nvPicPr>
        <xdr:cNvPr id="24578"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62160" y="19050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807720</xdr:colOff>
      <xdr:row>1</xdr:row>
      <xdr:rowOff>15240</xdr:rowOff>
    </xdr:from>
    <xdr:to>
      <xdr:col>4</xdr:col>
      <xdr:colOff>0</xdr:colOff>
      <xdr:row>2</xdr:row>
      <xdr:rowOff>22860</xdr:rowOff>
    </xdr:to>
    <xdr:pic>
      <xdr:nvPicPr>
        <xdr:cNvPr id="2560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0" y="44196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419100</xdr:colOff>
      <xdr:row>1</xdr:row>
      <xdr:rowOff>7620</xdr:rowOff>
    </xdr:from>
    <xdr:to>
      <xdr:col>6</xdr:col>
      <xdr:colOff>0</xdr:colOff>
      <xdr:row>2</xdr:row>
      <xdr:rowOff>15240</xdr:rowOff>
    </xdr:to>
    <xdr:pic>
      <xdr:nvPicPr>
        <xdr:cNvPr id="26626"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50180" y="22860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853440</xdr:colOff>
      <xdr:row>0</xdr:row>
      <xdr:rowOff>205740</xdr:rowOff>
    </xdr:from>
    <xdr:to>
      <xdr:col>5</xdr:col>
      <xdr:colOff>0</xdr:colOff>
      <xdr:row>2</xdr:row>
      <xdr:rowOff>0</xdr:rowOff>
    </xdr:to>
    <xdr:pic>
      <xdr:nvPicPr>
        <xdr:cNvPr id="27650"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37860" y="20574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624840</xdr:colOff>
      <xdr:row>1</xdr:row>
      <xdr:rowOff>15240</xdr:rowOff>
    </xdr:from>
    <xdr:to>
      <xdr:col>8</xdr:col>
      <xdr:colOff>7620</xdr:colOff>
      <xdr:row>2</xdr:row>
      <xdr:rowOff>7620</xdr:rowOff>
    </xdr:to>
    <xdr:pic>
      <xdr:nvPicPr>
        <xdr:cNvPr id="4098"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22820" y="21336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624840</xdr:colOff>
      <xdr:row>1</xdr:row>
      <xdr:rowOff>0</xdr:rowOff>
    </xdr:from>
    <xdr:to>
      <xdr:col>8</xdr:col>
      <xdr:colOff>7620</xdr:colOff>
      <xdr:row>1</xdr:row>
      <xdr:rowOff>175260</xdr:rowOff>
    </xdr:to>
    <xdr:pic>
      <xdr:nvPicPr>
        <xdr:cNvPr id="512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07580" y="19812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1562100</xdr:colOff>
      <xdr:row>1</xdr:row>
      <xdr:rowOff>0</xdr:rowOff>
    </xdr:from>
    <xdr:to>
      <xdr:col>2</xdr:col>
      <xdr:colOff>1737360</xdr:colOff>
      <xdr:row>1</xdr:row>
      <xdr:rowOff>175260</xdr:rowOff>
    </xdr:to>
    <xdr:pic>
      <xdr:nvPicPr>
        <xdr:cNvPr id="6146"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17820" y="19812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800100</xdr:colOff>
      <xdr:row>1</xdr:row>
      <xdr:rowOff>7620</xdr:rowOff>
    </xdr:from>
    <xdr:to>
      <xdr:col>7</xdr:col>
      <xdr:colOff>7620</xdr:colOff>
      <xdr:row>2</xdr:row>
      <xdr:rowOff>0</xdr:rowOff>
    </xdr:to>
    <xdr:pic>
      <xdr:nvPicPr>
        <xdr:cNvPr id="7170"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5420" y="53340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822960</xdr:colOff>
      <xdr:row>1</xdr:row>
      <xdr:rowOff>0</xdr:rowOff>
    </xdr:from>
    <xdr:to>
      <xdr:col>6</xdr:col>
      <xdr:colOff>998220</xdr:colOff>
      <xdr:row>1</xdr:row>
      <xdr:rowOff>175260</xdr:rowOff>
    </xdr:to>
    <xdr:pic>
      <xdr:nvPicPr>
        <xdr:cNvPr id="8194"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7840" y="48768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617220</xdr:colOff>
      <xdr:row>1</xdr:row>
      <xdr:rowOff>0</xdr:rowOff>
    </xdr:from>
    <xdr:to>
      <xdr:col>6</xdr:col>
      <xdr:colOff>0</xdr:colOff>
      <xdr:row>1</xdr:row>
      <xdr:rowOff>175260</xdr:rowOff>
    </xdr:to>
    <xdr:pic>
      <xdr:nvPicPr>
        <xdr:cNvPr id="9218"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9620" y="54102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617220</xdr:colOff>
      <xdr:row>1</xdr:row>
      <xdr:rowOff>0</xdr:rowOff>
    </xdr:from>
    <xdr:to>
      <xdr:col>6</xdr:col>
      <xdr:colOff>7620</xdr:colOff>
      <xdr:row>1</xdr:row>
      <xdr:rowOff>175260</xdr:rowOff>
    </xdr:to>
    <xdr:pic>
      <xdr:nvPicPr>
        <xdr:cNvPr id="1024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99760" y="198120"/>
          <a:ext cx="1752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221"/>
  <sheetViews>
    <sheetView zoomScale="115" zoomScaleNormal="115" workbookViewId="0">
      <selection activeCell="B5" sqref="B5"/>
    </sheetView>
  </sheetViews>
  <sheetFormatPr baseColWidth="10" defaultColWidth="11.44140625" defaultRowHeight="14.4"/>
  <cols>
    <col min="1" max="1" width="89.44140625" style="322" customWidth="1"/>
    <col min="2" max="16384" width="11.44140625" style="322"/>
  </cols>
  <sheetData>
    <row r="1" spans="1:2" ht="24.6">
      <c r="A1" s="7" t="s">
        <v>20</v>
      </c>
    </row>
    <row r="2" spans="1:2" s="342" customFormat="1" ht="15" customHeight="1"/>
    <row r="3" spans="1:2" s="342" customFormat="1" ht="15" customHeight="1"/>
    <row r="4" spans="1:2" ht="15" customHeight="1">
      <c r="A4" s="343" t="s">
        <v>0</v>
      </c>
      <c r="B4" s="344"/>
    </row>
    <row r="5" spans="1:2" ht="15" customHeight="1">
      <c r="A5" s="345" t="s">
        <v>1</v>
      </c>
      <c r="B5" s="344" t="s">
        <v>282</v>
      </c>
    </row>
    <row r="6" spans="1:2" ht="15" customHeight="1">
      <c r="A6" s="346" t="s">
        <v>205</v>
      </c>
      <c r="B6" s="344" t="s">
        <v>283</v>
      </c>
    </row>
    <row r="7" spans="1:2" ht="15" customHeight="1">
      <c r="A7" s="345" t="s">
        <v>28</v>
      </c>
      <c r="B7" s="344" t="s">
        <v>284</v>
      </c>
    </row>
    <row r="8" spans="1:2" ht="15" customHeight="1">
      <c r="A8" s="345" t="s">
        <v>53</v>
      </c>
      <c r="B8" s="344" t="s">
        <v>285</v>
      </c>
    </row>
    <row r="9" spans="1:2" ht="15" customHeight="1">
      <c r="A9" s="345" t="s">
        <v>61</v>
      </c>
      <c r="B9" s="344" t="s">
        <v>286</v>
      </c>
    </row>
    <row r="10" spans="1:2" ht="15" customHeight="1">
      <c r="A10" s="345" t="s">
        <v>287</v>
      </c>
      <c r="B10" s="344" t="s">
        <v>288</v>
      </c>
    </row>
    <row r="11" spans="1:2" ht="15" customHeight="1">
      <c r="A11" s="345" t="s">
        <v>71</v>
      </c>
      <c r="B11" s="344" t="s">
        <v>289</v>
      </c>
    </row>
    <row r="12" spans="1:2" ht="15" customHeight="1">
      <c r="A12" s="342" t="s">
        <v>206</v>
      </c>
      <c r="B12" s="344" t="s">
        <v>290</v>
      </c>
    </row>
    <row r="13" spans="1:2" ht="15" customHeight="1">
      <c r="A13" s="345" t="s">
        <v>75</v>
      </c>
      <c r="B13" s="344" t="s">
        <v>291</v>
      </c>
    </row>
    <row r="14" spans="1:2" ht="15" customHeight="1">
      <c r="A14" s="345" t="s">
        <v>97</v>
      </c>
      <c r="B14" s="344" t="s">
        <v>292</v>
      </c>
    </row>
    <row r="15" spans="1:2" ht="15" customHeight="1">
      <c r="A15" s="346" t="s">
        <v>293</v>
      </c>
      <c r="B15" s="344" t="s">
        <v>294</v>
      </c>
    </row>
    <row r="16" spans="1:2" ht="15" customHeight="1">
      <c r="A16" s="345" t="s">
        <v>295</v>
      </c>
      <c r="B16" s="344" t="s">
        <v>296</v>
      </c>
    </row>
    <row r="17" spans="1:2" ht="15" customHeight="1">
      <c r="B17" s="344"/>
    </row>
    <row r="18" spans="1:2" ht="15" customHeight="1">
      <c r="A18" s="343" t="s">
        <v>114</v>
      </c>
      <c r="B18" s="344"/>
    </row>
    <row r="19" spans="1:2" ht="15" customHeight="1">
      <c r="A19" s="345" t="s">
        <v>115</v>
      </c>
      <c r="B19" s="344" t="s">
        <v>297</v>
      </c>
    </row>
    <row r="20" spans="1:2" ht="15" customHeight="1">
      <c r="A20" s="345" t="s">
        <v>124</v>
      </c>
      <c r="B20" s="344" t="s">
        <v>298</v>
      </c>
    </row>
    <row r="21" spans="1:2" ht="15" customHeight="1">
      <c r="A21" s="345" t="s">
        <v>129</v>
      </c>
      <c r="B21" s="344" t="s">
        <v>299</v>
      </c>
    </row>
    <row r="22" spans="1:2" ht="15" customHeight="1">
      <c r="A22" s="345" t="s">
        <v>131</v>
      </c>
      <c r="B22" s="344" t="s">
        <v>300</v>
      </c>
    </row>
    <row r="23" spans="1:2" ht="15" customHeight="1">
      <c r="A23" s="345" t="s">
        <v>135</v>
      </c>
      <c r="B23" s="344" t="s">
        <v>301</v>
      </c>
    </row>
    <row r="24" spans="1:2" ht="15" customHeight="1">
      <c r="B24" s="344"/>
    </row>
    <row r="25" spans="1:2" ht="15" customHeight="1">
      <c r="A25" s="343" t="s">
        <v>140</v>
      </c>
      <c r="B25" s="344"/>
    </row>
    <row r="26" spans="1:2" ht="15" customHeight="1">
      <c r="A26" s="345" t="s">
        <v>141</v>
      </c>
      <c r="B26" s="344" t="s">
        <v>302</v>
      </c>
    </row>
    <row r="27" spans="1:2" ht="15" customHeight="1">
      <c r="A27" s="345" t="s">
        <v>145</v>
      </c>
      <c r="B27" s="344" t="s">
        <v>303</v>
      </c>
    </row>
    <row r="28" spans="1:2" ht="15" customHeight="1">
      <c r="A28" s="345" t="s">
        <v>147</v>
      </c>
      <c r="B28" s="344" t="s">
        <v>304</v>
      </c>
    </row>
    <row r="29" spans="1:2" ht="15" customHeight="1">
      <c r="A29" s="342" t="s">
        <v>212</v>
      </c>
      <c r="B29" s="344" t="s">
        <v>305</v>
      </c>
    </row>
    <row r="30" spans="1:2" ht="15" customHeight="1">
      <c r="B30" s="344"/>
    </row>
    <row r="31" spans="1:2" ht="15" customHeight="1">
      <c r="A31" s="343" t="s">
        <v>164</v>
      </c>
      <c r="B31" s="344"/>
    </row>
    <row r="32" spans="1:2" ht="15" customHeight="1">
      <c r="A32" s="345" t="s">
        <v>204</v>
      </c>
      <c r="B32" s="344" t="s">
        <v>306</v>
      </c>
    </row>
    <row r="33" spans="1:2" ht="15" customHeight="1">
      <c r="A33" s="345" t="s">
        <v>246</v>
      </c>
      <c r="B33" s="344" t="s">
        <v>307</v>
      </c>
    </row>
    <row r="34" spans="1:2" ht="15" customHeight="1">
      <c r="A34" s="345" t="s">
        <v>167</v>
      </c>
      <c r="B34" s="344" t="s">
        <v>308</v>
      </c>
    </row>
    <row r="35" spans="1:2" ht="15" customHeight="1">
      <c r="A35" s="345" t="s">
        <v>171</v>
      </c>
      <c r="B35" s="344" t="s">
        <v>309</v>
      </c>
    </row>
    <row r="36" spans="1:2" ht="15" customHeight="1">
      <c r="A36" s="345" t="s">
        <v>175</v>
      </c>
      <c r="B36" s="344" t="s">
        <v>310</v>
      </c>
    </row>
    <row r="37" spans="1:2" ht="15" customHeight="1">
      <c r="B37" s="347"/>
    </row>
    <row r="38" spans="1:2" ht="15" customHeight="1">
      <c r="B38" s="342"/>
    </row>
    <row r="39" spans="1:2" ht="15" customHeight="1">
      <c r="B39" s="342"/>
    </row>
    <row r="40" spans="1:2" ht="15" customHeight="1"/>
    <row r="41" spans="1:2" ht="15" customHeight="1"/>
    <row r="42" spans="1:2" ht="15" customHeight="1"/>
    <row r="43" spans="1:2" ht="15" customHeight="1"/>
    <row r="44" spans="1:2" ht="15" customHeight="1"/>
    <row r="45" spans="1:2" ht="15" customHeight="1"/>
    <row r="46" spans="1:2" ht="15" customHeight="1"/>
    <row r="47" spans="1:2" ht="15" customHeight="1"/>
    <row r="48" spans="1:2" ht="15" customHeight="1"/>
    <row r="49" spans="1:1" ht="15" customHeight="1"/>
    <row r="50" spans="1:1" ht="15" customHeight="1">
      <c r="A50" s="342"/>
    </row>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c r="A58" s="342"/>
    </row>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sheetData>
  <hyperlinks>
    <hyperlink ref="B5" location="Tab_10_1_1!A1" display="Tab_10_1_1"/>
    <hyperlink ref="B6" location="Tab_10_1_2!A1" display="Tab_10_1_2"/>
    <hyperlink ref="B7" location="Tab_10_1_3!A1" display="Tab_10_1_3"/>
    <hyperlink ref="B8" location="Tab_10_1_4!A1" display="Tab_10_1_4"/>
    <hyperlink ref="B9" location="Tab_10_1_5!A1" display="Tab_10_1_5"/>
    <hyperlink ref="B10" location="Tab_10_1_6!A1" display="Tab_10_1_6"/>
    <hyperlink ref="B11" location="Tab_10_1_6a!A1" display="Tab_10_1_6a"/>
    <hyperlink ref="B12" location="Tab_10_1_6b!A1" display="Tab_10_1_6b"/>
    <hyperlink ref="B13" location="Tab_10_1_7!A1" display="Tab_10_1_7"/>
    <hyperlink ref="B14" location="Tab_10_1_8!A1" display="Tab_10_1_8"/>
    <hyperlink ref="B15" location="Tab_10_1_9!A1" display="Tab_10_1_9"/>
    <hyperlink ref="B16" location="Tab_10_1_11!A1" display="Tab_10_1_11"/>
    <hyperlink ref="B19" location="Tab_10_2_1!A1" display="Tab_10_2_1"/>
    <hyperlink ref="B20" location="Tab_10_2_2!A1" display="Tab_10_2_2"/>
    <hyperlink ref="B21" location="Tab_10_2_3!A1" display="Tab_10_2_3"/>
    <hyperlink ref="B22" location="Tab_10_2_4!A1" display="Tab_10_2_4"/>
    <hyperlink ref="B23" location="Tab_10_2_5!A1" display="Tab_10_2_5"/>
    <hyperlink ref="B26" location="Tab_10_3_1!A1" display="Tab_10_3_1"/>
    <hyperlink ref="B27" location="Tab_10_3_2!A1" display="Tab_10_3_2"/>
    <hyperlink ref="B28" location="Tab_10_3_3!A1" display="Tab_10_3_3"/>
    <hyperlink ref="B29" location="Tab_10_3_4!A1" display="Tab_10_3_4"/>
    <hyperlink ref="B32" location="Tab_10_4_1!A1" display="Tab_10_4_1"/>
    <hyperlink ref="B33" location="Tab_10_4_2!A1" display="Tab_10_4_2"/>
    <hyperlink ref="B34" location="Tab_10_4_3!A1" display="Tab_10_4_3"/>
    <hyperlink ref="B35" location="Tab_10_4_4!A1" display="Tab_10_4_4"/>
    <hyperlink ref="B36" location="Tab_10_4_5!A1" display="Tab_10_4_5"/>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7"/>
  <sheetViews>
    <sheetView zoomScaleNormal="100" workbookViewId="0">
      <selection activeCell="A27" sqref="A27:XFD27"/>
    </sheetView>
  </sheetViews>
  <sheetFormatPr baseColWidth="10" defaultColWidth="11.44140625" defaultRowHeight="14.4"/>
  <cols>
    <col min="1" max="1" width="11.44140625" style="242"/>
    <col min="2" max="2" width="20.6640625" style="242" customWidth="1"/>
    <col min="3" max="3" width="11.44140625" style="242"/>
    <col min="4" max="4" width="19.109375" style="242" customWidth="1"/>
    <col min="5" max="16384" width="11.44140625" style="242"/>
  </cols>
  <sheetData>
    <row r="1" spans="1:6" ht="15.6">
      <c r="A1" s="368" t="s">
        <v>75</v>
      </c>
      <c r="B1" s="353"/>
      <c r="C1" s="353"/>
      <c r="D1" s="353"/>
      <c r="E1" s="353"/>
      <c r="F1" s="353"/>
    </row>
    <row r="2" spans="1:6">
      <c r="A2" s="352" t="s">
        <v>259</v>
      </c>
      <c r="B2" s="353"/>
      <c r="C2" s="353"/>
      <c r="D2" s="353"/>
      <c r="E2" s="353"/>
      <c r="F2" s="353"/>
    </row>
    <row r="3" spans="1:6">
      <c r="A3" s="354" t="s">
        <v>76</v>
      </c>
      <c r="B3" s="354"/>
      <c r="C3" s="354"/>
      <c r="D3" s="354"/>
      <c r="E3" s="354"/>
      <c r="F3" s="354"/>
    </row>
    <row r="4" spans="1:6">
      <c r="A4" s="251"/>
      <c r="B4" s="251"/>
      <c r="C4" s="65" t="s">
        <v>77</v>
      </c>
      <c r="D4" s="65" t="s">
        <v>78</v>
      </c>
      <c r="E4" s="65" t="s">
        <v>79</v>
      </c>
      <c r="F4" s="65" t="s">
        <v>80</v>
      </c>
    </row>
    <row r="5" spans="1:6">
      <c r="A5" s="369" t="s">
        <v>81</v>
      </c>
      <c r="B5" s="370"/>
      <c r="C5" s="469">
        <v>3556</v>
      </c>
      <c r="D5" s="67">
        <v>3412</v>
      </c>
      <c r="E5" s="67">
        <v>92</v>
      </c>
      <c r="F5" s="67">
        <v>52</v>
      </c>
    </row>
    <row r="6" spans="1:6">
      <c r="A6" s="371" t="s">
        <v>82</v>
      </c>
      <c r="B6" s="372"/>
      <c r="C6" s="468">
        <v>3444</v>
      </c>
      <c r="D6" s="109">
        <v>3327</v>
      </c>
      <c r="E6" s="109">
        <v>65</v>
      </c>
      <c r="F6" s="109">
        <v>52</v>
      </c>
    </row>
    <row r="7" spans="1:6" ht="18.600000000000001" customHeight="1">
      <c r="A7" s="373" t="s">
        <v>83</v>
      </c>
      <c r="B7" s="374"/>
      <c r="C7" s="467">
        <v>100</v>
      </c>
      <c r="D7" s="165">
        <v>95.95</v>
      </c>
      <c r="E7" s="165">
        <v>2.59</v>
      </c>
      <c r="F7" s="165">
        <v>1.46</v>
      </c>
    </row>
    <row r="8" spans="1:6">
      <c r="A8" s="371" t="s">
        <v>84</v>
      </c>
      <c r="B8" s="372"/>
      <c r="C8" s="466">
        <v>112</v>
      </c>
      <c r="D8" s="166">
        <v>85</v>
      </c>
      <c r="E8" s="166">
        <v>27</v>
      </c>
      <c r="F8" s="167">
        <v>0</v>
      </c>
    </row>
    <row r="9" spans="1:6" ht="17.399999999999999" customHeight="1">
      <c r="A9" s="373" t="s">
        <v>85</v>
      </c>
      <c r="B9" s="374"/>
      <c r="C9" s="467">
        <v>100</v>
      </c>
      <c r="D9" s="165">
        <f>100/$C$8*D8</f>
        <v>75.892857142857153</v>
      </c>
      <c r="E9" s="165">
        <f>100/$C$8*E8</f>
        <v>24.107142857142858</v>
      </c>
      <c r="F9" s="168">
        <f>100/$C$8*F8</f>
        <v>0</v>
      </c>
    </row>
    <row r="10" spans="1:6">
      <c r="A10" s="68" t="s">
        <v>77</v>
      </c>
      <c r="B10" s="68" t="s">
        <v>86</v>
      </c>
      <c r="C10" s="465">
        <v>100</v>
      </c>
      <c r="D10" s="69">
        <v>100</v>
      </c>
      <c r="E10" s="69">
        <v>100</v>
      </c>
      <c r="F10" s="69">
        <v>100</v>
      </c>
    </row>
    <row r="11" spans="1:6">
      <c r="A11" s="70" t="s">
        <v>87</v>
      </c>
      <c r="B11" s="70" t="s">
        <v>88</v>
      </c>
      <c r="C11" s="464">
        <v>51.15</v>
      </c>
      <c r="D11" s="71">
        <v>51.06</v>
      </c>
      <c r="E11" s="71">
        <v>47.83</v>
      </c>
      <c r="F11" s="71">
        <v>63.46</v>
      </c>
    </row>
    <row r="12" spans="1:6">
      <c r="A12" s="73"/>
      <c r="B12" s="74" t="s">
        <v>89</v>
      </c>
      <c r="C12" s="465">
        <v>45.7</v>
      </c>
      <c r="D12" s="69">
        <v>46.45</v>
      </c>
      <c r="E12" s="69">
        <v>22.83</v>
      </c>
      <c r="F12" s="69">
        <v>36.54</v>
      </c>
    </row>
    <row r="13" spans="1:6" ht="27">
      <c r="A13" s="74" t="s">
        <v>90</v>
      </c>
      <c r="B13" s="74" t="s">
        <v>88</v>
      </c>
      <c r="C13" s="465">
        <v>1.94</v>
      </c>
      <c r="D13" s="69">
        <v>1.41</v>
      </c>
      <c r="E13" s="69">
        <v>22.83</v>
      </c>
      <c r="F13" s="75">
        <v>0</v>
      </c>
    </row>
    <row r="14" spans="1:6">
      <c r="A14" s="74"/>
      <c r="B14" s="74" t="s">
        <v>89</v>
      </c>
      <c r="C14" s="465">
        <v>1.21</v>
      </c>
      <c r="D14" s="69">
        <v>1.08</v>
      </c>
      <c r="E14" s="69">
        <v>6.52</v>
      </c>
      <c r="F14" s="75">
        <v>0</v>
      </c>
    </row>
    <row r="15" spans="1:6">
      <c r="A15" s="68" t="s">
        <v>77</v>
      </c>
      <c r="B15" s="66" t="s">
        <v>91</v>
      </c>
      <c r="C15" s="465">
        <v>100</v>
      </c>
      <c r="D15" s="69">
        <v>100</v>
      </c>
      <c r="E15" s="69">
        <v>100</v>
      </c>
      <c r="F15" s="69">
        <v>100</v>
      </c>
    </row>
    <row r="16" spans="1:6">
      <c r="A16" s="70" t="s">
        <v>87</v>
      </c>
      <c r="B16" s="70" t="s">
        <v>92</v>
      </c>
      <c r="C16" s="463">
        <v>73.2</v>
      </c>
      <c r="D16" s="43">
        <v>74.27</v>
      </c>
      <c r="E16" s="43">
        <v>44.57</v>
      </c>
      <c r="F16" s="43">
        <v>53.85</v>
      </c>
    </row>
    <row r="17" spans="1:6">
      <c r="A17" s="254"/>
      <c r="B17" s="74" t="s">
        <v>93</v>
      </c>
      <c r="C17" s="462">
        <v>9.14</v>
      </c>
      <c r="D17" s="249">
        <v>9.32</v>
      </c>
      <c r="E17" s="249">
        <v>5.43</v>
      </c>
      <c r="F17" s="249">
        <v>3.85</v>
      </c>
    </row>
    <row r="18" spans="1:6">
      <c r="A18" s="73"/>
      <c r="B18" s="74" t="s">
        <v>94</v>
      </c>
      <c r="C18" s="462">
        <v>14.51</v>
      </c>
      <c r="D18" s="249">
        <v>13.92</v>
      </c>
      <c r="E18" s="249">
        <v>20.65</v>
      </c>
      <c r="F18" s="249">
        <v>42.300000000000004</v>
      </c>
    </row>
    <row r="19" spans="1:6" ht="27">
      <c r="A19" s="74" t="s">
        <v>90</v>
      </c>
      <c r="B19" s="74" t="s">
        <v>92</v>
      </c>
      <c r="C19" s="462">
        <v>0.2</v>
      </c>
      <c r="D19" s="249">
        <v>0.18</v>
      </c>
      <c r="E19" s="75">
        <v>1.0900000000000001</v>
      </c>
      <c r="F19" s="75">
        <v>0</v>
      </c>
    </row>
    <row r="20" spans="1:6">
      <c r="A20" s="74"/>
      <c r="B20" s="74" t="s">
        <v>93</v>
      </c>
      <c r="C20" s="462">
        <v>2.73</v>
      </c>
      <c r="D20" s="249">
        <v>2.08</v>
      </c>
      <c r="E20" s="249">
        <v>28.26</v>
      </c>
      <c r="F20" s="75">
        <v>0</v>
      </c>
    </row>
    <row r="21" spans="1:6">
      <c r="A21" s="74"/>
      <c r="B21" s="74" t="s">
        <v>94</v>
      </c>
      <c r="C21" s="462">
        <v>0.22</v>
      </c>
      <c r="D21" s="249">
        <v>0.23</v>
      </c>
      <c r="E21" s="75">
        <v>0</v>
      </c>
      <c r="F21" s="75">
        <v>0</v>
      </c>
    </row>
    <row r="22" spans="1:6">
      <c r="A22" s="493" t="s">
        <v>311</v>
      </c>
      <c r="B22" s="493"/>
      <c r="C22" s="493"/>
      <c r="D22" s="493"/>
      <c r="E22" s="493"/>
      <c r="F22" s="493"/>
    </row>
    <row r="23" spans="1:6" s="322" customFormat="1">
      <c r="A23" s="496"/>
      <c r="B23" s="496"/>
      <c r="C23" s="496"/>
      <c r="D23" s="496"/>
      <c r="E23" s="496"/>
      <c r="F23" s="496"/>
    </row>
    <row r="24" spans="1:6">
      <c r="A24" s="355" t="s">
        <v>19</v>
      </c>
      <c r="B24" s="355"/>
      <c r="C24" s="355"/>
      <c r="D24" s="355"/>
      <c r="E24" s="355"/>
      <c r="F24" s="355"/>
    </row>
    <row r="25" spans="1:6">
      <c r="A25" s="348" t="s">
        <v>95</v>
      </c>
      <c r="B25" s="348"/>
      <c r="C25" s="348"/>
      <c r="D25" s="348"/>
      <c r="E25" s="348"/>
      <c r="F25" s="348"/>
    </row>
    <row r="26" spans="1:6">
      <c r="A26" s="375" t="s">
        <v>96</v>
      </c>
      <c r="B26" s="375"/>
      <c r="C26" s="375"/>
      <c r="D26" s="375"/>
      <c r="E26" s="375"/>
      <c r="F26" s="375"/>
    </row>
    <row r="27" spans="1:6" ht="28.2" customHeight="1">
      <c r="A27" s="348" t="s">
        <v>251</v>
      </c>
      <c r="B27" s="349"/>
      <c r="C27" s="349"/>
      <c r="D27" s="349"/>
      <c r="E27" s="349"/>
      <c r="F27" s="349"/>
    </row>
  </sheetData>
  <mergeCells count="13">
    <mergeCell ref="A7:B7"/>
    <mergeCell ref="A27:F27"/>
    <mergeCell ref="A8:B8"/>
    <mergeCell ref="A9:B9"/>
    <mergeCell ref="A22:F22"/>
    <mergeCell ref="A24:F24"/>
    <mergeCell ref="A25:F25"/>
    <mergeCell ref="A26:F26"/>
    <mergeCell ref="A1:F1"/>
    <mergeCell ref="A2:F2"/>
    <mergeCell ref="A3:F3"/>
    <mergeCell ref="A5:B5"/>
    <mergeCell ref="A6:B6"/>
  </mergeCell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4"/>
  <sheetViews>
    <sheetView zoomScaleNormal="100" workbookViewId="0">
      <selection activeCell="A27" sqref="A27:XFD27"/>
    </sheetView>
  </sheetViews>
  <sheetFormatPr baseColWidth="10" defaultRowHeight="14.4"/>
  <sheetData>
    <row r="1" spans="1:9" ht="15.6">
      <c r="A1" s="350" t="s">
        <v>97</v>
      </c>
      <c r="B1" s="350"/>
      <c r="C1" s="350"/>
      <c r="D1" s="350"/>
      <c r="E1" s="350"/>
      <c r="F1" s="350"/>
      <c r="G1" s="350"/>
      <c r="H1" s="350"/>
      <c r="I1" s="350"/>
    </row>
    <row r="2" spans="1:9">
      <c r="A2" s="352" t="s">
        <v>185</v>
      </c>
      <c r="B2" s="352"/>
      <c r="C2" s="352"/>
      <c r="D2" s="352"/>
      <c r="E2" s="352"/>
      <c r="F2" s="352"/>
      <c r="G2" s="352"/>
      <c r="H2" s="352"/>
      <c r="I2" s="352"/>
    </row>
    <row r="3" spans="1:9">
      <c r="A3" s="354" t="s">
        <v>98</v>
      </c>
      <c r="B3" s="354"/>
      <c r="C3" s="354"/>
      <c r="D3" s="354"/>
      <c r="E3" s="354"/>
      <c r="F3" s="354"/>
      <c r="G3" s="354"/>
      <c r="H3" s="354"/>
      <c r="I3" s="354"/>
    </row>
    <row r="4" spans="1:9">
      <c r="A4" s="329"/>
      <c r="B4" s="377" t="s">
        <v>68</v>
      </c>
      <c r="C4" s="353"/>
      <c r="D4" s="353"/>
      <c r="E4" s="353"/>
      <c r="F4" s="377" t="s">
        <v>32</v>
      </c>
      <c r="G4" s="377"/>
      <c r="H4" s="377"/>
      <c r="I4" s="377"/>
    </row>
    <row r="5" spans="1:9" ht="40.200000000000003">
      <c r="A5" s="329"/>
      <c r="B5" s="62" t="s">
        <v>3</v>
      </c>
      <c r="C5" s="80" t="s">
        <v>99</v>
      </c>
      <c r="D5" s="80" t="s">
        <v>100</v>
      </c>
      <c r="E5" s="80" t="s">
        <v>101</v>
      </c>
      <c r="F5" s="80" t="s">
        <v>3</v>
      </c>
      <c r="G5" s="80" t="s">
        <v>99</v>
      </c>
      <c r="H5" s="80" t="s">
        <v>100</v>
      </c>
      <c r="I5" s="80" t="s">
        <v>102</v>
      </c>
    </row>
    <row r="6" spans="1:9">
      <c r="A6" s="330"/>
      <c r="B6" s="378" t="s">
        <v>27</v>
      </c>
      <c r="C6" s="379"/>
      <c r="D6" s="379"/>
      <c r="E6" s="379"/>
      <c r="F6" s="379"/>
      <c r="G6" s="379"/>
      <c r="H6" s="379"/>
      <c r="I6" s="379"/>
    </row>
    <row r="7" spans="1:9">
      <c r="A7" s="55">
        <v>2011</v>
      </c>
      <c r="B7" s="461">
        <v>43.7</v>
      </c>
      <c r="C7" s="9">
        <v>24.5</v>
      </c>
      <c r="D7" s="9">
        <v>15.9</v>
      </c>
      <c r="E7" s="9">
        <v>3.3</v>
      </c>
      <c r="F7" s="457">
        <v>34.700000000000003</v>
      </c>
      <c r="G7" s="255">
        <v>19.899999999999999</v>
      </c>
      <c r="H7" s="255">
        <v>13.04481</v>
      </c>
      <c r="I7" s="255">
        <v>1.8</v>
      </c>
    </row>
    <row r="8" spans="1:9">
      <c r="A8" s="82">
        <v>2012</v>
      </c>
      <c r="B8" s="460">
        <v>38.6</v>
      </c>
      <c r="C8" s="33">
        <v>21.8</v>
      </c>
      <c r="D8" s="33">
        <v>12.8</v>
      </c>
      <c r="E8" s="33">
        <v>4</v>
      </c>
      <c r="F8" s="456">
        <v>35.668280000000003</v>
      </c>
      <c r="G8" s="244">
        <v>19.6401</v>
      </c>
      <c r="H8" s="244">
        <v>13.736750000000001</v>
      </c>
      <c r="I8" s="244">
        <v>2.29142</v>
      </c>
    </row>
    <row r="9" spans="1:9">
      <c r="A9" s="64">
        <v>2013</v>
      </c>
      <c r="B9" s="460">
        <v>42.2</v>
      </c>
      <c r="C9" s="33">
        <v>28.028503562945367</v>
      </c>
      <c r="D9" s="33">
        <v>10.823529411764707</v>
      </c>
      <c r="E9" s="33">
        <v>3.3557046979865772</v>
      </c>
      <c r="F9" s="456">
        <v>36.337710000000001</v>
      </c>
      <c r="G9" s="244">
        <v>19.856770000000001</v>
      </c>
      <c r="H9" s="244">
        <v>14.07263</v>
      </c>
      <c r="I9" s="244">
        <v>2.4083100000000002</v>
      </c>
    </row>
    <row r="10" spans="1:9">
      <c r="A10" s="64">
        <v>2014</v>
      </c>
      <c r="B10" s="459">
        <v>41.859429356341359</v>
      </c>
      <c r="C10" s="33">
        <v>27.982646420824295</v>
      </c>
      <c r="D10" s="33">
        <v>11.007025761124122</v>
      </c>
      <c r="E10" s="33">
        <v>2.869757174392936</v>
      </c>
      <c r="F10" s="456">
        <v>37.567480000000003</v>
      </c>
      <c r="G10" s="244">
        <v>20.18214</v>
      </c>
      <c r="H10" s="244">
        <v>14.877190000000001</v>
      </c>
      <c r="I10" s="244">
        <v>2.5081500000000001</v>
      </c>
    </row>
    <row r="11" spans="1:9" s="64" customFormat="1">
      <c r="A11" s="64">
        <v>2015</v>
      </c>
      <c r="B11" s="459">
        <v>41.562719935310945</v>
      </c>
      <c r="C11" s="33">
        <v>25.174825174825173</v>
      </c>
      <c r="D11" s="33">
        <v>14.98929336188437</v>
      </c>
      <c r="E11" s="33">
        <v>1.3986013986013985</v>
      </c>
      <c r="F11" s="456">
        <v>38.753999999999998</v>
      </c>
      <c r="G11" s="244">
        <v>20.849</v>
      </c>
      <c r="H11" s="244">
        <v>15.140999999999998</v>
      </c>
      <c r="I11" s="244">
        <v>2.7640000000000002</v>
      </c>
    </row>
    <row r="12" spans="1:9" s="64" customFormat="1">
      <c r="A12" s="64">
        <v>2016</v>
      </c>
      <c r="B12" s="458">
        <v>40.025108652905651</v>
      </c>
      <c r="C12" s="35">
        <v>25.164113785557987</v>
      </c>
      <c r="D12" s="35">
        <v>12.672811059907835</v>
      </c>
      <c r="E12" s="35">
        <v>2.1881838074398248</v>
      </c>
      <c r="F12" s="455">
        <v>39.649000000000001</v>
      </c>
      <c r="G12" s="256">
        <v>21.236000000000001</v>
      </c>
      <c r="H12" s="256">
        <v>15.426</v>
      </c>
      <c r="I12" s="256">
        <v>2.9860000000000002</v>
      </c>
    </row>
    <row r="13" spans="1:9">
      <c r="A13">
        <v>2017</v>
      </c>
      <c r="B13" s="458">
        <v>45.805147665401748</v>
      </c>
      <c r="C13" s="11">
        <v>29.425837320574164</v>
      </c>
      <c r="D13" s="11">
        <v>13.793103448275861</v>
      </c>
      <c r="E13" s="11">
        <v>2.5862068965517242</v>
      </c>
      <c r="F13" s="454">
        <v>40.4</v>
      </c>
      <c r="G13" s="275">
        <v>21.6</v>
      </c>
      <c r="H13" s="275">
        <v>15.7</v>
      </c>
      <c r="I13" s="275">
        <v>3.1</v>
      </c>
    </row>
    <row r="14" spans="1:9" s="242" customFormat="1">
      <c r="A14" s="242">
        <v>2018</v>
      </c>
      <c r="B14" s="458">
        <v>44.2</v>
      </c>
      <c r="C14" s="11">
        <v>31.08433734939759</v>
      </c>
      <c r="D14" s="11">
        <v>10.76555023923445</v>
      </c>
      <c r="E14" s="11">
        <v>2.3923444976076556</v>
      </c>
      <c r="F14" s="455">
        <v>40.9</v>
      </c>
      <c r="G14" s="156">
        <v>21.8</v>
      </c>
      <c r="H14" s="156">
        <v>15.8</v>
      </c>
      <c r="I14" s="156">
        <v>3.3</v>
      </c>
    </row>
    <row r="15" spans="1:9" s="242" customFormat="1">
      <c r="A15" s="242">
        <v>2019</v>
      </c>
      <c r="B15" s="458">
        <v>40.907990314769975</v>
      </c>
      <c r="C15" s="11">
        <v>29.285714285714285</v>
      </c>
      <c r="D15" s="11">
        <v>7.9903147699757868</v>
      </c>
      <c r="E15" s="11">
        <v>3.6319612590799033</v>
      </c>
      <c r="F15" s="455" t="s">
        <v>70</v>
      </c>
      <c r="G15" s="156" t="s">
        <v>70</v>
      </c>
      <c r="H15" s="156" t="s">
        <v>70</v>
      </c>
      <c r="I15" s="156" t="s">
        <v>70</v>
      </c>
    </row>
    <row r="16" spans="1:9" s="283" customFormat="1">
      <c r="A16" s="283">
        <v>2020</v>
      </c>
      <c r="B16" s="458">
        <v>47.416527423562869</v>
      </c>
      <c r="C16" s="11">
        <v>27.951807228915662</v>
      </c>
      <c r="D16" s="11">
        <v>14.598540145985401</v>
      </c>
      <c r="E16" s="11">
        <v>4.8661800486618008</v>
      </c>
      <c r="F16" s="455" t="s">
        <v>70</v>
      </c>
      <c r="G16" s="156" t="s">
        <v>70</v>
      </c>
      <c r="H16" s="156" t="s">
        <v>70</v>
      </c>
      <c r="I16" s="156" t="s">
        <v>70</v>
      </c>
    </row>
    <row r="17" spans="1:9" s="36" customFormat="1">
      <c r="A17" s="493" t="s">
        <v>311</v>
      </c>
      <c r="B17" s="493"/>
      <c r="C17" s="493"/>
      <c r="D17" s="493"/>
      <c r="E17" s="493"/>
      <c r="F17" s="493"/>
      <c r="G17" s="493"/>
      <c r="H17" s="493"/>
      <c r="I17" s="493"/>
    </row>
    <row r="18" spans="1:9" s="36" customFormat="1">
      <c r="A18" s="496"/>
      <c r="B18" s="496"/>
      <c r="C18" s="496"/>
      <c r="D18" s="496"/>
      <c r="E18" s="496"/>
      <c r="F18" s="496"/>
      <c r="G18" s="156"/>
      <c r="H18" s="156"/>
      <c r="I18" s="156"/>
    </row>
    <row r="19" spans="1:9" s="36" customFormat="1">
      <c r="A19" s="355" t="s">
        <v>19</v>
      </c>
      <c r="B19" s="355"/>
      <c r="C19" s="355"/>
      <c r="D19" s="355"/>
      <c r="E19" s="355"/>
      <c r="F19" s="355"/>
      <c r="G19" s="355"/>
      <c r="H19" s="355"/>
      <c r="I19" s="355"/>
    </row>
    <row r="20" spans="1:9" s="36" customFormat="1">
      <c r="A20" s="376" t="s">
        <v>280</v>
      </c>
      <c r="B20" s="376"/>
      <c r="C20" s="376"/>
      <c r="D20" s="376"/>
      <c r="E20" s="376"/>
      <c r="F20" s="376"/>
      <c r="G20" s="376"/>
      <c r="H20" s="376"/>
      <c r="I20" s="376"/>
    </row>
    <row r="21" spans="1:9">
      <c r="B21" s="301"/>
      <c r="C21" s="301"/>
      <c r="D21" s="301"/>
      <c r="E21" s="301"/>
    </row>
    <row r="22" spans="1:9" s="242" customFormat="1">
      <c r="A22" s="424" t="s">
        <v>234</v>
      </c>
      <c r="B22" s="424"/>
      <c r="C22" s="424"/>
      <c r="D22" s="424"/>
      <c r="E22" s="424"/>
      <c r="F22" s="424"/>
      <c r="G22" s="424"/>
      <c r="H22" s="424"/>
      <c r="I22" s="424"/>
    </row>
    <row r="23" spans="1:9" s="242" customFormat="1">
      <c r="A23" s="424" t="s">
        <v>237</v>
      </c>
      <c r="B23" s="424"/>
      <c r="C23" s="424"/>
      <c r="D23" s="424"/>
      <c r="E23" s="424"/>
      <c r="F23" s="424"/>
      <c r="G23" s="424"/>
      <c r="H23" s="424"/>
      <c r="I23" s="424"/>
    </row>
    <row r="24" spans="1:9" s="242" customFormat="1"/>
    <row r="25" spans="1:9">
      <c r="B25" s="261"/>
      <c r="C25" s="261"/>
      <c r="D25" s="261"/>
      <c r="E25" s="261"/>
    </row>
    <row r="34" spans="2:5">
      <c r="B34" s="257"/>
      <c r="C34" s="257"/>
      <c r="D34" s="257"/>
      <c r="E34" s="257"/>
    </row>
  </sheetData>
  <mergeCells count="11">
    <mergeCell ref="A20:I20"/>
    <mergeCell ref="A22:I22"/>
    <mergeCell ref="A23:I23"/>
    <mergeCell ref="A1:I1"/>
    <mergeCell ref="A2:I2"/>
    <mergeCell ref="B4:E4"/>
    <mergeCell ref="F4:I4"/>
    <mergeCell ref="B6:I6"/>
    <mergeCell ref="A3:I3"/>
    <mergeCell ref="A19:I19"/>
    <mergeCell ref="A17:I17"/>
  </mergeCells>
  <pageMargins left="0.7" right="0.7" top="0.78740157499999996" bottom="0.78740157499999996" header="0.3" footer="0.3"/>
  <pageSetup paperSize="9" scale="8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1"/>
  <sheetViews>
    <sheetView zoomScaleNormal="100" workbookViewId="0">
      <selection activeCell="A27" sqref="A27:XFD27"/>
    </sheetView>
  </sheetViews>
  <sheetFormatPr baseColWidth="10" defaultRowHeight="14.4"/>
  <cols>
    <col min="1" max="1" width="17.6640625" customWidth="1"/>
  </cols>
  <sheetData>
    <row r="1" spans="1:9" ht="30" customHeight="1">
      <c r="A1" s="351" t="s">
        <v>103</v>
      </c>
      <c r="B1" s="351"/>
      <c r="C1" s="351"/>
      <c r="D1" s="351"/>
      <c r="E1" s="351"/>
      <c r="F1" s="351"/>
      <c r="G1" s="351"/>
    </row>
    <row r="2" spans="1:9">
      <c r="A2" s="352" t="s">
        <v>199</v>
      </c>
      <c r="B2" s="352"/>
      <c r="C2" s="352"/>
      <c r="D2" s="352"/>
      <c r="E2" s="352"/>
      <c r="F2" s="352"/>
      <c r="G2" s="352"/>
    </row>
    <row r="3" spans="1:9">
      <c r="A3" s="354" t="s">
        <v>104</v>
      </c>
      <c r="B3" s="354"/>
      <c r="C3" s="354"/>
      <c r="D3" s="354"/>
      <c r="E3" s="354"/>
      <c r="F3" s="354"/>
    </row>
    <row r="4" spans="1:9">
      <c r="A4" s="381"/>
      <c r="B4" s="377" t="s">
        <v>105</v>
      </c>
      <c r="C4" s="377"/>
      <c r="D4" s="377"/>
      <c r="E4" s="377"/>
      <c r="F4" s="377"/>
      <c r="G4" s="190"/>
    </row>
    <row r="5" spans="1:9" ht="27">
      <c r="A5" s="381"/>
      <c r="B5" s="62" t="s">
        <v>113</v>
      </c>
      <c r="C5" s="80" t="s">
        <v>106</v>
      </c>
      <c r="D5" s="80" t="s">
        <v>108</v>
      </c>
      <c r="E5" s="80" t="s">
        <v>109</v>
      </c>
      <c r="F5" s="80" t="s">
        <v>110</v>
      </c>
    </row>
    <row r="6" spans="1:9">
      <c r="A6" s="55" t="s">
        <v>68</v>
      </c>
      <c r="B6" s="56">
        <v>84.814585614319</v>
      </c>
      <c r="C6" s="180">
        <v>90.470723306544201</v>
      </c>
      <c r="D6" s="180">
        <v>85.929648241205996</v>
      </c>
      <c r="E6" s="180">
        <v>86.268939393939405</v>
      </c>
      <c r="F6" s="180">
        <v>77.110073901205794</v>
      </c>
    </row>
    <row r="7" spans="1:9">
      <c r="A7" s="82" t="s">
        <v>32</v>
      </c>
      <c r="B7" s="179">
        <v>87.435879</v>
      </c>
      <c r="C7" s="35">
        <v>91.360207000000003</v>
      </c>
      <c r="D7" s="35">
        <v>88.383865999999998</v>
      </c>
      <c r="E7" s="35">
        <v>86.15441899999999</v>
      </c>
      <c r="F7" s="35">
        <v>83.665442999999996</v>
      </c>
    </row>
    <row r="8" spans="1:9">
      <c r="A8" s="82" t="s">
        <v>33</v>
      </c>
      <c r="B8" s="179">
        <v>84.528407000000001</v>
      </c>
      <c r="C8" s="35">
        <v>88.625812999999994</v>
      </c>
      <c r="D8" s="35">
        <v>87.21253999999999</v>
      </c>
      <c r="E8" s="35">
        <v>83.527386000000007</v>
      </c>
      <c r="F8" s="35">
        <v>78.588919000000004</v>
      </c>
    </row>
    <row r="9" spans="1:9">
      <c r="A9" s="82" t="s">
        <v>34</v>
      </c>
      <c r="B9" s="179">
        <v>86.476488000000003</v>
      </c>
      <c r="C9" s="35">
        <v>87.014312000000004</v>
      </c>
      <c r="D9" s="35">
        <v>85.757710000000003</v>
      </c>
      <c r="E9" s="35">
        <v>87.191877000000005</v>
      </c>
      <c r="F9" s="35">
        <v>85.775041000000002</v>
      </c>
    </row>
    <row r="10" spans="1:9">
      <c r="A10" s="82" t="s">
        <v>35</v>
      </c>
      <c r="B10" s="179">
        <v>78.819141999999999</v>
      </c>
      <c r="C10" s="35">
        <v>86.551082000000008</v>
      </c>
      <c r="D10" s="35">
        <v>84.294865000000001</v>
      </c>
      <c r="E10" s="35">
        <v>73.425952999999993</v>
      </c>
      <c r="F10" s="35">
        <v>68.355830999999995</v>
      </c>
    </row>
    <row r="11" spans="1:9">
      <c r="A11" s="82" t="s">
        <v>111</v>
      </c>
      <c r="B11" s="179">
        <v>78.452534</v>
      </c>
      <c r="C11" s="35">
        <v>84.754772000000003</v>
      </c>
      <c r="D11" s="35">
        <v>82.058982999999998</v>
      </c>
      <c r="E11" s="35">
        <v>76.790933999999993</v>
      </c>
      <c r="F11" s="35">
        <v>69.119909000000007</v>
      </c>
    </row>
    <row r="12" spans="1:9">
      <c r="A12" s="493" t="s">
        <v>311</v>
      </c>
      <c r="B12" s="493"/>
      <c r="C12" s="493"/>
      <c r="D12" s="493"/>
      <c r="E12" s="493"/>
      <c r="F12" s="493"/>
      <c r="G12" s="497"/>
      <c r="H12" s="497"/>
      <c r="I12" s="497"/>
    </row>
    <row r="13" spans="1:9" s="322" customFormat="1">
      <c r="A13" s="496"/>
      <c r="B13" s="496"/>
      <c r="C13" s="496"/>
      <c r="D13" s="496"/>
      <c r="E13" s="496"/>
      <c r="F13" s="496"/>
      <c r="G13" s="497"/>
      <c r="H13" s="497"/>
      <c r="I13" s="497"/>
    </row>
    <row r="14" spans="1:9">
      <c r="A14" s="382" t="s">
        <v>235</v>
      </c>
      <c r="B14" s="382"/>
      <c r="C14" s="382"/>
      <c r="D14" s="382"/>
      <c r="E14" s="382"/>
      <c r="F14" s="382"/>
      <c r="G14" s="40"/>
      <c r="H14" s="40"/>
    </row>
    <row r="15" spans="1:9" ht="15" customHeight="1">
      <c r="A15" s="380" t="s">
        <v>238</v>
      </c>
      <c r="B15" s="380"/>
      <c r="C15" s="380"/>
      <c r="D15" s="380"/>
      <c r="E15" s="380"/>
      <c r="F15" s="380"/>
      <c r="H15" s="40"/>
    </row>
    <row r="16" spans="1:9" ht="30" customHeight="1">
      <c r="A16" s="380" t="s">
        <v>239</v>
      </c>
      <c r="B16" s="380"/>
      <c r="C16" s="380"/>
      <c r="D16" s="380"/>
      <c r="E16" s="380"/>
      <c r="F16" s="380"/>
      <c r="G16" s="40"/>
      <c r="H16" s="40"/>
    </row>
    <row r="17" spans="1:8">
      <c r="A17" s="207"/>
      <c r="B17" s="207"/>
      <c r="C17" s="207"/>
      <c r="D17" s="207"/>
      <c r="E17" s="207"/>
      <c r="F17" s="207"/>
      <c r="G17" s="40"/>
      <c r="H17" s="40"/>
    </row>
    <row r="18" spans="1:8">
      <c r="A18" s="40"/>
      <c r="C18" s="40"/>
      <c r="D18" s="40"/>
      <c r="E18" s="40"/>
      <c r="F18" s="40"/>
      <c r="G18" s="40"/>
      <c r="H18" s="40"/>
    </row>
    <row r="19" spans="1:8" s="153" customFormat="1">
      <c r="A19" s="40"/>
      <c r="C19" s="40"/>
      <c r="D19" s="40"/>
      <c r="E19" s="40"/>
      <c r="F19" s="40"/>
      <c r="G19" s="40"/>
      <c r="H19" s="40"/>
    </row>
    <row r="20" spans="1:8" s="153" customFormat="1">
      <c r="A20" s="40"/>
      <c r="C20" s="40"/>
      <c r="D20" s="40"/>
      <c r="E20" s="40"/>
      <c r="F20" s="40"/>
      <c r="G20" s="40"/>
      <c r="H20" s="40"/>
    </row>
    <row r="21" spans="1:8">
      <c r="A21" s="40"/>
      <c r="B21" s="40"/>
      <c r="C21" s="40"/>
      <c r="D21" s="40"/>
      <c r="E21" s="40"/>
      <c r="F21" s="40"/>
      <c r="G21" s="40"/>
      <c r="H21" s="40"/>
    </row>
  </sheetData>
  <mergeCells count="9">
    <mergeCell ref="A16:F16"/>
    <mergeCell ref="A1:G1"/>
    <mergeCell ref="A2:G2"/>
    <mergeCell ref="A4:A5"/>
    <mergeCell ref="B4:F4"/>
    <mergeCell ref="A15:F15"/>
    <mergeCell ref="A14:F14"/>
    <mergeCell ref="A3:F3"/>
    <mergeCell ref="A12:F12"/>
  </mergeCells>
  <pageMargins left="0.7" right="0.7" top="0.78740157499999996" bottom="0.78740157499999996"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0"/>
  <sheetViews>
    <sheetView zoomScaleNormal="100" workbookViewId="0">
      <selection activeCell="A27" sqref="A27:XFD27"/>
    </sheetView>
  </sheetViews>
  <sheetFormatPr baseColWidth="10" defaultRowHeight="14.4"/>
  <sheetData>
    <row r="1" spans="1:7" ht="30" customHeight="1">
      <c r="A1" s="351" t="s">
        <v>208</v>
      </c>
      <c r="B1" s="350"/>
      <c r="C1" s="350"/>
      <c r="D1" s="350"/>
      <c r="E1" s="350"/>
      <c r="F1" s="350"/>
      <c r="G1" s="350"/>
    </row>
    <row r="2" spans="1:7">
      <c r="A2" s="352" t="s">
        <v>199</v>
      </c>
      <c r="B2" s="352"/>
      <c r="C2" s="352"/>
      <c r="D2" s="352"/>
      <c r="E2" s="352"/>
      <c r="F2" s="352"/>
      <c r="G2" s="352"/>
    </row>
    <row r="3" spans="1:7">
      <c r="A3" s="354" t="s">
        <v>112</v>
      </c>
      <c r="B3" s="354"/>
      <c r="C3" s="354"/>
      <c r="D3" s="354"/>
      <c r="E3" s="354"/>
      <c r="F3" s="354"/>
      <c r="G3" s="354"/>
    </row>
    <row r="4" spans="1:7">
      <c r="A4" s="329"/>
      <c r="B4" s="377" t="s">
        <v>105</v>
      </c>
      <c r="C4" s="377"/>
      <c r="D4" s="353"/>
      <c r="E4" s="353"/>
      <c r="F4" s="353"/>
      <c r="G4" s="353"/>
    </row>
    <row r="5" spans="1:7" ht="27">
      <c r="A5" s="329"/>
      <c r="B5" s="62" t="s">
        <v>113</v>
      </c>
      <c r="C5" s="80" t="s">
        <v>106</v>
      </c>
      <c r="D5" s="80" t="s">
        <v>107</v>
      </c>
      <c r="E5" s="80" t="s">
        <v>108</v>
      </c>
      <c r="F5" s="80" t="s">
        <v>109</v>
      </c>
      <c r="G5" s="80" t="s">
        <v>110</v>
      </c>
    </row>
    <row r="6" spans="1:7">
      <c r="A6" s="330"/>
      <c r="B6" s="378" t="s">
        <v>27</v>
      </c>
      <c r="C6" s="378"/>
      <c r="D6" s="379"/>
      <c r="E6" s="379"/>
      <c r="F6" s="379"/>
      <c r="G6" s="379"/>
    </row>
    <row r="7" spans="1:7">
      <c r="A7" s="55" t="s">
        <v>68</v>
      </c>
      <c r="B7" s="56">
        <v>32.860475079735302</v>
      </c>
      <c r="C7" s="180">
        <v>37.841561423651001</v>
      </c>
      <c r="D7" s="180">
        <v>40.348464007336098</v>
      </c>
      <c r="E7" s="180">
        <v>37.2825666795516</v>
      </c>
      <c r="F7" s="180">
        <v>32.670454545454497</v>
      </c>
      <c r="G7" s="180">
        <v>24.4262932711007</v>
      </c>
    </row>
    <row r="8" spans="1:7">
      <c r="A8" s="82" t="s">
        <v>32</v>
      </c>
      <c r="B8" s="179">
        <v>39.782719</v>
      </c>
      <c r="C8" s="35">
        <v>46.502586000000001</v>
      </c>
      <c r="D8" s="35">
        <v>49.286655000000003</v>
      </c>
      <c r="E8" s="35">
        <v>44.072665999999998</v>
      </c>
      <c r="F8" s="35">
        <v>37.294502000000001</v>
      </c>
      <c r="G8" s="35">
        <v>30.583302</v>
      </c>
    </row>
    <row r="9" spans="1:7">
      <c r="A9" s="82" t="s">
        <v>33</v>
      </c>
      <c r="B9" s="179">
        <v>30.550726000000001</v>
      </c>
      <c r="C9" s="35">
        <v>38.626846</v>
      </c>
      <c r="D9" s="35">
        <v>38.733424999999997</v>
      </c>
      <c r="E9" s="35">
        <v>34.336089999999999</v>
      </c>
      <c r="F9" s="35">
        <v>27.429082999999999</v>
      </c>
      <c r="G9" s="35">
        <v>21.790869000000001</v>
      </c>
    </row>
    <row r="10" spans="1:7">
      <c r="A10" s="82" t="s">
        <v>34</v>
      </c>
      <c r="B10" s="179">
        <v>27.638235000000002</v>
      </c>
      <c r="C10" s="35">
        <v>29.588667000000001</v>
      </c>
      <c r="D10" s="35">
        <v>32.302025</v>
      </c>
      <c r="E10" s="35">
        <v>29.280225999999999</v>
      </c>
      <c r="F10" s="35">
        <v>26.580832999999998</v>
      </c>
      <c r="G10" s="35">
        <v>25.612535000000001</v>
      </c>
    </row>
    <row r="11" spans="1:7">
      <c r="A11" s="82" t="s">
        <v>35</v>
      </c>
      <c r="B11" s="179">
        <v>39.794865000000001</v>
      </c>
      <c r="C11" s="35">
        <v>49.945853999999997</v>
      </c>
      <c r="D11" s="35">
        <v>52.046073999999997</v>
      </c>
      <c r="E11" s="35">
        <v>46.644897</v>
      </c>
      <c r="F11" s="35">
        <v>33.562415999999999</v>
      </c>
      <c r="G11" s="35">
        <v>26.164223</v>
      </c>
    </row>
    <row r="12" spans="1:7">
      <c r="A12" s="82" t="s">
        <v>111</v>
      </c>
      <c r="B12" s="179">
        <v>34.549864999999997</v>
      </c>
      <c r="C12" s="35">
        <v>41.804924</v>
      </c>
      <c r="D12" s="35">
        <v>42.784610000000001</v>
      </c>
      <c r="E12" s="35">
        <v>39.183425999999997</v>
      </c>
      <c r="F12" s="35">
        <v>30.844837999999999</v>
      </c>
      <c r="G12" s="35">
        <v>25.611426999999999</v>
      </c>
    </row>
    <row r="13" spans="1:7">
      <c r="A13" s="493" t="s">
        <v>311</v>
      </c>
      <c r="B13" s="493"/>
      <c r="C13" s="493"/>
      <c r="D13" s="493"/>
      <c r="E13" s="493"/>
      <c r="F13" s="493"/>
      <c r="G13" s="493"/>
    </row>
    <row r="14" spans="1:7" s="322" customFormat="1">
      <c r="A14" s="496"/>
      <c r="B14" s="496"/>
      <c r="C14" s="496"/>
      <c r="D14" s="496"/>
      <c r="E14" s="496"/>
      <c r="F14" s="496"/>
      <c r="G14" s="36"/>
    </row>
    <row r="15" spans="1:7" s="153" customFormat="1">
      <c r="A15" s="217" t="s">
        <v>235</v>
      </c>
      <c r="B15" s="206"/>
      <c r="C15" s="206"/>
      <c r="D15" s="206"/>
      <c r="E15" s="206"/>
      <c r="F15" s="206"/>
      <c r="G15" s="206"/>
    </row>
    <row r="16" spans="1:7" s="153" customFormat="1">
      <c r="A16" s="382" t="s">
        <v>238</v>
      </c>
      <c r="B16" s="382"/>
      <c r="C16" s="382"/>
      <c r="D16" s="382"/>
      <c r="E16" s="382"/>
      <c r="F16" s="382"/>
      <c r="G16" s="382"/>
    </row>
    <row r="17" spans="1:7" s="153" customFormat="1" ht="30" customHeight="1">
      <c r="A17" s="380" t="s">
        <v>240</v>
      </c>
      <c r="B17" s="380"/>
      <c r="C17" s="380"/>
      <c r="D17" s="380"/>
      <c r="E17" s="380"/>
      <c r="F17" s="380"/>
      <c r="G17" s="380"/>
    </row>
    <row r="18" spans="1:7" s="153" customFormat="1">
      <c r="G18" s="36"/>
    </row>
    <row r="19" spans="1:7" s="153" customFormat="1">
      <c r="G19" s="36"/>
    </row>
    <row r="20" spans="1:7" s="153" customFormat="1">
      <c r="G20" s="36"/>
    </row>
  </sheetData>
  <mergeCells count="8">
    <mergeCell ref="A17:G17"/>
    <mergeCell ref="A1:G1"/>
    <mergeCell ref="A2:G2"/>
    <mergeCell ref="B4:G4"/>
    <mergeCell ref="B6:G6"/>
    <mergeCell ref="A16:G16"/>
    <mergeCell ref="A3:G3"/>
    <mergeCell ref="A13:G13"/>
  </mergeCells>
  <pageMargins left="0.7" right="0.7" top="0.78740157499999996" bottom="0.78740157499999996"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44"/>
  <sheetViews>
    <sheetView topLeftCell="A16" zoomScaleNormal="100" workbookViewId="0">
      <selection activeCell="A27" sqref="A27:XFD27"/>
    </sheetView>
  </sheetViews>
  <sheetFormatPr baseColWidth="10" defaultRowHeight="14.4"/>
  <sheetData>
    <row r="1" spans="1:12" ht="15.6">
      <c r="A1" s="350" t="s">
        <v>114</v>
      </c>
      <c r="B1" s="350"/>
      <c r="C1" s="350"/>
      <c r="D1" s="350"/>
      <c r="E1" s="350"/>
      <c r="F1" s="350"/>
      <c r="G1" s="350"/>
      <c r="H1" s="353"/>
    </row>
    <row r="2" spans="1:12">
      <c r="A2" s="355" t="s">
        <v>115</v>
      </c>
      <c r="B2" s="355"/>
      <c r="C2" s="355"/>
      <c r="D2" s="355"/>
      <c r="E2" s="355"/>
      <c r="F2" s="355"/>
      <c r="G2" s="355"/>
      <c r="H2" s="355"/>
    </row>
    <row r="3" spans="1:12" s="153" customFormat="1">
      <c r="A3" s="384" t="s">
        <v>186</v>
      </c>
      <c r="B3" s="376"/>
      <c r="C3" s="376"/>
      <c r="D3" s="376"/>
      <c r="E3" s="376"/>
      <c r="F3" s="376"/>
      <c r="G3" s="376"/>
      <c r="H3" s="376"/>
    </row>
    <row r="4" spans="1:12">
      <c r="A4" s="354" t="s">
        <v>116</v>
      </c>
      <c r="B4" s="354"/>
      <c r="C4" s="354"/>
      <c r="D4" s="354"/>
      <c r="E4" s="354"/>
      <c r="F4" s="354"/>
      <c r="G4" s="354"/>
      <c r="H4" s="354"/>
    </row>
    <row r="5" spans="1:12">
      <c r="A5" s="64"/>
      <c r="B5" s="64"/>
      <c r="C5" s="377" t="s">
        <v>22</v>
      </c>
      <c r="D5" s="377"/>
      <c r="E5" s="377"/>
      <c r="F5" s="377" t="s">
        <v>23</v>
      </c>
      <c r="G5" s="377"/>
      <c r="H5" s="377"/>
    </row>
    <row r="6" spans="1:12">
      <c r="A6" s="64"/>
      <c r="B6" s="64"/>
      <c r="C6" s="25" t="s">
        <v>117</v>
      </c>
      <c r="D6" s="25" t="s">
        <v>118</v>
      </c>
      <c r="E6" s="25" t="s">
        <v>119</v>
      </c>
      <c r="F6" s="25" t="s">
        <v>117</v>
      </c>
      <c r="G6" s="25" t="s">
        <v>118</v>
      </c>
      <c r="H6" s="25" t="s">
        <v>119</v>
      </c>
    </row>
    <row r="7" spans="1:12">
      <c r="A7" s="160">
        <v>2010</v>
      </c>
      <c r="B7" s="55" t="s">
        <v>120</v>
      </c>
      <c r="C7" s="87">
        <v>309</v>
      </c>
      <c r="D7" s="87">
        <v>32</v>
      </c>
      <c r="E7" s="88">
        <f>100/C7*D7</f>
        <v>10.355987055016181</v>
      </c>
      <c r="F7" s="89" t="s">
        <v>121</v>
      </c>
      <c r="G7" s="89" t="s">
        <v>121</v>
      </c>
      <c r="H7" s="89" t="s">
        <v>121</v>
      </c>
      <c r="L7" s="230"/>
    </row>
    <row r="8" spans="1:12">
      <c r="A8" s="83"/>
      <c r="B8" s="15" t="s">
        <v>123</v>
      </c>
      <c r="C8" s="40">
        <v>119</v>
      </c>
      <c r="D8" s="40">
        <v>15</v>
      </c>
      <c r="E8" s="39">
        <v>12.605042016806722</v>
      </c>
      <c r="F8" s="59" t="s">
        <v>121</v>
      </c>
      <c r="G8" s="59" t="s">
        <v>121</v>
      </c>
      <c r="H8" s="59" t="s">
        <v>121</v>
      </c>
      <c r="L8" s="230"/>
    </row>
    <row r="9" spans="1:12">
      <c r="A9" s="83"/>
      <c r="B9" s="15" t="s">
        <v>122</v>
      </c>
      <c r="C9" s="40">
        <v>190</v>
      </c>
      <c r="D9" s="40">
        <v>17</v>
      </c>
      <c r="E9" s="39">
        <v>8.9473684210526319</v>
      </c>
      <c r="F9" s="59" t="s">
        <v>121</v>
      </c>
      <c r="G9" s="59" t="s">
        <v>121</v>
      </c>
      <c r="H9" s="59" t="s">
        <v>121</v>
      </c>
      <c r="L9" s="230"/>
    </row>
    <row r="10" spans="1:12">
      <c r="A10" s="83">
        <v>2011</v>
      </c>
      <c r="B10" s="55" t="s">
        <v>120</v>
      </c>
      <c r="C10" s="87">
        <v>362</v>
      </c>
      <c r="D10" s="87">
        <v>30</v>
      </c>
      <c r="E10" s="88">
        <f>100/C10*D10</f>
        <v>8.2872928176795586</v>
      </c>
      <c r="F10" s="90" t="s">
        <v>121</v>
      </c>
      <c r="G10" s="89" t="s">
        <v>121</v>
      </c>
      <c r="H10" s="89" t="s">
        <v>121</v>
      </c>
      <c r="L10" s="230"/>
    </row>
    <row r="11" spans="1:12">
      <c r="A11" s="83"/>
      <c r="B11" s="15" t="s">
        <v>123</v>
      </c>
      <c r="C11" s="40">
        <v>159</v>
      </c>
      <c r="D11" s="40">
        <v>20</v>
      </c>
      <c r="E11" s="39">
        <v>12.578616352201257</v>
      </c>
      <c r="F11" s="91" t="s">
        <v>121</v>
      </c>
      <c r="G11" s="91" t="s">
        <v>121</v>
      </c>
      <c r="H11" s="91" t="s">
        <v>121</v>
      </c>
      <c r="L11" s="230"/>
    </row>
    <row r="12" spans="1:12">
      <c r="A12" s="83"/>
      <c r="B12" s="15" t="s">
        <v>122</v>
      </c>
      <c r="C12" s="40">
        <v>203</v>
      </c>
      <c r="D12" s="40">
        <v>10</v>
      </c>
      <c r="E12" s="39">
        <v>4.9261083743842367</v>
      </c>
      <c r="F12" s="92" t="s">
        <v>121</v>
      </c>
      <c r="G12" s="92" t="s">
        <v>121</v>
      </c>
      <c r="H12" s="92" t="s">
        <v>121</v>
      </c>
      <c r="L12" s="230"/>
    </row>
    <row r="13" spans="1:12">
      <c r="A13" s="83">
        <v>2012</v>
      </c>
      <c r="B13" s="55" t="s">
        <v>120</v>
      </c>
      <c r="C13" s="4">
        <v>348</v>
      </c>
      <c r="D13" s="4">
        <v>29</v>
      </c>
      <c r="E13" s="9">
        <f>100/C13*D13</f>
        <v>8.3333333333333321</v>
      </c>
      <c r="F13" s="285">
        <v>65064</v>
      </c>
      <c r="G13" s="300">
        <v>7449</v>
      </c>
      <c r="H13" s="298">
        <f t="shared" ref="H13:H19" si="0">100/F13*G13</f>
        <v>11.448727406860938</v>
      </c>
      <c r="K13" t="str">
        <f>IF(F14+F15=F13,"-","fehler")</f>
        <v>-</v>
      </c>
      <c r="L13" s="242" t="str">
        <f>IF(G14+G15=G13,"-","fehler")</f>
        <v>-</v>
      </c>
    </row>
    <row r="14" spans="1:12">
      <c r="A14" s="83"/>
      <c r="B14" s="15" t="s">
        <v>123</v>
      </c>
      <c r="C14" s="40">
        <v>136</v>
      </c>
      <c r="D14" s="40">
        <v>12</v>
      </c>
      <c r="E14" s="33">
        <v>8.8235294117647065</v>
      </c>
      <c r="F14" s="297">
        <v>29697</v>
      </c>
      <c r="G14" s="305">
        <v>3510</v>
      </c>
      <c r="H14" s="304">
        <v>11.819375694514598</v>
      </c>
    </row>
    <row r="15" spans="1:12">
      <c r="A15" s="83"/>
      <c r="B15" s="15" t="s">
        <v>122</v>
      </c>
      <c r="C15" s="40">
        <v>212</v>
      </c>
      <c r="D15" s="40">
        <v>17</v>
      </c>
      <c r="E15" s="33">
        <v>8.0188679245283012</v>
      </c>
      <c r="F15" s="297">
        <v>35367</v>
      </c>
      <c r="G15" s="305">
        <v>3939</v>
      </c>
      <c r="H15" s="304">
        <v>11.137501060310457</v>
      </c>
    </row>
    <row r="16" spans="1:12">
      <c r="A16" s="83">
        <v>2013</v>
      </c>
      <c r="B16" s="55" t="s">
        <v>120</v>
      </c>
      <c r="C16" s="87">
        <v>334</v>
      </c>
      <c r="D16" s="87">
        <v>25</v>
      </c>
      <c r="E16" s="88">
        <f>100/C16*D16</f>
        <v>7.4850299401197598</v>
      </c>
      <c r="F16" s="285">
        <v>65951</v>
      </c>
      <c r="G16" s="303">
        <v>7504</v>
      </c>
      <c r="H16" s="298">
        <f t="shared" si="0"/>
        <v>11.378144379918425</v>
      </c>
      <c r="K16" s="242" t="str">
        <f>IF(F17+F18=F16,"-","fehler")</f>
        <v>-</v>
      </c>
      <c r="L16" s="242" t="str">
        <f>IF(G17+G18=G16,"-","fehler")</f>
        <v>-</v>
      </c>
    </row>
    <row r="17" spans="1:12">
      <c r="A17" s="83"/>
      <c r="B17" s="15" t="s">
        <v>123</v>
      </c>
      <c r="C17" s="64">
        <v>127</v>
      </c>
      <c r="D17" s="64">
        <v>10</v>
      </c>
      <c r="E17" s="33">
        <v>7.8740157480314963</v>
      </c>
      <c r="F17" s="297">
        <v>30226</v>
      </c>
      <c r="G17" s="295">
        <v>3560</v>
      </c>
      <c r="H17" s="304">
        <v>11.7779395222656</v>
      </c>
    </row>
    <row r="18" spans="1:12">
      <c r="A18" s="83"/>
      <c r="B18" s="15" t="s">
        <v>122</v>
      </c>
      <c r="C18" s="64">
        <v>207</v>
      </c>
      <c r="D18" s="64">
        <v>15</v>
      </c>
      <c r="E18" s="33">
        <v>7.2463768115942022</v>
      </c>
      <c r="F18" s="297">
        <v>35725</v>
      </c>
      <c r="G18" s="295">
        <v>3944</v>
      </c>
      <c r="H18" s="304">
        <v>11.039888033589921</v>
      </c>
    </row>
    <row r="19" spans="1:12">
      <c r="A19" s="83">
        <v>2014</v>
      </c>
      <c r="B19" s="55" t="s">
        <v>120</v>
      </c>
      <c r="C19" s="87">
        <v>347</v>
      </c>
      <c r="D19" s="87">
        <v>19</v>
      </c>
      <c r="E19" s="88">
        <f>100/C19*D19</f>
        <v>5.4755043227665707</v>
      </c>
      <c r="F19" s="285">
        <v>67103</v>
      </c>
      <c r="G19" s="300">
        <v>7671</v>
      </c>
      <c r="H19" s="298">
        <f t="shared" si="0"/>
        <v>11.431679656647244</v>
      </c>
      <c r="K19" s="242" t="str">
        <f>IF(F20+F21=F19,"-","fehler")</f>
        <v>-</v>
      </c>
      <c r="L19" s="242" t="str">
        <f>IF(G20+G21=G19,"-","fehler")</f>
        <v>-</v>
      </c>
    </row>
    <row r="20" spans="1:12">
      <c r="A20" s="83"/>
      <c r="B20" s="15" t="s">
        <v>123</v>
      </c>
      <c r="C20" s="40">
        <v>137</v>
      </c>
      <c r="D20" s="40">
        <v>6</v>
      </c>
      <c r="E20" s="33">
        <v>4.3795620437956204</v>
      </c>
      <c r="F20" s="291">
        <v>30625</v>
      </c>
      <c r="G20" s="295">
        <v>3568</v>
      </c>
      <c r="H20" s="304">
        <v>11.65061224489796</v>
      </c>
    </row>
    <row r="21" spans="1:12">
      <c r="A21" s="83"/>
      <c r="B21" s="15" t="s">
        <v>122</v>
      </c>
      <c r="C21" s="40">
        <v>210</v>
      </c>
      <c r="D21" s="40">
        <v>13</v>
      </c>
      <c r="E21" s="33">
        <v>6.1904761904761898</v>
      </c>
      <c r="F21" s="302">
        <v>36478</v>
      </c>
      <c r="G21" s="289">
        <v>4103</v>
      </c>
      <c r="H21" s="287">
        <v>11.247875431767092</v>
      </c>
    </row>
    <row r="22" spans="1:12">
      <c r="A22" s="83">
        <v>2015</v>
      </c>
      <c r="B22" s="55" t="s">
        <v>120</v>
      </c>
      <c r="C22" s="87">
        <v>355</v>
      </c>
      <c r="D22" s="87">
        <v>28</v>
      </c>
      <c r="E22" s="88">
        <f>100/C22*D22</f>
        <v>7.887323943661972</v>
      </c>
      <c r="F22" s="285">
        <v>69396</v>
      </c>
      <c r="G22" s="285">
        <v>7484</v>
      </c>
      <c r="H22" s="298">
        <f>100/F22*G22</f>
        <v>10.784483255519049</v>
      </c>
      <c r="K22" s="242" t="str">
        <f>IF(F23+F24=F22,"-","fehler")</f>
        <v>-</v>
      </c>
      <c r="L22" s="242" t="str">
        <f>IF(G23+G24=G22,"-","fehler")</f>
        <v>-</v>
      </c>
    </row>
    <row r="23" spans="1:12">
      <c r="A23" s="83"/>
      <c r="B23" s="15" t="s">
        <v>123</v>
      </c>
      <c r="C23" s="40">
        <v>146</v>
      </c>
      <c r="D23" s="40">
        <v>12</v>
      </c>
      <c r="E23" s="33">
        <v>8.2191780821917799</v>
      </c>
      <c r="F23" s="291">
        <v>31783</v>
      </c>
      <c r="G23" s="291">
        <v>3476</v>
      </c>
      <c r="H23" s="304">
        <v>10.936664254475662</v>
      </c>
    </row>
    <row r="24" spans="1:12">
      <c r="A24" s="83"/>
      <c r="B24" s="15" t="s">
        <v>122</v>
      </c>
      <c r="C24" s="40">
        <v>209</v>
      </c>
      <c r="D24" s="40">
        <v>16</v>
      </c>
      <c r="E24" s="33">
        <v>7.6555023923444976</v>
      </c>
      <c r="F24" s="302">
        <v>37613</v>
      </c>
      <c r="G24" s="302">
        <v>4008</v>
      </c>
      <c r="H24" s="287">
        <v>10.65589025071119</v>
      </c>
    </row>
    <row r="25" spans="1:12">
      <c r="A25" s="83">
        <v>2016</v>
      </c>
      <c r="B25" s="55" t="s">
        <v>120</v>
      </c>
      <c r="C25" s="87">
        <v>346</v>
      </c>
      <c r="D25" s="87">
        <v>17</v>
      </c>
      <c r="E25" s="88">
        <f t="shared" ref="E25:E31" si="1">100/C25*D25</f>
        <v>4.913294797687862</v>
      </c>
      <c r="F25" s="299">
        <v>69948</v>
      </c>
      <c r="G25" s="299">
        <v>7332</v>
      </c>
      <c r="H25" s="298">
        <f>100/F25*G25</f>
        <v>10.482072396637502</v>
      </c>
      <c r="I25" s="11"/>
      <c r="K25" s="242" t="str">
        <f>IF(F26+F27=F25,"-","fehler")</f>
        <v>-</v>
      </c>
      <c r="L25" s="242" t="str">
        <f>IF(G26+G27=G25,"-","fehler")</f>
        <v>-</v>
      </c>
    </row>
    <row r="26" spans="1:12">
      <c r="A26" s="83"/>
      <c r="B26" s="15" t="s">
        <v>123</v>
      </c>
      <c r="C26" s="40">
        <v>134</v>
      </c>
      <c r="D26" s="40">
        <v>4</v>
      </c>
      <c r="E26" s="33">
        <v>2.9850746268656718</v>
      </c>
      <c r="F26" s="293">
        <v>31874</v>
      </c>
      <c r="G26" s="293">
        <v>3371</v>
      </c>
      <c r="H26" s="304">
        <v>10.576018071155174</v>
      </c>
      <c r="I26" s="11"/>
    </row>
    <row r="27" spans="1:12">
      <c r="A27" s="83"/>
      <c r="B27" s="16" t="s">
        <v>122</v>
      </c>
      <c r="C27" s="40">
        <v>212</v>
      </c>
      <c r="D27" s="159">
        <v>13</v>
      </c>
      <c r="E27" s="33">
        <v>6.132075471698113</v>
      </c>
      <c r="F27" s="288">
        <v>38074</v>
      </c>
      <c r="G27" s="288">
        <v>3961</v>
      </c>
      <c r="H27" s="287">
        <v>10.403424909386983</v>
      </c>
      <c r="I27" s="11"/>
    </row>
    <row r="28" spans="1:12" s="153" customFormat="1">
      <c r="A28" s="83">
        <v>2017</v>
      </c>
      <c r="B28" s="55" t="s">
        <v>120</v>
      </c>
      <c r="C28" s="87">
        <v>337</v>
      </c>
      <c r="D28" s="87">
        <v>19</v>
      </c>
      <c r="E28" s="88">
        <f t="shared" si="1"/>
        <v>5.637982195845697</v>
      </c>
      <c r="F28" s="293">
        <v>68846</v>
      </c>
      <c r="G28" s="293">
        <v>7407</v>
      </c>
      <c r="H28" s="304">
        <f>100/F28*G28</f>
        <v>10.75879499172065</v>
      </c>
      <c r="I28" s="11"/>
      <c r="J28"/>
      <c r="K28" s="242" t="str">
        <f>IF(F29+F30=F28,"-","fehler")</f>
        <v>-</v>
      </c>
      <c r="L28" s="242" t="str">
        <f>IF(G29+G30=G28,"-","fehler")</f>
        <v>-</v>
      </c>
    </row>
    <row r="29" spans="1:12" s="153" customFormat="1">
      <c r="A29" s="83"/>
      <c r="B29" s="15" t="s">
        <v>123</v>
      </c>
      <c r="C29" s="40">
        <v>128</v>
      </c>
      <c r="D29" s="40">
        <v>5</v>
      </c>
      <c r="E29" s="33">
        <v>3.90625</v>
      </c>
      <c r="F29" s="293">
        <v>31433</v>
      </c>
      <c r="G29" s="293">
        <v>3419</v>
      </c>
      <c r="H29" s="304">
        <v>10.877103680844971</v>
      </c>
      <c r="I29" s="11"/>
      <c r="J29"/>
      <c r="K29"/>
    </row>
    <row r="30" spans="1:12" s="153" customFormat="1">
      <c r="A30" s="83"/>
      <c r="B30" s="15" t="s">
        <v>122</v>
      </c>
      <c r="C30" s="40">
        <v>209</v>
      </c>
      <c r="D30" s="159">
        <v>14</v>
      </c>
      <c r="E30" s="33">
        <v>6.6985645933014357</v>
      </c>
      <c r="F30" s="288">
        <v>37413</v>
      </c>
      <c r="G30" s="288">
        <v>3988</v>
      </c>
      <c r="H30" s="287">
        <v>10.659396466468875</v>
      </c>
      <c r="I30" s="11"/>
      <c r="J30"/>
      <c r="K30"/>
    </row>
    <row r="31" spans="1:12" s="153" customFormat="1">
      <c r="A31" s="83">
        <v>2018</v>
      </c>
      <c r="B31" s="55" t="s">
        <v>120</v>
      </c>
      <c r="C31" s="87">
        <v>326</v>
      </c>
      <c r="D31" s="87">
        <v>18</v>
      </c>
      <c r="E31" s="88">
        <f t="shared" si="1"/>
        <v>5.5214723926380369</v>
      </c>
      <c r="F31" s="91">
        <v>69094</v>
      </c>
      <c r="G31" s="290">
        <v>7179</v>
      </c>
      <c r="H31" s="249">
        <f>100/F31*G31</f>
        <v>10.390193070310012</v>
      </c>
      <c r="I31" s="11"/>
      <c r="K31" s="242" t="str">
        <f>IF(F32+F33=F31,"-","fehler")</f>
        <v>-</v>
      </c>
      <c r="L31" s="242" t="str">
        <f>IF(G32+G33=G31,"-","fehler")</f>
        <v>-</v>
      </c>
    </row>
    <row r="32" spans="1:12" s="153" customFormat="1">
      <c r="A32" s="83"/>
      <c r="B32" s="15" t="s">
        <v>123</v>
      </c>
      <c r="C32" s="40">
        <v>138</v>
      </c>
      <c r="D32" s="40">
        <v>4</v>
      </c>
      <c r="E32" s="33">
        <v>2.8985507246376812</v>
      </c>
      <c r="F32" s="290">
        <v>31172</v>
      </c>
      <c r="G32" s="290">
        <v>3217</v>
      </c>
      <c r="H32" s="249">
        <v>10.328457788042085</v>
      </c>
      <c r="I32" s="11"/>
    </row>
    <row r="33" spans="1:12" s="153" customFormat="1">
      <c r="A33" s="83"/>
      <c r="B33" s="15" t="s">
        <v>122</v>
      </c>
      <c r="C33" s="40">
        <v>188</v>
      </c>
      <c r="D33" s="159">
        <v>14</v>
      </c>
      <c r="E33" s="33">
        <v>7.4468085106382977</v>
      </c>
      <c r="F33" s="286">
        <v>37922</v>
      </c>
      <c r="G33" s="286">
        <v>3962</v>
      </c>
      <c r="H33" s="93">
        <v>10.443471841383674</v>
      </c>
      <c r="I33" s="11"/>
    </row>
    <row r="34" spans="1:12" s="242" customFormat="1">
      <c r="A34" s="83">
        <v>2019</v>
      </c>
      <c r="B34" s="55" t="s">
        <v>120</v>
      </c>
      <c r="C34" s="87">
        <v>324</v>
      </c>
      <c r="D34" s="87">
        <v>20</v>
      </c>
      <c r="E34" s="88">
        <f>100/C34*D34</f>
        <v>6.1728395061728394</v>
      </c>
      <c r="F34" s="91">
        <v>68011</v>
      </c>
      <c r="G34" s="91">
        <v>7156</v>
      </c>
      <c r="H34" s="249">
        <f>100/F34*G34</f>
        <v>10.521827351457853</v>
      </c>
      <c r="I34" s="11"/>
      <c r="K34" s="292" t="str">
        <f>IF(F35+F36=F34,"-","fehler")</f>
        <v>-</v>
      </c>
      <c r="L34" s="292" t="str">
        <f>IF(G35+G36=G34,"-","fehler")</f>
        <v>-</v>
      </c>
    </row>
    <row r="35" spans="1:12" s="242" customFormat="1">
      <c r="A35" s="83"/>
      <c r="B35" s="15" t="s">
        <v>123</v>
      </c>
      <c r="C35" s="40">
        <v>130</v>
      </c>
      <c r="D35" s="40">
        <v>7</v>
      </c>
      <c r="E35" s="249">
        <v>5.384615384615385</v>
      </c>
      <c r="F35" s="91">
        <v>30285</v>
      </c>
      <c r="G35" s="91">
        <v>3209</v>
      </c>
      <c r="H35" s="249">
        <f>100/F35*G35</f>
        <v>10.596004622750536</v>
      </c>
      <c r="I35" s="11"/>
    </row>
    <row r="36" spans="1:12" s="242" customFormat="1">
      <c r="A36" s="83"/>
      <c r="B36" s="15" t="s">
        <v>122</v>
      </c>
      <c r="C36" s="40">
        <v>194</v>
      </c>
      <c r="D36" s="159">
        <v>13</v>
      </c>
      <c r="E36" s="249">
        <v>6.7010309278350508</v>
      </c>
      <c r="F36" s="92">
        <v>37726</v>
      </c>
      <c r="G36" s="92">
        <v>3947</v>
      </c>
      <c r="H36" s="93">
        <f>100/F36*G36</f>
        <v>10.462280655251021</v>
      </c>
      <c r="I36" s="11"/>
    </row>
    <row r="37" spans="1:12" s="292" customFormat="1">
      <c r="A37" s="83">
        <v>2020</v>
      </c>
      <c r="B37" s="55" t="s">
        <v>120</v>
      </c>
      <c r="C37" s="87">
        <v>320</v>
      </c>
      <c r="D37" s="87">
        <v>18</v>
      </c>
      <c r="E37" s="88">
        <f>100/C37*D37</f>
        <v>5.625</v>
      </c>
      <c r="F37" s="91" t="s">
        <v>70</v>
      </c>
      <c r="G37" s="91" t="s">
        <v>70</v>
      </c>
      <c r="H37" s="91" t="s">
        <v>70</v>
      </c>
    </row>
    <row r="38" spans="1:12" s="292" customFormat="1">
      <c r="A38" s="83"/>
      <c r="B38" s="15" t="s">
        <v>123</v>
      </c>
      <c r="C38" s="40">
        <v>135</v>
      </c>
      <c r="D38" s="40">
        <v>10</v>
      </c>
      <c r="E38" s="247">
        <f>100/C38*D38</f>
        <v>7.4074074074074066</v>
      </c>
      <c r="F38" s="91" t="s">
        <v>70</v>
      </c>
      <c r="G38" s="91" t="s">
        <v>70</v>
      </c>
      <c r="H38" s="91" t="s">
        <v>70</v>
      </c>
    </row>
    <row r="39" spans="1:12" s="292" customFormat="1">
      <c r="A39" s="83"/>
      <c r="B39" s="15" t="s">
        <v>122</v>
      </c>
      <c r="C39" s="40">
        <v>185</v>
      </c>
      <c r="D39" s="159">
        <v>8</v>
      </c>
      <c r="E39" s="247">
        <f>100/C39*D39</f>
        <v>4.3243243243243246</v>
      </c>
      <c r="F39" s="91" t="s">
        <v>70</v>
      </c>
      <c r="G39" s="91" t="s">
        <v>70</v>
      </c>
      <c r="H39" s="91" t="s">
        <v>70</v>
      </c>
    </row>
    <row r="40" spans="1:12">
      <c r="A40" s="493" t="s">
        <v>311</v>
      </c>
      <c r="B40" s="493"/>
      <c r="C40" s="493"/>
      <c r="D40" s="493"/>
      <c r="E40" s="493"/>
      <c r="F40" s="493"/>
      <c r="G40" s="493"/>
      <c r="H40" s="493"/>
    </row>
    <row r="41" spans="1:12" s="322" customFormat="1">
      <c r="A41" s="496"/>
      <c r="B41" s="496"/>
      <c r="C41" s="496"/>
      <c r="D41" s="496"/>
      <c r="E41" s="496"/>
      <c r="F41" s="496"/>
      <c r="G41" s="496"/>
      <c r="H41" s="496"/>
    </row>
    <row r="42" spans="1:12">
      <c r="A42" s="383" t="s">
        <v>19</v>
      </c>
      <c r="B42" s="353"/>
      <c r="C42" s="353"/>
      <c r="D42" s="353"/>
      <c r="E42" s="353"/>
      <c r="F42" s="353"/>
      <c r="G42" s="353"/>
      <c r="H42" s="353"/>
    </row>
    <row r="43" spans="1:12" s="322" customFormat="1">
      <c r="A43" s="453" t="s">
        <v>281</v>
      </c>
      <c r="B43" s="453"/>
      <c r="C43" s="453"/>
      <c r="D43" s="453"/>
      <c r="E43" s="453"/>
      <c r="F43" s="453"/>
      <c r="G43" s="453"/>
      <c r="H43" s="453"/>
    </row>
    <row r="44" spans="1:12" ht="13.2" customHeight="1">
      <c r="A44" s="389" t="s">
        <v>276</v>
      </c>
      <c r="B44" s="389"/>
      <c r="C44" s="389"/>
      <c r="D44" s="389"/>
      <c r="E44" s="389"/>
      <c r="F44" s="389"/>
      <c r="G44" s="389"/>
      <c r="H44" s="389"/>
    </row>
  </sheetData>
  <mergeCells count="10">
    <mergeCell ref="A42:H42"/>
    <mergeCell ref="A44:H44"/>
    <mergeCell ref="A1:H1"/>
    <mergeCell ref="A2:H2"/>
    <mergeCell ref="C5:E5"/>
    <mergeCell ref="F5:H5"/>
    <mergeCell ref="A3:H3"/>
    <mergeCell ref="A4:H4"/>
    <mergeCell ref="A43:H43"/>
    <mergeCell ref="A40:H40"/>
  </mergeCells>
  <pageMargins left="0.7" right="0.7" top="0.78740157499999996" bottom="0.78740157499999996" header="0.3" footer="0.3"/>
  <pageSetup paperSize="9" scale="95"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2"/>
  <sheetViews>
    <sheetView zoomScale="85" zoomScaleNormal="85" workbookViewId="0">
      <selection activeCell="A27" sqref="A27:XFD27"/>
    </sheetView>
  </sheetViews>
  <sheetFormatPr baseColWidth="10" defaultRowHeight="14.4"/>
  <cols>
    <col min="1" max="1" width="58.109375" customWidth="1"/>
    <col min="2" max="2" width="12.6640625" style="153" customWidth="1"/>
    <col min="3" max="3" width="11.109375" customWidth="1"/>
    <col min="4" max="4" width="8.44140625" customWidth="1"/>
    <col min="5" max="5" width="7.6640625" customWidth="1"/>
    <col min="6" max="6" width="8.109375" customWidth="1"/>
  </cols>
  <sheetData>
    <row r="1" spans="1:9" ht="15.6">
      <c r="A1" s="368" t="s">
        <v>124</v>
      </c>
      <c r="B1" s="368"/>
      <c r="C1" s="368"/>
      <c r="D1" s="368"/>
      <c r="E1" s="368"/>
      <c r="F1" s="368"/>
    </row>
    <row r="2" spans="1:9">
      <c r="A2" s="352" t="s">
        <v>277</v>
      </c>
      <c r="B2" s="352"/>
      <c r="C2" s="352"/>
      <c r="D2" s="352"/>
      <c r="E2" s="352"/>
      <c r="F2" s="352"/>
    </row>
    <row r="3" spans="1:9">
      <c r="A3" s="385" t="s">
        <v>125</v>
      </c>
      <c r="B3" s="353"/>
      <c r="C3" s="353"/>
      <c r="D3" s="353"/>
      <c r="E3" s="353"/>
      <c r="F3" s="353"/>
    </row>
    <row r="4" spans="1:9">
      <c r="A4" s="73"/>
      <c r="B4" s="68">
        <v>2019</v>
      </c>
      <c r="C4" s="68">
        <v>2018</v>
      </c>
      <c r="D4" s="68">
        <v>2017</v>
      </c>
      <c r="E4" s="68">
        <v>2016</v>
      </c>
      <c r="F4" s="68">
        <v>2015</v>
      </c>
    </row>
    <row r="5" spans="1:9">
      <c r="A5" s="96" t="s">
        <v>22</v>
      </c>
      <c r="B5" s="96"/>
      <c r="C5" s="95"/>
      <c r="D5" s="95"/>
      <c r="E5" s="95"/>
      <c r="F5" s="95"/>
    </row>
    <row r="6" spans="1:9" ht="26.4" customHeight="1">
      <c r="A6" s="97" t="s">
        <v>126</v>
      </c>
      <c r="B6" s="98">
        <v>11.666016000000001</v>
      </c>
      <c r="C6" s="11">
        <v>11.55289</v>
      </c>
      <c r="D6" s="100">
        <v>11.324137</v>
      </c>
      <c r="E6" s="100">
        <v>11.616823999999999</v>
      </c>
      <c r="F6" s="100">
        <v>11.652853</v>
      </c>
    </row>
    <row r="7" spans="1:9" ht="24" customHeight="1">
      <c r="A7" s="99" t="s">
        <v>127</v>
      </c>
      <c r="B7" s="98">
        <v>5.8669924953594457</v>
      </c>
      <c r="C7" s="11">
        <v>5.8299673063543507</v>
      </c>
      <c r="D7" s="100">
        <v>6.1248626634884911</v>
      </c>
      <c r="E7" s="100">
        <v>6.2278386546866971</v>
      </c>
      <c r="F7" s="100">
        <v>6.2328368171388604</v>
      </c>
    </row>
    <row r="8" spans="1:9" ht="24" customHeight="1">
      <c r="A8" s="99" t="s">
        <v>128</v>
      </c>
      <c r="B8" s="98">
        <v>1.0502241338995535</v>
      </c>
      <c r="C8" s="11">
        <v>1.0345852673735634</v>
      </c>
      <c r="D8" s="100">
        <v>1.0493388900590042</v>
      </c>
      <c r="E8" s="100">
        <v>1.1093818196468457</v>
      </c>
      <c r="F8" s="100">
        <v>1.1117094282242304</v>
      </c>
    </row>
    <row r="9" spans="1:9" ht="25.2" customHeight="1">
      <c r="A9" s="101" t="s">
        <v>23</v>
      </c>
      <c r="B9" s="101"/>
      <c r="D9" s="101"/>
      <c r="E9" s="101"/>
      <c r="F9" s="101"/>
    </row>
    <row r="10" spans="1:9" ht="27" customHeight="1">
      <c r="A10" s="97" t="s">
        <v>126</v>
      </c>
      <c r="B10" s="102" t="s">
        <v>70</v>
      </c>
      <c r="C10" s="312">
        <v>3504.6586699999998</v>
      </c>
      <c r="D10" s="311">
        <v>3559.3495899999998</v>
      </c>
      <c r="E10" s="310">
        <v>3590.4711900000002</v>
      </c>
      <c r="F10" s="310">
        <v>3503.4826899999998</v>
      </c>
      <c r="I10" s="102"/>
    </row>
    <row r="11" spans="1:9" ht="25.95" customHeight="1">
      <c r="A11" s="99" t="s">
        <v>127</v>
      </c>
      <c r="B11" s="102" t="s">
        <v>70</v>
      </c>
      <c r="C11" s="105">
        <v>9.0089715405150503</v>
      </c>
      <c r="D11" s="105">
        <v>9.3413885174079656</v>
      </c>
      <c r="E11" s="306">
        <v>9.6697724399888418</v>
      </c>
      <c r="F11" s="306">
        <v>9.5409603047549467</v>
      </c>
    </row>
    <row r="12" spans="1:9" ht="22.2" customHeight="1">
      <c r="A12" s="99" t="s">
        <v>128</v>
      </c>
      <c r="B12" s="102" t="s">
        <v>70</v>
      </c>
      <c r="C12" s="105">
        <v>1.5067928532201009</v>
      </c>
      <c r="D12" s="105">
        <v>1.5565808318502325</v>
      </c>
      <c r="E12" s="306">
        <v>1.5868978375251488</v>
      </c>
      <c r="F12" s="306">
        <v>1.5745559817977082</v>
      </c>
    </row>
    <row r="13" spans="1:9">
      <c r="A13" s="493" t="s">
        <v>311</v>
      </c>
      <c r="B13" s="493"/>
      <c r="C13" s="493"/>
      <c r="D13" s="493"/>
      <c r="E13" s="493"/>
      <c r="F13" s="493"/>
      <c r="G13" s="497"/>
      <c r="H13" s="497"/>
    </row>
    <row r="14" spans="1:9" s="322" customFormat="1">
      <c r="A14" s="496"/>
      <c r="B14" s="496"/>
      <c r="C14" s="496"/>
      <c r="D14" s="496"/>
      <c r="E14" s="496"/>
      <c r="F14" s="496"/>
      <c r="G14" s="496"/>
      <c r="H14" s="496"/>
    </row>
    <row r="15" spans="1:9">
      <c r="A15" s="386" t="s">
        <v>19</v>
      </c>
      <c r="B15" s="386"/>
      <c r="C15" s="386"/>
      <c r="D15" s="386"/>
      <c r="E15" s="386"/>
      <c r="F15" s="386"/>
      <c r="G15" s="328"/>
      <c r="H15" s="328"/>
    </row>
    <row r="16" spans="1:9">
      <c r="A16" s="387" t="s">
        <v>278</v>
      </c>
      <c r="B16" s="387"/>
      <c r="C16" s="387"/>
      <c r="D16" s="387"/>
      <c r="E16" s="387"/>
      <c r="F16" s="387"/>
    </row>
    <row r="22" spans="2:2">
      <c r="B22" s="130"/>
    </row>
  </sheetData>
  <mergeCells count="6">
    <mergeCell ref="A1:F1"/>
    <mergeCell ref="A2:F2"/>
    <mergeCell ref="A3:F3"/>
    <mergeCell ref="A15:F15"/>
    <mergeCell ref="A16:F16"/>
    <mergeCell ref="A13:F13"/>
  </mergeCells>
  <pageMargins left="0.7" right="0.7" top="0.78740157499999996" bottom="0.78740157499999996" header="0.3" footer="0.3"/>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22"/>
  <sheetViews>
    <sheetView zoomScaleNormal="100" workbookViewId="0">
      <selection activeCell="A27" sqref="A27:XFD27"/>
    </sheetView>
  </sheetViews>
  <sheetFormatPr baseColWidth="10" defaultRowHeight="14.4"/>
  <cols>
    <col min="1" max="1" width="30" customWidth="1"/>
    <col min="2" max="2" width="25.33203125" customWidth="1"/>
    <col min="3" max="3" width="38.88671875" customWidth="1"/>
  </cols>
  <sheetData>
    <row r="1" spans="1:4" ht="15.6">
      <c r="A1" s="350" t="s">
        <v>129</v>
      </c>
      <c r="B1" s="350"/>
      <c r="C1" s="350"/>
      <c r="D1" s="61"/>
    </row>
    <row r="2" spans="1:4">
      <c r="A2" s="352" t="s">
        <v>187</v>
      </c>
      <c r="B2" s="352"/>
      <c r="C2" s="352"/>
      <c r="D2" s="13"/>
    </row>
    <row r="3" spans="1:4">
      <c r="A3" s="385" t="s">
        <v>130</v>
      </c>
      <c r="B3" s="385"/>
      <c r="C3" s="64"/>
      <c r="D3" s="94"/>
    </row>
    <row r="4" spans="1:4">
      <c r="A4" s="1"/>
      <c r="B4" s="106" t="s">
        <v>3</v>
      </c>
      <c r="C4" s="64"/>
      <c r="D4" s="1"/>
    </row>
    <row r="5" spans="1:4">
      <c r="A5" s="161" t="s">
        <v>9</v>
      </c>
      <c r="B5" s="40">
        <v>389</v>
      </c>
      <c r="C5" s="64"/>
      <c r="D5" s="99"/>
    </row>
    <row r="6" spans="1:4">
      <c r="A6" s="63" t="s">
        <v>10</v>
      </c>
      <c r="B6" s="40">
        <v>370</v>
      </c>
      <c r="C6" s="64"/>
      <c r="D6" s="63"/>
    </row>
    <row r="7" spans="1:4">
      <c r="A7" s="63" t="s">
        <v>11</v>
      </c>
      <c r="B7" s="40">
        <v>372</v>
      </c>
      <c r="C7" s="64"/>
      <c r="D7" s="63"/>
    </row>
    <row r="8" spans="1:4">
      <c r="A8" s="63" t="s">
        <v>12</v>
      </c>
      <c r="B8" s="40">
        <v>375</v>
      </c>
      <c r="C8" s="64"/>
      <c r="D8" s="63"/>
    </row>
    <row r="9" spans="1:4">
      <c r="A9" s="99" t="s">
        <v>13</v>
      </c>
      <c r="B9" s="40">
        <v>367</v>
      </c>
      <c r="C9" s="64"/>
      <c r="D9" s="99"/>
    </row>
    <row r="10" spans="1:4">
      <c r="A10" s="99" t="s">
        <v>14</v>
      </c>
      <c r="B10" s="40">
        <v>349</v>
      </c>
      <c r="C10" s="64"/>
      <c r="D10" s="99"/>
    </row>
    <row r="11" spans="1:4">
      <c r="A11" s="97" t="s">
        <v>15</v>
      </c>
      <c r="B11" s="40">
        <v>342</v>
      </c>
      <c r="C11" s="64"/>
      <c r="D11" s="97"/>
    </row>
    <row r="12" spans="1:4">
      <c r="A12" s="97" t="s">
        <v>16</v>
      </c>
      <c r="B12" s="40">
        <v>343</v>
      </c>
      <c r="C12" s="64"/>
      <c r="D12" s="97"/>
    </row>
    <row r="13" spans="1:4">
      <c r="A13" s="97" t="s">
        <v>17</v>
      </c>
      <c r="B13" s="40">
        <v>328</v>
      </c>
      <c r="C13" s="64"/>
      <c r="D13" s="97"/>
    </row>
    <row r="14" spans="1:4">
      <c r="A14" s="97" t="s">
        <v>18</v>
      </c>
      <c r="B14" s="40">
        <v>322</v>
      </c>
      <c r="C14" s="64"/>
      <c r="D14" s="97"/>
    </row>
    <row r="15" spans="1:4">
      <c r="A15" s="97" t="s">
        <v>191</v>
      </c>
      <c r="B15" s="40">
        <v>303</v>
      </c>
    </row>
    <row r="16" spans="1:4" s="153" customFormat="1">
      <c r="A16" s="97" t="s">
        <v>244</v>
      </c>
      <c r="B16" s="40">
        <v>282</v>
      </c>
    </row>
    <row r="17" spans="1:6" s="242" customFormat="1">
      <c r="A17" s="97" t="s">
        <v>249</v>
      </c>
      <c r="B17" s="40">
        <v>304</v>
      </c>
    </row>
    <row r="18" spans="1:6" s="283" customFormat="1">
      <c r="A18" s="97" t="s">
        <v>258</v>
      </c>
      <c r="B18" s="5">
        <v>294</v>
      </c>
    </row>
    <row r="19" spans="1:6">
      <c r="A19" s="493" t="s">
        <v>311</v>
      </c>
      <c r="B19" s="493"/>
      <c r="C19" s="497"/>
      <c r="D19" s="497"/>
      <c r="E19" s="497"/>
      <c r="F19" s="497"/>
    </row>
    <row r="20" spans="1:6" s="322" customFormat="1">
      <c r="A20" s="496"/>
      <c r="B20" s="496"/>
      <c r="C20" s="496"/>
      <c r="D20" s="496"/>
      <c r="E20" s="496"/>
      <c r="F20" s="496"/>
    </row>
    <row r="21" spans="1:6">
      <c r="A21" s="452" t="s">
        <v>19</v>
      </c>
      <c r="B21" s="451"/>
    </row>
    <row r="22" spans="1:6" ht="79.95" customHeight="1">
      <c r="A22" s="388" t="s">
        <v>210</v>
      </c>
      <c r="B22" s="389"/>
      <c r="C22" s="388"/>
      <c r="D22" s="389"/>
    </row>
  </sheetData>
  <mergeCells count="7">
    <mergeCell ref="A1:C1"/>
    <mergeCell ref="A2:C2"/>
    <mergeCell ref="A3:B3"/>
    <mergeCell ref="A22:B22"/>
    <mergeCell ref="A21:B21"/>
    <mergeCell ref="C22:D22"/>
    <mergeCell ref="A19:B19"/>
  </mergeCells>
  <pageMargins left="0.7" right="0.7" top="0.78740157499999996" bottom="0.78740157499999996" header="0.3" footer="0.3"/>
  <pageSetup paperSize="9" scale="93"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9"/>
  <sheetViews>
    <sheetView zoomScale="85" zoomScaleNormal="85" workbookViewId="0">
      <selection activeCell="A27" sqref="A27:XFD27"/>
    </sheetView>
  </sheetViews>
  <sheetFormatPr baseColWidth="10" defaultRowHeight="14.4"/>
  <cols>
    <col min="2" max="3" width="20.6640625" customWidth="1"/>
  </cols>
  <sheetData>
    <row r="1" spans="1:4" ht="15.6">
      <c r="A1" s="351" t="s">
        <v>131</v>
      </c>
      <c r="B1" s="351"/>
      <c r="C1" s="351"/>
      <c r="D1" s="351"/>
    </row>
    <row r="2" spans="1:4">
      <c r="A2" s="352" t="s">
        <v>188</v>
      </c>
      <c r="B2" s="352"/>
      <c r="C2" s="352"/>
      <c r="D2" s="77"/>
    </row>
    <row r="3" spans="1:4">
      <c r="A3" s="385" t="s">
        <v>132</v>
      </c>
      <c r="B3" s="385"/>
      <c r="C3" s="385"/>
      <c r="D3" s="77"/>
    </row>
    <row r="4" spans="1:4">
      <c r="A4" s="381"/>
      <c r="B4" s="27" t="s">
        <v>22</v>
      </c>
      <c r="C4" s="27" t="s">
        <v>23</v>
      </c>
      <c r="D4" s="77"/>
    </row>
    <row r="5" spans="1:4">
      <c r="A5" s="381"/>
      <c r="B5" s="391" t="s">
        <v>27</v>
      </c>
      <c r="C5" s="360"/>
      <c r="D5" s="77"/>
    </row>
    <row r="6" spans="1:4">
      <c r="A6" s="162">
        <v>2010</v>
      </c>
      <c r="B6" s="108">
        <v>6.3</v>
      </c>
      <c r="C6" s="109" t="s">
        <v>70</v>
      </c>
      <c r="D6" s="77"/>
    </row>
    <row r="7" spans="1:4">
      <c r="A7" s="107">
        <v>2011</v>
      </c>
      <c r="B7" s="108">
        <v>6.3</v>
      </c>
      <c r="C7" s="109" t="s">
        <v>70</v>
      </c>
      <c r="D7" s="77"/>
    </row>
    <row r="8" spans="1:4">
      <c r="A8" s="107">
        <v>2012</v>
      </c>
      <c r="B8" s="108">
        <v>6.3</v>
      </c>
      <c r="C8" s="103">
        <v>5.15</v>
      </c>
      <c r="D8" s="77"/>
    </row>
    <row r="9" spans="1:4">
      <c r="A9" s="107">
        <v>2013</v>
      </c>
      <c r="B9" s="108">
        <v>6.3</v>
      </c>
      <c r="C9" s="103">
        <v>5.09</v>
      </c>
      <c r="D9" s="77"/>
    </row>
    <row r="10" spans="1:4">
      <c r="A10" s="107">
        <v>2014</v>
      </c>
      <c r="B10" s="110">
        <v>6.2159978454080251</v>
      </c>
      <c r="C10" s="109" t="s">
        <v>70</v>
      </c>
      <c r="D10" s="77"/>
    </row>
    <row r="11" spans="1:4">
      <c r="A11" s="107">
        <v>2015</v>
      </c>
      <c r="B11" s="110">
        <v>6.1720296082483239</v>
      </c>
      <c r="C11" s="109" t="s">
        <v>70</v>
      </c>
      <c r="D11" s="77"/>
    </row>
    <row r="12" spans="1:4">
      <c r="A12" s="107">
        <v>2016</v>
      </c>
      <c r="B12" s="110">
        <v>5.9312172732561903</v>
      </c>
      <c r="C12" s="109" t="s">
        <v>70</v>
      </c>
      <c r="D12" s="77"/>
    </row>
    <row r="13" spans="1:4" s="153" customFormat="1">
      <c r="A13" s="107">
        <v>2017</v>
      </c>
      <c r="B13" s="110">
        <v>5.5560828442878458</v>
      </c>
      <c r="C13" s="109" t="s">
        <v>70</v>
      </c>
    </row>
    <row r="14" spans="1:4" s="281" customFormat="1" ht="3.9" customHeight="1">
      <c r="A14" s="107"/>
      <c r="B14" s="282"/>
      <c r="C14" s="109"/>
    </row>
    <row r="15" spans="1:4" s="271" customFormat="1">
      <c r="A15" s="107">
        <v>2017</v>
      </c>
      <c r="B15" s="282">
        <v>5.9186679051434821</v>
      </c>
      <c r="C15" s="109" t="s">
        <v>70</v>
      </c>
    </row>
    <row r="16" spans="1:4" s="271" customFormat="1">
      <c r="A16" s="107">
        <v>2018</v>
      </c>
      <c r="B16" s="282">
        <v>5.7152631113871717</v>
      </c>
      <c r="C16" s="109" t="s">
        <v>70</v>
      </c>
    </row>
    <row r="17" spans="1:4" s="292" customFormat="1">
      <c r="A17" s="107">
        <v>2019</v>
      </c>
      <c r="B17" s="282">
        <v>5.9051679329018638</v>
      </c>
      <c r="C17" s="109" t="s">
        <v>70</v>
      </c>
    </row>
    <row r="18" spans="1:4" s="153" customFormat="1">
      <c r="A18" s="493" t="s">
        <v>311</v>
      </c>
      <c r="B18" s="493"/>
      <c r="C18" s="493"/>
    </row>
    <row r="19" spans="1:4" s="322" customFormat="1">
      <c r="A19" s="496"/>
      <c r="B19" s="496"/>
      <c r="C19" s="496"/>
    </row>
    <row r="20" spans="1:4">
      <c r="A20" s="355" t="s">
        <v>19</v>
      </c>
      <c r="B20" s="355"/>
      <c r="C20" s="355"/>
      <c r="D20" s="355"/>
    </row>
    <row r="21" spans="1:4" s="281" customFormat="1" ht="43.5" customHeight="1">
      <c r="A21" s="450" t="s">
        <v>257</v>
      </c>
      <c r="B21" s="450"/>
      <c r="C21" s="450"/>
      <c r="D21" s="76"/>
    </row>
    <row r="22" spans="1:4" ht="49.95" customHeight="1">
      <c r="A22" s="392" t="s">
        <v>133</v>
      </c>
      <c r="B22" s="392"/>
      <c r="C22" s="392"/>
      <c r="D22" s="276"/>
    </row>
    <row r="23" spans="1:4" ht="37.950000000000003" customHeight="1">
      <c r="A23" s="390" t="s">
        <v>134</v>
      </c>
      <c r="B23" s="390"/>
      <c r="C23" s="390"/>
      <c r="D23" s="277"/>
    </row>
    <row r="24" spans="1:4">
      <c r="D24" s="36"/>
    </row>
    <row r="25" spans="1:4">
      <c r="D25" s="36"/>
    </row>
    <row r="29" spans="1:4">
      <c r="B29" s="269"/>
    </row>
  </sheetData>
  <mergeCells count="10">
    <mergeCell ref="A23:C23"/>
    <mergeCell ref="A1:D1"/>
    <mergeCell ref="A2:C2"/>
    <mergeCell ref="A3:C3"/>
    <mergeCell ref="A4:A5"/>
    <mergeCell ref="B5:C5"/>
    <mergeCell ref="A20:D20"/>
    <mergeCell ref="A22:C22"/>
    <mergeCell ref="A21:C21"/>
    <mergeCell ref="A18:C18"/>
  </mergeCells>
  <pageMargins left="0.7" right="0.7" top="0.78740157499999996" bottom="0.78740157499999996"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8"/>
  <sheetViews>
    <sheetView zoomScaleNormal="100" workbookViewId="0">
      <selection activeCell="A27" sqref="A27:XFD27"/>
    </sheetView>
  </sheetViews>
  <sheetFormatPr baseColWidth="10" defaultRowHeight="14.4"/>
  <cols>
    <col min="2" max="2" width="20.109375" customWidth="1"/>
    <col min="3" max="3" width="30.33203125" customWidth="1"/>
  </cols>
  <sheetData>
    <row r="1" spans="1:4" ht="15.6">
      <c r="A1" s="351" t="s">
        <v>135</v>
      </c>
      <c r="B1" s="351"/>
      <c r="C1" s="351"/>
      <c r="D1" s="351"/>
    </row>
    <row r="2" spans="1:4">
      <c r="A2" s="352" t="s">
        <v>250</v>
      </c>
      <c r="B2" s="352"/>
      <c r="C2" s="352"/>
      <c r="D2" s="77"/>
    </row>
    <row r="3" spans="1:4">
      <c r="A3" s="393" t="s">
        <v>136</v>
      </c>
      <c r="B3" s="393"/>
      <c r="C3" s="393"/>
      <c r="D3" s="77"/>
    </row>
    <row r="4" spans="1:4" ht="27">
      <c r="A4" s="81" t="s">
        <v>137</v>
      </c>
      <c r="B4" s="111" t="s">
        <v>22</v>
      </c>
      <c r="C4" s="27" t="s">
        <v>138</v>
      </c>
      <c r="D4" s="77"/>
    </row>
    <row r="5" spans="1:4">
      <c r="A5" s="112">
        <v>2004</v>
      </c>
      <c r="B5" s="449" t="s">
        <v>70</v>
      </c>
      <c r="C5" s="113">
        <v>37.299999999999997</v>
      </c>
      <c r="D5" s="77"/>
    </row>
    <row r="6" spans="1:4">
      <c r="A6" s="77">
        <v>2009</v>
      </c>
      <c r="B6" s="448" t="s">
        <v>70</v>
      </c>
      <c r="C6" s="86">
        <v>35.5</v>
      </c>
      <c r="D6" s="77"/>
    </row>
    <row r="7" spans="1:4">
      <c r="A7" s="77">
        <v>2010</v>
      </c>
      <c r="B7" s="447">
        <v>39.4</v>
      </c>
      <c r="C7" s="60" t="s">
        <v>70</v>
      </c>
      <c r="D7" s="77"/>
    </row>
    <row r="8" spans="1:4">
      <c r="A8" s="77">
        <v>2011</v>
      </c>
      <c r="B8" s="446">
        <v>39.200000000000003</v>
      </c>
      <c r="C8" s="60" t="s">
        <v>70</v>
      </c>
      <c r="D8" s="77"/>
    </row>
    <row r="9" spans="1:4">
      <c r="A9" s="77">
        <v>2012</v>
      </c>
      <c r="B9" s="465">
        <v>37</v>
      </c>
      <c r="C9" s="60" t="s">
        <v>70</v>
      </c>
      <c r="D9" s="77"/>
    </row>
    <row r="10" spans="1:4">
      <c r="A10" s="77">
        <v>2013</v>
      </c>
      <c r="B10" s="465">
        <v>42.5</v>
      </c>
      <c r="C10" s="60" t="s">
        <v>70</v>
      </c>
      <c r="D10" s="77"/>
    </row>
    <row r="11" spans="1:4">
      <c r="A11" s="77">
        <v>2014</v>
      </c>
      <c r="B11" s="465">
        <v>41.9</v>
      </c>
      <c r="C11" s="60" t="s">
        <v>70</v>
      </c>
      <c r="D11" s="77"/>
    </row>
    <row r="12" spans="1:4">
      <c r="A12" s="77">
        <v>2015</v>
      </c>
      <c r="B12" s="465">
        <v>33.429394813000002</v>
      </c>
      <c r="C12" s="60" t="s">
        <v>70</v>
      </c>
      <c r="D12" s="77"/>
    </row>
    <row r="13" spans="1:4" s="153" customFormat="1">
      <c r="A13" s="153">
        <v>2016</v>
      </c>
      <c r="B13" s="465">
        <v>36.901408450704224</v>
      </c>
      <c r="C13" s="60" t="s">
        <v>70</v>
      </c>
    </row>
    <row r="14" spans="1:4" s="153" customFormat="1">
      <c r="A14" s="153">
        <v>2017</v>
      </c>
      <c r="B14" s="465">
        <v>40.057636887608069</v>
      </c>
      <c r="C14" s="60" t="s">
        <v>70</v>
      </c>
    </row>
    <row r="15" spans="1:4" s="242" customFormat="1">
      <c r="A15" s="242">
        <v>2018</v>
      </c>
      <c r="B15" s="465">
        <v>44.535519125683059</v>
      </c>
      <c r="C15" s="60" t="s">
        <v>70</v>
      </c>
    </row>
    <row r="16" spans="1:4" s="322" customFormat="1">
      <c r="A16" s="322">
        <v>2019</v>
      </c>
      <c r="B16" s="465">
        <v>45.6</v>
      </c>
      <c r="C16" s="60"/>
    </row>
    <row r="17" spans="1:4">
      <c r="A17" s="493" t="s">
        <v>311</v>
      </c>
      <c r="B17" s="493"/>
      <c r="C17" s="493"/>
      <c r="D17" s="77"/>
    </row>
    <row r="18" spans="1:4" s="322" customFormat="1">
      <c r="A18" s="496"/>
      <c r="B18" s="496"/>
      <c r="C18" s="496"/>
    </row>
    <row r="19" spans="1:4">
      <c r="A19" s="355" t="s">
        <v>19</v>
      </c>
      <c r="B19" s="394"/>
      <c r="C19" s="394"/>
      <c r="D19" s="76"/>
    </row>
    <row r="20" spans="1:4" ht="29.4" customHeight="1">
      <c r="A20" s="349" t="s">
        <v>139</v>
      </c>
      <c r="B20" s="349"/>
      <c r="C20" s="349"/>
      <c r="D20" s="273"/>
    </row>
    <row r="21" spans="1:4">
      <c r="A21" s="274"/>
      <c r="B21" s="274"/>
      <c r="C21" s="274"/>
      <c r="D21" s="274"/>
    </row>
    <row r="22" spans="1:4">
      <c r="A22" s="77"/>
      <c r="B22" s="77"/>
      <c r="C22" s="77"/>
      <c r="D22" s="77"/>
    </row>
    <row r="28" spans="1:4">
      <c r="C28" s="268"/>
    </row>
  </sheetData>
  <mergeCells count="6">
    <mergeCell ref="A1:D1"/>
    <mergeCell ref="A2:C2"/>
    <mergeCell ref="A3:C3"/>
    <mergeCell ref="A19:C19"/>
    <mergeCell ref="A20:C20"/>
    <mergeCell ref="A17:C17"/>
  </mergeCells>
  <pageMargins left="0.7" right="0.7" top="0.78740157499999996" bottom="0.78740157499999996"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9"/>
  <sheetViews>
    <sheetView zoomScale="85" zoomScaleNormal="85" workbookViewId="0">
      <selection activeCell="A27" sqref="A27:XFD27"/>
    </sheetView>
  </sheetViews>
  <sheetFormatPr baseColWidth="10" defaultRowHeight="14.4"/>
  <cols>
    <col min="1" max="1" width="22.33203125" customWidth="1"/>
  </cols>
  <sheetData>
    <row r="1" spans="1:7" ht="15.6">
      <c r="A1" s="350" t="s">
        <v>140</v>
      </c>
      <c r="B1" s="350"/>
      <c r="C1" s="350"/>
      <c r="D1" s="350"/>
      <c r="E1" s="350"/>
      <c r="F1" s="350"/>
      <c r="G1" s="350"/>
    </row>
    <row r="2" spans="1:7" ht="15.6">
      <c r="A2" s="351" t="s">
        <v>141</v>
      </c>
      <c r="B2" s="351"/>
      <c r="C2" s="351"/>
      <c r="D2" s="351"/>
      <c r="E2" s="351"/>
      <c r="F2" s="351"/>
      <c r="G2" s="351"/>
    </row>
    <row r="3" spans="1:7">
      <c r="A3" s="352" t="s">
        <v>189</v>
      </c>
      <c r="B3" s="352"/>
      <c r="C3" s="352"/>
      <c r="D3" s="352"/>
      <c r="E3" s="352"/>
      <c r="F3" s="352"/>
      <c r="G3" s="352"/>
    </row>
    <row r="4" spans="1:7">
      <c r="A4" s="354" t="s">
        <v>142</v>
      </c>
      <c r="B4" s="354"/>
      <c r="C4" s="354"/>
      <c r="D4" s="354"/>
      <c r="E4" s="354"/>
      <c r="F4" s="354"/>
      <c r="G4" s="354"/>
    </row>
    <row r="5" spans="1:7">
      <c r="A5" s="3"/>
      <c r="B5" s="2" t="s">
        <v>68</v>
      </c>
      <c r="C5" s="17" t="s">
        <v>32</v>
      </c>
      <c r="D5" s="65" t="s">
        <v>33</v>
      </c>
      <c r="E5" s="65" t="s">
        <v>34</v>
      </c>
      <c r="F5" s="65" t="s">
        <v>35</v>
      </c>
      <c r="G5" s="321" t="s">
        <v>270</v>
      </c>
    </row>
    <row r="6" spans="1:7">
      <c r="A6" s="114"/>
      <c r="B6" s="395" t="s">
        <v>27</v>
      </c>
      <c r="C6" s="396"/>
      <c r="D6" s="396"/>
      <c r="E6" s="396"/>
      <c r="F6" s="396"/>
      <c r="G6" s="396"/>
    </row>
    <row r="7" spans="1:7">
      <c r="A7" s="115">
        <v>2004</v>
      </c>
      <c r="B7" s="116">
        <v>4.4072247134295601</v>
      </c>
      <c r="C7" s="117">
        <v>5.55</v>
      </c>
      <c r="D7" s="72">
        <v>5.48</v>
      </c>
      <c r="E7" s="72">
        <v>4.62</v>
      </c>
      <c r="F7" s="72">
        <v>3.87</v>
      </c>
      <c r="G7" s="72">
        <v>4.95</v>
      </c>
    </row>
    <row r="8" spans="1:7">
      <c r="A8" s="78">
        <v>2005</v>
      </c>
      <c r="B8" s="118">
        <v>4.2668104243950067</v>
      </c>
      <c r="C8" s="72">
        <v>5.52</v>
      </c>
      <c r="D8" s="72">
        <v>5.44</v>
      </c>
      <c r="E8" s="72">
        <v>4.57</v>
      </c>
      <c r="F8" s="72">
        <v>3.78</v>
      </c>
      <c r="G8" s="72">
        <v>4.92</v>
      </c>
    </row>
    <row r="9" spans="1:7">
      <c r="A9" s="78">
        <v>2006</v>
      </c>
      <c r="B9" s="118">
        <v>3.8983693729673181</v>
      </c>
      <c r="C9" s="72">
        <v>5.28</v>
      </c>
      <c r="D9" s="72">
        <v>5.4</v>
      </c>
      <c r="E9" s="72">
        <v>4.43</v>
      </c>
      <c r="F9" s="72">
        <v>3.41</v>
      </c>
      <c r="G9" s="72">
        <v>4.91</v>
      </c>
    </row>
    <row r="10" spans="1:7">
      <c r="A10" s="78">
        <v>2007</v>
      </c>
      <c r="B10" s="118">
        <v>3.7693237723909272</v>
      </c>
      <c r="C10" s="72">
        <v>4.88</v>
      </c>
      <c r="D10" s="72">
        <v>5.33</v>
      </c>
      <c r="E10" s="72">
        <v>4.49</v>
      </c>
      <c r="F10" s="72">
        <v>3.15</v>
      </c>
      <c r="G10" s="72">
        <v>4.93</v>
      </c>
    </row>
    <row r="11" spans="1:7">
      <c r="A11" s="78">
        <v>2008</v>
      </c>
      <c r="B11" s="118">
        <v>4.1596317020244884</v>
      </c>
      <c r="C11" s="86">
        <v>4.95</v>
      </c>
      <c r="D11" s="86">
        <v>5.47</v>
      </c>
      <c r="E11" s="86">
        <v>4.57</v>
      </c>
      <c r="F11" s="119" t="s">
        <v>70</v>
      </c>
      <c r="G11" s="86">
        <v>5.04</v>
      </c>
    </row>
    <row r="12" spans="1:7">
      <c r="A12" s="78">
        <v>2009</v>
      </c>
      <c r="B12" s="118">
        <v>4.5904376886568583</v>
      </c>
      <c r="C12" s="86">
        <v>5.36</v>
      </c>
      <c r="D12" s="86">
        <v>5.98</v>
      </c>
      <c r="E12" s="86">
        <v>5.0599999999999996</v>
      </c>
      <c r="F12" s="60" t="s">
        <v>70</v>
      </c>
      <c r="G12" s="86">
        <v>5.38</v>
      </c>
    </row>
    <row r="13" spans="1:7">
      <c r="A13" s="78">
        <v>2010</v>
      </c>
      <c r="B13" s="118">
        <v>4.3159065628476085</v>
      </c>
      <c r="C13" s="60">
        <v>5.22</v>
      </c>
      <c r="D13" s="60">
        <v>5.91</v>
      </c>
      <c r="E13" s="60">
        <v>5.08</v>
      </c>
      <c r="F13" s="60" t="s">
        <v>70</v>
      </c>
      <c r="G13" s="60">
        <v>5.41</v>
      </c>
    </row>
    <row r="14" spans="1:7">
      <c r="A14" s="78">
        <v>2011</v>
      </c>
      <c r="B14" s="118">
        <v>4.5494074092478947</v>
      </c>
      <c r="C14" s="60">
        <v>5.28</v>
      </c>
      <c r="D14" s="119">
        <v>5.8</v>
      </c>
      <c r="E14" s="60">
        <v>4.9800000000000004</v>
      </c>
      <c r="F14" s="60" t="s">
        <v>70</v>
      </c>
      <c r="G14" s="60">
        <v>5.25</v>
      </c>
    </row>
    <row r="15" spans="1:7">
      <c r="A15" s="78">
        <v>2012</v>
      </c>
      <c r="B15" s="118">
        <v>5.1671987901193077</v>
      </c>
      <c r="C15" s="60">
        <v>5.24</v>
      </c>
      <c r="D15" s="60">
        <v>5.62</v>
      </c>
      <c r="E15" s="60">
        <v>4.84</v>
      </c>
      <c r="F15" s="60" t="s">
        <v>70</v>
      </c>
      <c r="G15" s="60">
        <v>5.18</v>
      </c>
    </row>
    <row r="16" spans="1:7">
      <c r="A16" s="171" t="s">
        <v>143</v>
      </c>
      <c r="B16" s="118">
        <v>4.4238270883465107</v>
      </c>
      <c r="C16" s="172">
        <v>5.24</v>
      </c>
      <c r="D16" s="172">
        <v>5.66</v>
      </c>
      <c r="E16" s="173">
        <v>4.8</v>
      </c>
      <c r="F16" s="172" t="s">
        <v>70</v>
      </c>
      <c r="G16" s="172">
        <v>5.34</v>
      </c>
    </row>
    <row r="17" spans="1:10" ht="27.6" customHeight="1">
      <c r="A17" s="171" t="s">
        <v>144</v>
      </c>
      <c r="B17" s="118">
        <v>3.8033519527126876</v>
      </c>
      <c r="C17" s="172" t="s">
        <v>70</v>
      </c>
      <c r="D17" s="174">
        <v>5.49</v>
      </c>
      <c r="E17" s="174">
        <v>4.6500000000000004</v>
      </c>
      <c r="F17" s="172" t="s">
        <v>70</v>
      </c>
      <c r="G17" s="174">
        <v>5.09</v>
      </c>
    </row>
    <row r="18" spans="1:10" s="77" customFormat="1">
      <c r="A18" s="78">
        <v>2014</v>
      </c>
      <c r="B18" s="118">
        <v>3.6251638841498091</v>
      </c>
      <c r="C18" s="60">
        <v>5.01</v>
      </c>
      <c r="D18" s="119">
        <v>5.4</v>
      </c>
      <c r="E18" s="60">
        <v>4.63</v>
      </c>
      <c r="F18" s="119">
        <v>4</v>
      </c>
      <c r="G18" s="60">
        <v>5.1100000000000003</v>
      </c>
      <c r="J18" s="250"/>
    </row>
    <row r="19" spans="1:10" s="153" customFormat="1">
      <c r="A19" s="169">
        <v>2015</v>
      </c>
      <c r="B19" s="266">
        <v>3.7701654086911018</v>
      </c>
      <c r="C19" s="119">
        <v>5.08</v>
      </c>
      <c r="D19" s="119">
        <v>5.43</v>
      </c>
      <c r="E19" s="119">
        <v>4.5199999999999996</v>
      </c>
      <c r="F19" s="119">
        <v>3.9</v>
      </c>
      <c r="G19" s="119">
        <v>5.04</v>
      </c>
      <c r="J19" s="250"/>
    </row>
    <row r="20" spans="1:10" s="231" customFormat="1">
      <c r="A20" s="229">
        <v>2016</v>
      </c>
      <c r="B20" s="118">
        <v>3.1623393574637624</v>
      </c>
      <c r="C20" s="60">
        <v>5.03</v>
      </c>
      <c r="D20" s="320">
        <v>5.38</v>
      </c>
      <c r="E20" s="320">
        <v>4.5</v>
      </c>
      <c r="F20" s="60">
        <v>3.59</v>
      </c>
      <c r="G20" s="60" t="s">
        <v>70</v>
      </c>
      <c r="I20" s="250"/>
      <c r="J20" s="250"/>
    </row>
    <row r="21" spans="1:10" s="242" customFormat="1">
      <c r="A21" s="262">
        <v>2017</v>
      </c>
      <c r="B21" s="118">
        <v>2.7552868724200108</v>
      </c>
      <c r="C21" s="60">
        <v>5.05</v>
      </c>
      <c r="D21" s="119">
        <v>5.25</v>
      </c>
      <c r="E21" s="119">
        <v>4.53</v>
      </c>
      <c r="F21" s="60">
        <v>3.57</v>
      </c>
      <c r="G21" s="60">
        <v>4.7300000000000004</v>
      </c>
      <c r="I21" s="250"/>
      <c r="J21" s="250"/>
    </row>
    <row r="22" spans="1:10" s="313" customFormat="1">
      <c r="A22" s="319">
        <v>2018</v>
      </c>
      <c r="B22" s="118">
        <v>2.8725232655901194</v>
      </c>
      <c r="C22" s="60" t="s">
        <v>70</v>
      </c>
      <c r="D22" s="60" t="s">
        <v>70</v>
      </c>
      <c r="E22" s="60" t="s">
        <v>70</v>
      </c>
      <c r="F22" s="60" t="s">
        <v>70</v>
      </c>
      <c r="G22" s="60" t="s">
        <v>70</v>
      </c>
      <c r="I22" s="250"/>
      <c r="J22" s="250"/>
    </row>
    <row r="23" spans="1:10">
      <c r="A23" s="493" t="s">
        <v>311</v>
      </c>
      <c r="B23" s="493"/>
      <c r="C23" s="493"/>
      <c r="D23" s="493"/>
      <c r="E23" s="493"/>
      <c r="F23" s="493"/>
      <c r="G23" s="493"/>
    </row>
    <row r="24" spans="1:10" s="322" customFormat="1">
      <c r="A24" s="496"/>
      <c r="B24" s="496"/>
      <c r="C24" s="496"/>
      <c r="D24" s="496"/>
      <c r="E24" s="496"/>
      <c r="F24" s="496"/>
      <c r="G24" s="496"/>
    </row>
    <row r="25" spans="1:10">
      <c r="A25" s="355" t="s">
        <v>19</v>
      </c>
      <c r="B25" s="386"/>
      <c r="C25" s="386"/>
      <c r="D25" s="386"/>
      <c r="E25" s="386"/>
      <c r="F25" s="386"/>
      <c r="G25" s="386"/>
    </row>
    <row r="26" spans="1:10" s="153" customFormat="1">
      <c r="A26" s="375" t="s">
        <v>183</v>
      </c>
      <c r="B26" s="394"/>
      <c r="C26" s="394"/>
      <c r="D26" s="394"/>
      <c r="E26" s="394"/>
      <c r="F26" s="394"/>
      <c r="G26" s="394"/>
    </row>
    <row r="27" spans="1:10" ht="31.5" customHeight="1">
      <c r="A27" s="348" t="s">
        <v>211</v>
      </c>
      <c r="B27" s="349"/>
      <c r="C27" s="349"/>
      <c r="D27" s="349"/>
      <c r="E27" s="349"/>
      <c r="F27" s="349"/>
      <c r="G27" s="349"/>
    </row>
    <row r="28" spans="1:10" ht="54" customHeight="1">
      <c r="A28" s="435" t="s">
        <v>198</v>
      </c>
      <c r="B28" s="436"/>
      <c r="C28" s="436"/>
      <c r="D28" s="436"/>
      <c r="E28" s="436"/>
      <c r="F28" s="436"/>
      <c r="G28" s="436"/>
    </row>
    <row r="29" spans="1:10">
      <c r="A29" s="445" t="s">
        <v>197</v>
      </c>
      <c r="B29" s="445"/>
      <c r="C29" s="445"/>
      <c r="D29" s="445"/>
      <c r="E29" s="445"/>
      <c r="F29" s="445"/>
      <c r="G29" s="445"/>
    </row>
    <row r="30" spans="1:10">
      <c r="A30" s="444" t="s">
        <v>271</v>
      </c>
      <c r="B30" s="445"/>
      <c r="C30" s="445"/>
      <c r="D30" s="445"/>
      <c r="E30" s="445"/>
      <c r="F30" s="445"/>
      <c r="G30" s="445"/>
    </row>
    <row r="31" spans="1:10">
      <c r="A31" s="263"/>
    </row>
    <row r="39" spans="4:4">
      <c r="D39" s="267"/>
    </row>
  </sheetData>
  <mergeCells count="12">
    <mergeCell ref="A30:G30"/>
    <mergeCell ref="A4:G4"/>
    <mergeCell ref="A26:G26"/>
    <mergeCell ref="A29:G29"/>
    <mergeCell ref="A23:G23"/>
    <mergeCell ref="A27:G27"/>
    <mergeCell ref="A28:G28"/>
    <mergeCell ref="A1:G1"/>
    <mergeCell ref="A2:G2"/>
    <mergeCell ref="A3:G3"/>
    <mergeCell ref="B6:G6"/>
    <mergeCell ref="A25:G25"/>
  </mergeCells>
  <pageMargins left="0.7" right="0.7" top="0.78740157499999996" bottom="0.78740157499999996" header="0.3" footer="0.3"/>
  <pageSetup paperSize="9" scale="8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7"/>
  <sheetViews>
    <sheetView zoomScaleNormal="100" workbookViewId="0">
      <selection activeCell="A24" sqref="A24"/>
    </sheetView>
  </sheetViews>
  <sheetFormatPr baseColWidth="10" defaultRowHeight="14.4"/>
  <cols>
    <col min="3" max="3" width="18.5546875" customWidth="1"/>
    <col min="4" max="4" width="20.5546875" customWidth="1"/>
  </cols>
  <sheetData>
    <row r="1" spans="1:4" ht="15.6">
      <c r="A1" s="350" t="s">
        <v>0</v>
      </c>
      <c r="B1" s="350"/>
      <c r="C1" s="350"/>
      <c r="D1" s="350"/>
    </row>
    <row r="2" spans="1:4" ht="39.6" customHeight="1">
      <c r="A2" s="351" t="s">
        <v>1</v>
      </c>
      <c r="B2" s="351"/>
      <c r="C2" s="351"/>
      <c r="D2" s="351"/>
    </row>
    <row r="3" spans="1:4" ht="14.4" customHeight="1">
      <c r="A3" s="352" t="s">
        <v>184</v>
      </c>
      <c r="B3" s="353"/>
      <c r="C3" s="353"/>
      <c r="D3" s="353"/>
    </row>
    <row r="4" spans="1:4">
      <c r="B4" s="354" t="s">
        <v>2</v>
      </c>
      <c r="C4" s="354"/>
      <c r="D4" s="354"/>
    </row>
    <row r="5" spans="1:4">
      <c r="A5" s="1"/>
      <c r="B5" s="2" t="s">
        <v>3</v>
      </c>
      <c r="C5" s="2" t="s">
        <v>4</v>
      </c>
      <c r="D5" s="2" t="s">
        <v>5</v>
      </c>
    </row>
    <row r="6" spans="1:4">
      <c r="A6" s="339" t="s">
        <v>6</v>
      </c>
      <c r="B6" s="431">
        <v>3942</v>
      </c>
      <c r="C6" s="87">
        <v>2266</v>
      </c>
      <c r="D6" s="164">
        <v>1676</v>
      </c>
    </row>
    <row r="7" spans="1:4">
      <c r="A7" s="340" t="s">
        <v>7</v>
      </c>
      <c r="B7" s="432">
        <v>3894</v>
      </c>
      <c r="C7" s="36">
        <v>2235</v>
      </c>
      <c r="D7" s="159">
        <v>1659</v>
      </c>
    </row>
    <row r="8" spans="1:4">
      <c r="A8" s="340" t="s">
        <v>8</v>
      </c>
      <c r="B8" s="432">
        <v>3928</v>
      </c>
      <c r="C8" s="36">
        <v>2236</v>
      </c>
      <c r="D8" s="159">
        <v>1692</v>
      </c>
    </row>
    <row r="9" spans="1:4">
      <c r="A9" s="340" t="s">
        <v>9</v>
      </c>
      <c r="B9" s="432">
        <v>3865</v>
      </c>
      <c r="C9" s="36">
        <v>2239</v>
      </c>
      <c r="D9" s="159">
        <v>1626</v>
      </c>
    </row>
    <row r="10" spans="1:4">
      <c r="A10" s="340" t="s">
        <v>10</v>
      </c>
      <c r="B10" s="432">
        <v>3843</v>
      </c>
      <c r="C10" s="36">
        <v>2153</v>
      </c>
      <c r="D10" s="159">
        <v>1690</v>
      </c>
    </row>
    <row r="11" spans="1:4">
      <c r="A11" s="340" t="s">
        <v>11</v>
      </c>
      <c r="B11" s="432">
        <v>3829</v>
      </c>
      <c r="C11" s="36">
        <v>2134</v>
      </c>
      <c r="D11" s="159">
        <v>1695</v>
      </c>
    </row>
    <row r="12" spans="1:4">
      <c r="A12" s="340" t="s">
        <v>12</v>
      </c>
      <c r="B12" s="432">
        <v>3766</v>
      </c>
      <c r="C12" s="36">
        <v>2067</v>
      </c>
      <c r="D12" s="159">
        <v>1699</v>
      </c>
    </row>
    <row r="13" spans="1:4">
      <c r="A13" s="340" t="s">
        <v>13</v>
      </c>
      <c r="B13" s="432">
        <v>3702</v>
      </c>
      <c r="C13" s="36">
        <v>2014</v>
      </c>
      <c r="D13" s="159">
        <v>1688</v>
      </c>
    </row>
    <row r="14" spans="1:4">
      <c r="A14" s="6" t="s">
        <v>14</v>
      </c>
      <c r="B14" s="432">
        <v>3650</v>
      </c>
      <c r="C14" s="36">
        <v>1980</v>
      </c>
      <c r="D14" s="159">
        <v>1670</v>
      </c>
    </row>
    <row r="15" spans="1:4">
      <c r="A15" s="6" t="s">
        <v>15</v>
      </c>
      <c r="B15" s="432">
        <v>3562</v>
      </c>
      <c r="C15" s="36">
        <v>1928</v>
      </c>
      <c r="D15" s="159">
        <v>1634</v>
      </c>
    </row>
    <row r="16" spans="1:4">
      <c r="A16" s="6" t="s">
        <v>16</v>
      </c>
      <c r="B16" s="433">
        <v>3536</v>
      </c>
      <c r="C16" s="36">
        <v>1925</v>
      </c>
      <c r="D16" s="159">
        <v>1611</v>
      </c>
    </row>
    <row r="17" spans="1:9">
      <c r="A17" s="6" t="s">
        <v>17</v>
      </c>
      <c r="B17" s="433">
        <v>3480</v>
      </c>
      <c r="C17" s="36">
        <v>1938</v>
      </c>
      <c r="D17" s="159">
        <v>1542</v>
      </c>
    </row>
    <row r="18" spans="1:9">
      <c r="A18" s="6" t="s">
        <v>18</v>
      </c>
      <c r="B18" s="433">
        <v>3482</v>
      </c>
      <c r="C18" s="36">
        <v>1956</v>
      </c>
      <c r="D18" s="159">
        <v>1526</v>
      </c>
    </row>
    <row r="19" spans="1:9" s="153" customFormat="1">
      <c r="A19" s="6" t="s">
        <v>191</v>
      </c>
      <c r="B19" s="433">
        <v>3481</v>
      </c>
      <c r="C19" s="36">
        <v>1963</v>
      </c>
      <c r="D19" s="159">
        <v>1518</v>
      </c>
    </row>
    <row r="20" spans="1:9" s="153" customFormat="1">
      <c r="A20" s="6" t="s">
        <v>244</v>
      </c>
      <c r="B20" s="433">
        <v>3469</v>
      </c>
      <c r="C20" s="36">
        <v>1965</v>
      </c>
      <c r="D20" s="159">
        <v>1504</v>
      </c>
    </row>
    <row r="21" spans="1:9" s="242" customFormat="1">
      <c r="A21" s="6" t="s">
        <v>249</v>
      </c>
      <c r="B21" s="433">
        <v>3480</v>
      </c>
      <c r="C21" s="36">
        <v>1936</v>
      </c>
      <c r="D21" s="159">
        <v>1544</v>
      </c>
    </row>
    <row r="22" spans="1:9" s="281" customFormat="1">
      <c r="A22" s="6" t="s">
        <v>258</v>
      </c>
      <c r="B22" s="433">
        <v>3474</v>
      </c>
      <c r="C22" s="36">
        <v>1929</v>
      </c>
      <c r="D22" s="159">
        <v>1545</v>
      </c>
    </row>
    <row r="23" spans="1:9">
      <c r="A23" s="493" t="s">
        <v>311</v>
      </c>
      <c r="B23" s="493"/>
      <c r="C23" s="493"/>
      <c r="D23" s="493"/>
      <c r="E23" s="497"/>
      <c r="F23" s="497"/>
      <c r="G23" s="497"/>
      <c r="H23" s="497"/>
      <c r="I23" s="497"/>
    </row>
    <row r="24" spans="1:9" s="322" customFormat="1"/>
    <row r="25" spans="1:9">
      <c r="A25" s="355" t="s">
        <v>19</v>
      </c>
      <c r="B25" s="355"/>
      <c r="C25" s="355"/>
      <c r="D25" s="355"/>
    </row>
    <row r="26" spans="1:9" s="271" customFormat="1">
      <c r="A26" s="434" t="s">
        <v>254</v>
      </c>
      <c r="B26" s="434"/>
      <c r="C26" s="434"/>
      <c r="D26" s="434"/>
    </row>
    <row r="27" spans="1:9" ht="28.5" customHeight="1">
      <c r="A27" s="435" t="s">
        <v>181</v>
      </c>
      <c r="B27" s="436"/>
      <c r="C27" s="436"/>
      <c r="D27" s="436"/>
    </row>
  </sheetData>
  <mergeCells count="8">
    <mergeCell ref="A27:D27"/>
    <mergeCell ref="A26:D26"/>
    <mergeCell ref="A1:D1"/>
    <mergeCell ref="A2:D2"/>
    <mergeCell ref="A3:D3"/>
    <mergeCell ref="B4:D4"/>
    <mergeCell ref="A25:D25"/>
    <mergeCell ref="A23:D23"/>
  </mergeCell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5"/>
  <sheetViews>
    <sheetView zoomScaleNormal="100" workbookViewId="0">
      <selection activeCell="A27" sqref="A27:XFD27"/>
    </sheetView>
  </sheetViews>
  <sheetFormatPr baseColWidth="10" defaultRowHeight="14.4"/>
  <cols>
    <col min="2" max="2" width="24.5546875" customWidth="1"/>
    <col min="3" max="3" width="24.6640625" customWidth="1"/>
  </cols>
  <sheetData>
    <row r="1" spans="1:6" ht="45.6" customHeight="1">
      <c r="A1" s="351" t="s">
        <v>145</v>
      </c>
      <c r="B1" s="351"/>
      <c r="C1" s="351"/>
      <c r="D1" s="351"/>
    </row>
    <row r="2" spans="1:6">
      <c r="A2" s="352" t="s">
        <v>189</v>
      </c>
      <c r="B2" s="352"/>
      <c r="C2" s="352"/>
      <c r="D2" s="352"/>
    </row>
    <row r="3" spans="1:6">
      <c r="A3" s="354" t="s">
        <v>146</v>
      </c>
      <c r="B3" s="354"/>
      <c r="C3" s="354"/>
      <c r="D3" s="77"/>
    </row>
    <row r="4" spans="1:6">
      <c r="A4" s="3"/>
      <c r="B4" s="2" t="s">
        <v>22</v>
      </c>
      <c r="C4" s="2" t="s">
        <v>23</v>
      </c>
      <c r="D4" s="77"/>
    </row>
    <row r="5" spans="1:6">
      <c r="A5" s="114"/>
      <c r="B5" s="395" t="s">
        <v>27</v>
      </c>
      <c r="C5" s="396"/>
      <c r="D5" s="77"/>
    </row>
    <row r="6" spans="1:6">
      <c r="A6" s="115">
        <v>2004</v>
      </c>
      <c r="B6" s="120">
        <v>15.082541771903253</v>
      </c>
      <c r="C6" s="308">
        <v>15.403843874629198</v>
      </c>
      <c r="D6" s="77"/>
    </row>
    <row r="7" spans="1:6">
      <c r="A7" s="78">
        <v>2005</v>
      </c>
      <c r="B7" s="52">
        <v>15.404522545491586</v>
      </c>
      <c r="C7" s="22">
        <v>15.452848533543484</v>
      </c>
      <c r="D7" s="77"/>
    </row>
    <row r="8" spans="1:6">
      <c r="A8" s="78">
        <v>2006</v>
      </c>
      <c r="B8" s="52">
        <v>15.329128146616453</v>
      </c>
      <c r="C8" s="22">
        <v>15.634564173963536</v>
      </c>
      <c r="D8" s="77"/>
    </row>
    <row r="9" spans="1:6">
      <c r="A9" s="78">
        <v>2007</v>
      </c>
      <c r="B9" s="52">
        <v>15.236081154101758</v>
      </c>
      <c r="C9" s="22">
        <v>15.221925539157175</v>
      </c>
      <c r="D9" s="77"/>
    </row>
    <row r="10" spans="1:6">
      <c r="A10" s="78">
        <v>2008</v>
      </c>
      <c r="B10" s="52">
        <v>13.141150476562508</v>
      </c>
      <c r="C10" s="309">
        <v>16.280690284049353</v>
      </c>
      <c r="D10" s="11"/>
    </row>
    <row r="11" spans="1:6">
      <c r="A11" s="78">
        <v>2009</v>
      </c>
      <c r="B11" s="52">
        <v>13.991570483392165</v>
      </c>
      <c r="C11" s="309">
        <v>17.120951256282186</v>
      </c>
      <c r="D11" s="11"/>
    </row>
    <row r="12" spans="1:6">
      <c r="A12" s="78">
        <v>2010</v>
      </c>
      <c r="B12" s="52">
        <v>13.4</v>
      </c>
      <c r="C12" s="84">
        <v>17.064954609538994</v>
      </c>
      <c r="D12" s="11"/>
    </row>
    <row r="13" spans="1:6">
      <c r="A13" s="78">
        <v>2011</v>
      </c>
      <c r="B13" s="52">
        <v>11.9</v>
      </c>
      <c r="C13" s="84">
        <v>16.988140756963972</v>
      </c>
      <c r="D13" s="11"/>
    </row>
    <row r="14" spans="1:6">
      <c r="A14" s="78">
        <v>2012</v>
      </c>
      <c r="B14" s="52">
        <v>12.2</v>
      </c>
      <c r="C14" s="84">
        <v>17.203110143987644</v>
      </c>
      <c r="D14" s="11"/>
    </row>
    <row r="15" spans="1:6">
      <c r="A15" s="78">
        <v>2013</v>
      </c>
      <c r="B15" s="52">
        <v>15.803477505066851</v>
      </c>
      <c r="C15" s="84">
        <v>17.215654075928576</v>
      </c>
      <c r="D15" s="11"/>
      <c r="F15" s="314"/>
    </row>
    <row r="16" spans="1:6">
      <c r="A16" s="78">
        <v>2014</v>
      </c>
      <c r="B16" s="52">
        <v>15.772671819204806</v>
      </c>
      <c r="C16" s="84">
        <v>17.328042287329126</v>
      </c>
      <c r="D16" s="77"/>
      <c r="F16" s="314"/>
    </row>
    <row r="17" spans="1:8" s="77" customFormat="1">
      <c r="A17" s="78">
        <v>2015</v>
      </c>
      <c r="B17" s="170">
        <v>17.870110472325713</v>
      </c>
      <c r="C17" s="317">
        <v>17.242281127506246</v>
      </c>
      <c r="F17" s="307"/>
    </row>
    <row r="18" spans="1:8">
      <c r="A18" s="169">
        <v>2016</v>
      </c>
      <c r="B18" s="170">
        <v>17.813271684743977</v>
      </c>
      <c r="C18" s="318">
        <v>17.449107680793961</v>
      </c>
      <c r="F18" s="307"/>
    </row>
    <row r="19" spans="1:8" s="242" customFormat="1">
      <c r="A19" s="246">
        <v>2017</v>
      </c>
      <c r="B19" s="170">
        <v>17.132447659836021</v>
      </c>
      <c r="C19" s="253">
        <v>17.628782368752674</v>
      </c>
      <c r="F19" s="307"/>
    </row>
    <row r="20" spans="1:8" s="242" customFormat="1">
      <c r="A20" s="262">
        <v>2018</v>
      </c>
      <c r="B20" s="170">
        <v>17.745987464559555</v>
      </c>
      <c r="C20" s="265" t="s">
        <v>70</v>
      </c>
      <c r="F20" s="314"/>
    </row>
    <row r="21" spans="1:8" s="313" customFormat="1">
      <c r="A21" s="315">
        <v>2019</v>
      </c>
      <c r="B21" s="316">
        <v>17.900553558407285</v>
      </c>
      <c r="C21" s="265" t="s">
        <v>70</v>
      </c>
      <c r="E21" s="235"/>
      <c r="F21" s="314"/>
    </row>
    <row r="22" spans="1:8">
      <c r="A22" s="493" t="s">
        <v>311</v>
      </c>
      <c r="B22" s="493"/>
      <c r="C22" s="493"/>
      <c r="D22" s="497"/>
      <c r="E22" s="497"/>
      <c r="F22" s="497"/>
      <c r="G22" s="497"/>
    </row>
    <row r="23" spans="1:8" s="322" customFormat="1">
      <c r="A23" s="496"/>
      <c r="B23" s="496"/>
      <c r="C23" s="496"/>
      <c r="D23" s="497"/>
      <c r="E23" s="497"/>
      <c r="F23" s="497"/>
      <c r="G23" s="497"/>
    </row>
    <row r="24" spans="1:8">
      <c r="A24" s="384" t="s">
        <v>19</v>
      </c>
      <c r="B24" s="384"/>
      <c r="C24" s="384"/>
      <c r="D24" s="264"/>
      <c r="E24" s="264"/>
      <c r="F24" s="264"/>
      <c r="G24" s="264"/>
      <c r="H24" s="264"/>
    </row>
    <row r="25" spans="1:8">
      <c r="A25" s="376" t="s">
        <v>252</v>
      </c>
      <c r="B25" s="376"/>
      <c r="C25" s="376"/>
      <c r="D25" s="207"/>
    </row>
    <row r="26" spans="1:8">
      <c r="A26" s="36"/>
      <c r="B26" s="36"/>
      <c r="C26" s="36"/>
      <c r="D26" s="36"/>
    </row>
    <row r="27" spans="1:8">
      <c r="A27" s="443" t="s">
        <v>235</v>
      </c>
      <c r="B27" s="443"/>
      <c r="C27" s="443"/>
      <c r="D27" s="36"/>
    </row>
    <row r="28" spans="1:8">
      <c r="A28" s="376" t="s">
        <v>237</v>
      </c>
      <c r="B28" s="376"/>
      <c r="C28" s="376"/>
    </row>
    <row r="35" spans="2:2">
      <c r="B35" s="130"/>
    </row>
  </sheetData>
  <mergeCells count="9">
    <mergeCell ref="A28:C28"/>
    <mergeCell ref="A24:C24"/>
    <mergeCell ref="A25:C25"/>
    <mergeCell ref="A22:C22"/>
    <mergeCell ref="A1:D1"/>
    <mergeCell ref="A2:D2"/>
    <mergeCell ref="A3:C3"/>
    <mergeCell ref="B5:C5"/>
    <mergeCell ref="A27:C27"/>
  </mergeCells>
  <pageMargins left="0.7" right="0.7" top="0.78740157499999996" bottom="0.78740157499999996"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35"/>
  <sheetViews>
    <sheetView zoomScale="70" zoomScaleNormal="70" workbookViewId="0">
      <selection activeCell="A27" sqref="A27:XFD27"/>
    </sheetView>
  </sheetViews>
  <sheetFormatPr baseColWidth="10" defaultRowHeight="14.4"/>
  <cols>
    <col min="1" max="1" width="45.6640625" customWidth="1"/>
    <col min="2" max="2" width="12.33203125" customWidth="1"/>
    <col min="3" max="3" width="17.5546875" customWidth="1"/>
    <col min="4" max="4" width="11.6640625" customWidth="1"/>
    <col min="5" max="5" width="16.44140625" customWidth="1"/>
  </cols>
  <sheetData>
    <row r="1" spans="1:5" ht="15.6">
      <c r="A1" s="351" t="s">
        <v>147</v>
      </c>
      <c r="B1" s="351"/>
      <c r="C1" s="351"/>
      <c r="D1" s="351"/>
      <c r="E1" s="351"/>
    </row>
    <row r="2" spans="1:5">
      <c r="A2" s="352" t="s">
        <v>267</v>
      </c>
      <c r="B2" s="352"/>
      <c r="C2" s="352"/>
      <c r="D2" s="352"/>
      <c r="E2" s="352"/>
    </row>
    <row r="3" spans="1:5">
      <c r="A3" s="354" t="s">
        <v>148</v>
      </c>
      <c r="B3" s="354"/>
      <c r="C3" s="354"/>
      <c r="D3" s="354"/>
      <c r="E3" s="354"/>
    </row>
    <row r="4" spans="1:5">
      <c r="A4" s="77"/>
      <c r="B4" s="391" t="s">
        <v>22</v>
      </c>
      <c r="C4" s="396"/>
      <c r="D4" s="397" t="s">
        <v>269</v>
      </c>
      <c r="E4" s="398"/>
    </row>
    <row r="5" spans="1:5" ht="43.2">
      <c r="A5" s="3"/>
      <c r="B5" s="121" t="s">
        <v>268</v>
      </c>
      <c r="C5" s="121" t="s">
        <v>149</v>
      </c>
      <c r="D5" s="327" t="s">
        <v>180</v>
      </c>
      <c r="E5" s="154" t="s">
        <v>149</v>
      </c>
    </row>
    <row r="6" spans="1:5">
      <c r="A6" s="15" t="s">
        <v>150</v>
      </c>
      <c r="B6" s="88">
        <v>8.9385022118871191</v>
      </c>
      <c r="C6" s="122">
        <v>29289.28240393852</v>
      </c>
      <c r="D6" s="88">
        <v>12.512413691787867</v>
      </c>
      <c r="E6" s="252">
        <v>21293.053322659951</v>
      </c>
    </row>
    <row r="7" spans="1:5">
      <c r="A7" s="123" t="s">
        <v>36</v>
      </c>
      <c r="B7" s="247">
        <v>9.795338047667153</v>
      </c>
      <c r="C7" s="124">
        <v>27338.540320855616</v>
      </c>
      <c r="D7" s="104" t="s">
        <v>70</v>
      </c>
      <c r="E7" s="104" t="s">
        <v>70</v>
      </c>
    </row>
    <row r="8" spans="1:5">
      <c r="A8" s="123" t="s">
        <v>151</v>
      </c>
      <c r="B8" s="247">
        <v>8.0112539294046083</v>
      </c>
      <c r="C8" s="124">
        <v>30712.47100481762</v>
      </c>
      <c r="D8" s="247">
        <v>12.518877625973262</v>
      </c>
      <c r="E8" s="104" t="s">
        <v>70</v>
      </c>
    </row>
    <row r="9" spans="1:5">
      <c r="A9" s="125" t="s">
        <v>50</v>
      </c>
      <c r="B9" s="247">
        <v>5.3291104378958964</v>
      </c>
      <c r="C9" s="124">
        <v>39112.981447028425</v>
      </c>
      <c r="D9" s="104" t="s">
        <v>70</v>
      </c>
      <c r="E9" s="104" t="s">
        <v>70</v>
      </c>
    </row>
    <row r="10" spans="1:5">
      <c r="A10" s="125" t="s">
        <v>51</v>
      </c>
      <c r="B10" s="247">
        <v>9.801116039490628</v>
      </c>
      <c r="C10" s="124">
        <v>26596.987868613141</v>
      </c>
      <c r="D10" s="104" t="s">
        <v>70</v>
      </c>
      <c r="E10" s="104" t="s">
        <v>70</v>
      </c>
    </row>
    <row r="11" spans="1:5">
      <c r="A11" s="125" t="s">
        <v>152</v>
      </c>
      <c r="B11" s="247">
        <v>9.8044615808317257</v>
      </c>
      <c r="C11" s="124">
        <v>29578.897270341211</v>
      </c>
      <c r="D11" s="104" t="s">
        <v>70</v>
      </c>
      <c r="E11" s="104" t="s">
        <v>70</v>
      </c>
    </row>
    <row r="12" spans="1:5">
      <c r="A12" s="123" t="s">
        <v>153</v>
      </c>
      <c r="B12" s="247">
        <v>5.4038349796629861</v>
      </c>
      <c r="C12" s="124">
        <v>61968.31182795699</v>
      </c>
      <c r="D12" s="104" t="s">
        <v>70</v>
      </c>
      <c r="E12" s="104" t="s">
        <v>70</v>
      </c>
    </row>
    <row r="13" spans="1:5">
      <c r="A13" s="123"/>
      <c r="B13" s="247"/>
      <c r="C13" s="124"/>
      <c r="D13" s="36"/>
      <c r="E13" s="36"/>
    </row>
    <row r="14" spans="1:5">
      <c r="A14" s="15" t="s">
        <v>154</v>
      </c>
      <c r="B14" s="247">
        <v>8.2852094456194898</v>
      </c>
      <c r="C14" s="124">
        <v>29386.941803278693</v>
      </c>
      <c r="D14" s="247">
        <v>14.452769208168062</v>
      </c>
      <c r="E14" s="252">
        <v>24594.948955593132</v>
      </c>
    </row>
    <row r="15" spans="1:5">
      <c r="A15" s="125" t="s">
        <v>155</v>
      </c>
      <c r="B15" s="247">
        <v>9.8044615808317257</v>
      </c>
      <c r="C15" s="124">
        <v>29552.855377643507</v>
      </c>
      <c r="D15" s="104" t="s">
        <v>70</v>
      </c>
      <c r="E15" s="104" t="s">
        <v>70</v>
      </c>
    </row>
    <row r="16" spans="1:5">
      <c r="A16" s="125" t="s">
        <v>156</v>
      </c>
      <c r="B16" s="247">
        <v>4.6286329386437037</v>
      </c>
      <c r="C16" s="124">
        <v>47743.452790697673</v>
      </c>
      <c r="D16" s="104" t="s">
        <v>70</v>
      </c>
      <c r="E16" s="104" t="s">
        <v>70</v>
      </c>
    </row>
    <row r="17" spans="1:5">
      <c r="A17" s="442" t="s">
        <v>247</v>
      </c>
      <c r="B17" s="247">
        <v>7.1924290220820195</v>
      </c>
      <c r="C17" s="124">
        <v>21981.263157894737</v>
      </c>
      <c r="D17" s="104" t="s">
        <v>70</v>
      </c>
      <c r="E17" s="104" t="s">
        <v>70</v>
      </c>
    </row>
    <row r="18" spans="1:5">
      <c r="A18" s="441" t="s">
        <v>311</v>
      </c>
      <c r="B18" s="441"/>
      <c r="C18" s="441"/>
      <c r="D18" s="441"/>
      <c r="E18" s="441"/>
    </row>
    <row r="19" spans="1:5" s="322" customFormat="1">
      <c r="A19" s="440"/>
      <c r="B19" s="440"/>
      <c r="C19" s="440"/>
      <c r="D19" s="36"/>
      <c r="E19" s="36"/>
    </row>
    <row r="20" spans="1:5">
      <c r="A20" s="384" t="s">
        <v>19</v>
      </c>
      <c r="B20" s="384"/>
      <c r="C20" s="384"/>
      <c r="D20" s="384"/>
      <c r="E20" s="384"/>
    </row>
    <row r="21" spans="1:5" ht="24.9" customHeight="1">
      <c r="A21" s="435" t="s">
        <v>157</v>
      </c>
      <c r="B21" s="436"/>
      <c r="C21" s="436"/>
      <c r="D21" s="436"/>
      <c r="E21" s="436"/>
    </row>
    <row r="22" spans="1:5" s="271" customFormat="1" ht="24.9" customHeight="1">
      <c r="A22" s="435" t="s">
        <v>253</v>
      </c>
      <c r="B22" s="435"/>
      <c r="C22" s="435"/>
      <c r="D22" s="435"/>
      <c r="E22" s="435"/>
    </row>
    <row r="23" spans="1:5" ht="44.1" customHeight="1">
      <c r="A23" s="435" t="s">
        <v>158</v>
      </c>
      <c r="B23" s="436"/>
      <c r="C23" s="436"/>
      <c r="D23" s="436"/>
      <c r="E23" s="436"/>
    </row>
    <row r="24" spans="1:5" ht="44.1" customHeight="1">
      <c r="A24" s="435" t="s">
        <v>248</v>
      </c>
      <c r="B24" s="436"/>
      <c r="C24" s="436"/>
      <c r="D24" s="436"/>
      <c r="E24" s="436"/>
    </row>
    <row r="25" spans="1:5" ht="44.1" customHeight="1">
      <c r="A25" s="435" t="s">
        <v>159</v>
      </c>
      <c r="B25" s="435"/>
      <c r="C25" s="435"/>
      <c r="D25" s="435"/>
      <c r="E25" s="435"/>
    </row>
    <row r="26" spans="1:5">
      <c r="E26" s="11"/>
    </row>
    <row r="27" spans="1:5">
      <c r="E27" s="11"/>
    </row>
    <row r="28" spans="1:5">
      <c r="E28" s="11"/>
    </row>
    <row r="29" spans="1:5">
      <c r="E29" s="11"/>
    </row>
    <row r="30" spans="1:5">
      <c r="E30" s="11"/>
    </row>
    <row r="31" spans="1:5">
      <c r="E31" s="11"/>
    </row>
    <row r="32" spans="1:5">
      <c r="E32" s="11"/>
    </row>
    <row r="33" spans="5:5">
      <c r="E33" s="11"/>
    </row>
    <row r="34" spans="5:5">
      <c r="E34" s="11"/>
    </row>
    <row r="35" spans="5:5">
      <c r="E35" s="11"/>
    </row>
  </sheetData>
  <mergeCells count="12">
    <mergeCell ref="A23:E23"/>
    <mergeCell ref="A24:E24"/>
    <mergeCell ref="A25:E25"/>
    <mergeCell ref="A1:E1"/>
    <mergeCell ref="A2:E2"/>
    <mergeCell ref="B4:C4"/>
    <mergeCell ref="D4:E4"/>
    <mergeCell ref="A20:E20"/>
    <mergeCell ref="A22:E22"/>
    <mergeCell ref="A3:E3"/>
    <mergeCell ref="A21:E21"/>
    <mergeCell ref="A18:E18"/>
  </mergeCells>
  <pageMargins left="0.7" right="0.7" top="0.78740157499999996" bottom="0.78740157499999996" header="0.3" footer="0.3"/>
  <pageSetup paperSize="9" scale="8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0"/>
  <sheetViews>
    <sheetView zoomScaleNormal="100" workbookViewId="0">
      <selection activeCell="A27" sqref="A27:XFD27"/>
    </sheetView>
  </sheetViews>
  <sheetFormatPr baseColWidth="10" defaultRowHeight="14.4"/>
  <cols>
    <col min="2" max="2" width="20.88671875" customWidth="1"/>
    <col min="3" max="3" width="31.109375" customWidth="1"/>
  </cols>
  <sheetData>
    <row r="1" spans="1:3" ht="39.6" customHeight="1">
      <c r="A1" s="351" t="s">
        <v>212</v>
      </c>
      <c r="B1" s="351"/>
      <c r="C1" s="351"/>
    </row>
    <row r="2" spans="1:3">
      <c r="A2" s="352" t="s">
        <v>190</v>
      </c>
      <c r="B2" s="400"/>
      <c r="C2" s="400"/>
    </row>
    <row r="3" spans="1:3">
      <c r="A3" s="354" t="s">
        <v>160</v>
      </c>
      <c r="B3" s="354"/>
      <c r="C3" s="354"/>
    </row>
    <row r="4" spans="1:3">
      <c r="A4" s="329"/>
      <c r="B4" s="2" t="s">
        <v>22</v>
      </c>
      <c r="C4" s="2" t="s">
        <v>23</v>
      </c>
    </row>
    <row r="5" spans="1:3">
      <c r="A5" s="330"/>
      <c r="B5" s="395" t="s">
        <v>161</v>
      </c>
      <c r="C5" s="396"/>
    </row>
    <row r="6" spans="1:3">
      <c r="A6" s="126">
        <v>2008</v>
      </c>
      <c r="B6" s="127">
        <v>6085.4420697412825</v>
      </c>
      <c r="C6" s="4">
        <v>5511</v>
      </c>
    </row>
    <row r="7" spans="1:3">
      <c r="A7" s="79">
        <v>2009</v>
      </c>
      <c r="B7" s="128">
        <v>6216.4573643410849</v>
      </c>
      <c r="C7" s="77">
        <v>5541</v>
      </c>
    </row>
    <row r="8" spans="1:3">
      <c r="A8" s="79">
        <v>2010</v>
      </c>
      <c r="B8" s="129">
        <v>5816</v>
      </c>
      <c r="C8" s="77">
        <v>6207</v>
      </c>
    </row>
    <row r="9" spans="1:3">
      <c r="A9" s="79">
        <v>2011</v>
      </c>
      <c r="B9" s="128">
        <f>4507977/724</f>
        <v>6226.4875690607732</v>
      </c>
      <c r="C9" s="77">
        <v>6353</v>
      </c>
    </row>
    <row r="10" spans="1:3">
      <c r="A10" s="79">
        <v>2012</v>
      </c>
      <c r="B10" s="128">
        <v>6374.7352941176468</v>
      </c>
      <c r="C10" s="85">
        <v>6482.45</v>
      </c>
    </row>
    <row r="11" spans="1:3">
      <c r="A11" s="79">
        <v>2013</v>
      </c>
      <c r="B11" s="128">
        <f>4331682/624</f>
        <v>6941.7980769230771</v>
      </c>
      <c r="C11" s="85">
        <v>6740.7127757662984</v>
      </c>
    </row>
    <row r="12" spans="1:3">
      <c r="A12" s="79">
        <v>2014</v>
      </c>
      <c r="B12" s="128">
        <f>4188577/592</f>
        <v>7075.2989864864867</v>
      </c>
      <c r="C12" s="85">
        <v>6831.24</v>
      </c>
    </row>
    <row r="13" spans="1:3">
      <c r="A13" s="79">
        <v>2015</v>
      </c>
      <c r="B13" s="128">
        <f>3808899/547</f>
        <v>6963.2522851919557</v>
      </c>
      <c r="C13" s="259">
        <v>7130.5355098913979</v>
      </c>
    </row>
    <row r="14" spans="1:3" s="153" customFormat="1">
      <c r="A14" s="79">
        <v>2016</v>
      </c>
      <c r="B14" s="128">
        <f>3300069/483</f>
        <v>6832.4409937888195</v>
      </c>
      <c r="C14" s="260">
        <v>7106.1631832421563</v>
      </c>
    </row>
    <row r="15" spans="1:3" s="153" customFormat="1">
      <c r="A15" s="79">
        <v>2017</v>
      </c>
      <c r="B15" s="128">
        <f>3302440/443</f>
        <v>7454.7178329571107</v>
      </c>
      <c r="C15" s="259">
        <v>7323.7640504853498</v>
      </c>
    </row>
    <row r="16" spans="1:3" s="242" customFormat="1">
      <c r="A16" s="79">
        <v>2018</v>
      </c>
      <c r="B16" s="128">
        <f>3320809/463</f>
        <v>7172.3736501079911</v>
      </c>
      <c r="C16" s="259">
        <v>7530.2178153162959</v>
      </c>
    </row>
    <row r="17" spans="1:5" s="283" customFormat="1">
      <c r="A17" s="79">
        <v>2019</v>
      </c>
      <c r="B17" s="128">
        <f>3014318/458</f>
        <v>6581.4803493449781</v>
      </c>
      <c r="C17" s="259">
        <v>7670.2481748735636</v>
      </c>
    </row>
    <row r="18" spans="1:5" s="153" customFormat="1">
      <c r="A18" s="441" t="s">
        <v>311</v>
      </c>
      <c r="B18" s="441"/>
      <c r="C18" s="441"/>
      <c r="D18" s="439"/>
      <c r="E18" s="439"/>
    </row>
    <row r="19" spans="1:5" s="322" customFormat="1">
      <c r="A19" s="440"/>
      <c r="B19" s="440"/>
      <c r="C19" s="440"/>
      <c r="D19" s="440"/>
      <c r="E19" s="440"/>
    </row>
    <row r="20" spans="1:5">
      <c r="A20" s="355" t="s">
        <v>19</v>
      </c>
      <c r="B20" s="355"/>
      <c r="C20" s="355"/>
    </row>
    <row r="21" spans="1:5" ht="17.399999999999999" customHeight="1">
      <c r="A21" s="375" t="s">
        <v>162</v>
      </c>
      <c r="B21" s="375"/>
      <c r="C21" s="375"/>
    </row>
    <row r="22" spans="1:5" ht="28.2" customHeight="1">
      <c r="A22" s="399" t="s">
        <v>163</v>
      </c>
      <c r="B22" s="399"/>
      <c r="C22" s="399"/>
    </row>
    <row r="23" spans="1:5">
      <c r="A23" s="258"/>
      <c r="B23" s="36"/>
      <c r="C23" s="36"/>
    </row>
    <row r="29" spans="1:5" s="242" customFormat="1"/>
    <row r="30" spans="1:5" s="283" customFormat="1"/>
  </sheetData>
  <mergeCells count="8">
    <mergeCell ref="A21:C21"/>
    <mergeCell ref="A22:C22"/>
    <mergeCell ref="A1:C1"/>
    <mergeCell ref="A2:C2"/>
    <mergeCell ref="B5:C5"/>
    <mergeCell ref="A20:C20"/>
    <mergeCell ref="A3:C3"/>
    <mergeCell ref="A18:C18"/>
  </mergeCells>
  <pageMargins left="0.7" right="0.7" top="0.78740157499999996" bottom="0.78740157499999996"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8"/>
  <sheetViews>
    <sheetView zoomScaleNormal="100" workbookViewId="0">
      <selection activeCell="A27" sqref="A27:XFD27"/>
    </sheetView>
  </sheetViews>
  <sheetFormatPr baseColWidth="10" defaultRowHeight="13.2"/>
  <cols>
    <col min="1" max="1" width="8.33203125" style="130" customWidth="1"/>
    <col min="2" max="2" width="10.33203125" style="130" customWidth="1"/>
    <col min="3" max="3" width="10.44140625" style="130" customWidth="1"/>
    <col min="4" max="4" width="8.109375" style="130" bestFit="1" customWidth="1"/>
    <col min="5" max="5" width="12.109375" style="130" bestFit="1" customWidth="1"/>
    <col min="6" max="6" width="13.109375" style="130" customWidth="1"/>
    <col min="7" max="7" width="12.109375" style="130" bestFit="1" customWidth="1"/>
    <col min="8" max="8" width="11.109375" style="130" bestFit="1" customWidth="1"/>
    <col min="9" max="9" width="14.109375" style="130" bestFit="1" customWidth="1"/>
    <col min="10" max="10" width="16.5546875" style="130" bestFit="1" customWidth="1"/>
    <col min="11" max="11" width="13.44140625" style="130" bestFit="1" customWidth="1"/>
    <col min="12" max="13" width="12" style="130" bestFit="1" customWidth="1"/>
    <col min="14" max="16384" width="11.5546875" style="130"/>
  </cols>
  <sheetData>
    <row r="1" spans="1:13" ht="15.6">
      <c r="A1" s="406" t="s">
        <v>164</v>
      </c>
      <c r="B1" s="406"/>
      <c r="C1" s="406"/>
      <c r="D1" s="406"/>
      <c r="E1" s="406"/>
      <c r="F1" s="406"/>
      <c r="G1" s="406"/>
      <c r="H1" s="406"/>
      <c r="I1" s="407"/>
      <c r="J1" s="407"/>
      <c r="K1" s="407"/>
    </row>
    <row r="2" spans="1:13" ht="18.75" customHeight="1">
      <c r="A2" s="408" t="s">
        <v>204</v>
      </c>
      <c r="B2" s="408"/>
      <c r="C2" s="408"/>
      <c r="D2" s="408"/>
      <c r="E2" s="408"/>
      <c r="F2" s="408"/>
      <c r="G2" s="408"/>
      <c r="H2" s="408"/>
      <c r="I2" s="409"/>
      <c r="J2" s="407"/>
      <c r="K2" s="407"/>
    </row>
    <row r="3" spans="1:13">
      <c r="A3" s="410" t="s">
        <v>199</v>
      </c>
      <c r="B3" s="410"/>
      <c r="C3" s="410"/>
      <c r="D3" s="410"/>
      <c r="E3" s="410"/>
      <c r="F3" s="410"/>
      <c r="G3" s="410"/>
      <c r="H3" s="410"/>
    </row>
    <row r="4" spans="1:13" ht="15" customHeight="1">
      <c r="A4" s="413" t="s">
        <v>165</v>
      </c>
      <c r="B4" s="413"/>
      <c r="C4" s="413"/>
      <c r="D4" s="413"/>
      <c r="E4" s="413"/>
      <c r="F4" s="413"/>
      <c r="G4" s="413"/>
      <c r="H4" s="413"/>
      <c r="I4" s="413"/>
      <c r="J4" s="413"/>
      <c r="K4" s="413"/>
      <c r="L4" s="413"/>
      <c r="M4" s="213"/>
    </row>
    <row r="5" spans="1:13" ht="63" customHeight="1">
      <c r="A5" s="131"/>
      <c r="B5" s="131"/>
      <c r="C5" s="192" t="s">
        <v>218</v>
      </c>
      <c r="D5" s="192" t="s">
        <v>217</v>
      </c>
      <c r="E5" s="192" t="s">
        <v>216</v>
      </c>
      <c r="F5" s="192" t="s">
        <v>242</v>
      </c>
      <c r="G5" s="193" t="s">
        <v>215</v>
      </c>
      <c r="H5" s="193" t="s">
        <v>222</v>
      </c>
      <c r="I5" s="194" t="s">
        <v>214</v>
      </c>
      <c r="J5" s="194" t="s">
        <v>219</v>
      </c>
      <c r="K5" s="194" t="s">
        <v>213</v>
      </c>
      <c r="L5" s="130" t="s">
        <v>3</v>
      </c>
      <c r="M5" s="133"/>
    </row>
    <row r="6" spans="1:13" ht="18.600000000000001" customHeight="1">
      <c r="A6" s="132"/>
      <c r="B6" s="132"/>
      <c r="C6" s="204" t="s">
        <v>27</v>
      </c>
      <c r="D6" s="205"/>
      <c r="E6" s="205"/>
      <c r="F6" s="205"/>
      <c r="G6" s="205"/>
      <c r="H6" s="205"/>
      <c r="I6" s="205"/>
      <c r="M6" s="195"/>
    </row>
    <row r="7" spans="1:13" ht="14.4">
      <c r="A7" s="411" t="s">
        <v>68</v>
      </c>
      <c r="B7" s="412"/>
      <c r="C7" s="134">
        <v>55.938697318007698</v>
      </c>
      <c r="D7" s="134">
        <v>59.230009871668301</v>
      </c>
      <c r="E7" s="135">
        <v>66.440501043841294</v>
      </c>
      <c r="F7" s="135">
        <v>77.267729521715196</v>
      </c>
      <c r="G7" s="135" t="s">
        <v>70</v>
      </c>
      <c r="H7" s="135" t="s">
        <v>70</v>
      </c>
      <c r="I7" s="135">
        <v>86.266223966193806</v>
      </c>
      <c r="J7" s="141">
        <v>87.907742998352603</v>
      </c>
      <c r="K7" s="141">
        <v>91.531531531531499</v>
      </c>
      <c r="L7" s="141">
        <v>78.034223900778699</v>
      </c>
      <c r="M7" s="196"/>
    </row>
    <row r="8" spans="1:13" ht="14.4">
      <c r="A8" s="404" t="s">
        <v>32</v>
      </c>
      <c r="B8" s="405"/>
      <c r="C8" s="495">
        <v>51.708461761475</v>
      </c>
      <c r="D8" s="495">
        <v>65.038963317870994</v>
      </c>
      <c r="E8" s="495">
        <v>70.096366882324006</v>
      </c>
      <c r="F8" s="438">
        <v>83.163627624512003</v>
      </c>
      <c r="G8" s="438"/>
      <c r="H8" s="438">
        <v>88.917083740234006</v>
      </c>
      <c r="I8" s="438"/>
      <c r="J8" s="233">
        <v>88.742713928222997</v>
      </c>
      <c r="K8" s="233">
        <v>93.31941986084</v>
      </c>
      <c r="L8" s="234">
        <v>83.962203979492003</v>
      </c>
      <c r="M8" s="224"/>
    </row>
    <row r="9" spans="1:13" ht="14.4">
      <c r="A9" s="404" t="s">
        <v>33</v>
      </c>
      <c r="B9" s="405"/>
      <c r="C9" s="437">
        <v>28.027973175048999</v>
      </c>
      <c r="D9" s="437"/>
      <c r="E9" s="151">
        <v>54.420097351073998</v>
      </c>
      <c r="F9" s="151">
        <v>75.507469177245994</v>
      </c>
      <c r="G9" s="151">
        <v>80.321098327637003</v>
      </c>
      <c r="H9" s="151">
        <v>84.235557556152003</v>
      </c>
      <c r="I9" s="151">
        <v>76.707786560059006</v>
      </c>
      <c r="J9" s="151">
        <v>88.611625671387003</v>
      </c>
      <c r="K9" s="151">
        <v>88.923431396484006</v>
      </c>
      <c r="L9" s="235">
        <v>75.158874511719006</v>
      </c>
      <c r="M9" s="196"/>
    </row>
    <row r="10" spans="1:13" ht="14.4">
      <c r="A10" s="404" t="s">
        <v>34</v>
      </c>
      <c r="B10" s="405"/>
      <c r="C10" s="437">
        <v>48.017002105712997</v>
      </c>
      <c r="D10" s="437"/>
      <c r="E10" s="151">
        <v>62.270568847656001</v>
      </c>
      <c r="F10" s="151">
        <v>78.664260864257997</v>
      </c>
      <c r="G10" s="151">
        <v>85.230842590332003</v>
      </c>
      <c r="H10" s="151">
        <v>88.752250671387003</v>
      </c>
      <c r="I10" s="151">
        <v>88.054557800292997</v>
      </c>
      <c r="J10" s="151">
        <v>87.530540466309006</v>
      </c>
      <c r="K10" s="151">
        <v>93.56143951416</v>
      </c>
      <c r="L10" s="235">
        <v>79.387573242187997</v>
      </c>
      <c r="M10" s="196"/>
    </row>
    <row r="11" spans="1:13" ht="14.4">
      <c r="A11" s="404" t="s">
        <v>35</v>
      </c>
      <c r="B11" s="405"/>
      <c r="C11" s="151">
        <v>38.089473724365</v>
      </c>
      <c r="D11" s="151">
        <v>57.747493743896001</v>
      </c>
      <c r="E11" s="151">
        <v>65.552337646484006</v>
      </c>
      <c r="F11" s="151">
        <v>71.303581237792997</v>
      </c>
      <c r="G11" s="151">
        <v>78.724494934082003</v>
      </c>
      <c r="H11" s="151">
        <v>81.068008422852003</v>
      </c>
      <c r="I11" s="151">
        <v>82.952674865722997</v>
      </c>
      <c r="J11" s="151">
        <v>87.391616821289006</v>
      </c>
      <c r="K11" s="151">
        <v>86.240226745605</v>
      </c>
      <c r="L11" s="235">
        <v>74.533737182617003</v>
      </c>
      <c r="M11" s="196"/>
    </row>
    <row r="12" spans="1:13" ht="14.4">
      <c r="A12" s="404" t="s">
        <v>111</v>
      </c>
      <c r="B12" s="405"/>
      <c r="C12" s="151">
        <v>32.521929820379</v>
      </c>
      <c r="D12" s="151">
        <v>42.939285076026003</v>
      </c>
      <c r="E12" s="151">
        <v>59.510653327493003</v>
      </c>
      <c r="F12" s="151">
        <v>74.021762411935001</v>
      </c>
      <c r="G12" s="151">
        <v>79.085855642954002</v>
      </c>
      <c r="H12" s="151">
        <v>79.849891185760001</v>
      </c>
      <c r="I12" s="151">
        <v>82.409067426408996</v>
      </c>
      <c r="J12" s="151">
        <v>86.860028584798002</v>
      </c>
      <c r="K12" s="151">
        <v>91.023896740328993</v>
      </c>
      <c r="L12" s="235">
        <v>73.984280286515997</v>
      </c>
      <c r="M12" s="196"/>
    </row>
    <row r="13" spans="1:13" ht="14.4">
      <c r="A13" s="441" t="s">
        <v>311</v>
      </c>
      <c r="B13" s="441"/>
      <c r="C13" s="441"/>
      <c r="D13" s="441"/>
      <c r="E13" s="441"/>
      <c r="F13" s="441"/>
      <c r="G13" s="441"/>
      <c r="H13" s="441"/>
      <c r="I13" s="441"/>
      <c r="J13" s="441"/>
      <c r="K13" s="441"/>
      <c r="L13" s="441"/>
      <c r="M13" s="196"/>
    </row>
    <row r="14" spans="1:13">
      <c r="A14" s="236"/>
      <c r="B14" s="237"/>
      <c r="C14" s="235"/>
      <c r="D14" s="235"/>
      <c r="E14" s="235"/>
      <c r="F14" s="235"/>
      <c r="G14" s="235"/>
      <c r="H14" s="235"/>
      <c r="I14" s="235"/>
      <c r="J14" s="235"/>
      <c r="K14" s="235"/>
      <c r="L14" s="235"/>
      <c r="M14" s="144"/>
    </row>
    <row r="15" spans="1:13">
      <c r="A15" s="414" t="s">
        <v>19</v>
      </c>
      <c r="B15" s="414"/>
      <c r="C15" s="414"/>
      <c r="D15" s="414"/>
      <c r="E15" s="414"/>
      <c r="F15" s="414"/>
      <c r="G15" s="414"/>
      <c r="H15" s="414"/>
      <c r="I15" s="414"/>
      <c r="J15" s="414"/>
      <c r="K15" s="414"/>
      <c r="L15" s="414"/>
    </row>
    <row r="16" spans="1:13">
      <c r="A16" s="414" t="s">
        <v>225</v>
      </c>
      <c r="B16" s="414"/>
      <c r="C16" s="414"/>
      <c r="D16" s="414"/>
      <c r="E16" s="414"/>
      <c r="F16" s="414"/>
      <c r="G16" s="414"/>
      <c r="H16" s="414"/>
      <c r="I16" s="414"/>
      <c r="J16" s="414"/>
      <c r="K16" s="414"/>
      <c r="L16" s="414"/>
    </row>
    <row r="17" spans="1:12" ht="14.4">
      <c r="A17" s="403" t="s">
        <v>203</v>
      </c>
      <c r="B17" s="403"/>
      <c r="C17" s="403"/>
      <c r="D17" s="403"/>
      <c r="E17" s="403"/>
      <c r="F17" s="403"/>
      <c r="G17" s="403"/>
      <c r="H17" s="403"/>
      <c r="I17" s="403"/>
      <c r="J17" s="403"/>
      <c r="K17" s="403"/>
      <c r="L17" s="403"/>
    </row>
    <row r="18" spans="1:12" ht="14.4">
      <c r="A18" s="403" t="s">
        <v>226</v>
      </c>
      <c r="B18" s="403"/>
      <c r="C18" s="403"/>
      <c r="D18" s="403"/>
      <c r="E18" s="403"/>
      <c r="F18" s="403"/>
      <c r="G18" s="403"/>
      <c r="H18" s="403"/>
      <c r="I18" s="403"/>
      <c r="J18" s="403"/>
      <c r="K18" s="403"/>
      <c r="L18" s="403"/>
    </row>
    <row r="19" spans="1:12" ht="14.4">
      <c r="A19" s="403" t="s">
        <v>227</v>
      </c>
      <c r="B19" s="403"/>
      <c r="C19" s="403"/>
      <c r="D19" s="403"/>
      <c r="E19" s="403"/>
      <c r="F19" s="403"/>
      <c r="G19" s="403"/>
      <c r="H19" s="403"/>
      <c r="I19" s="403"/>
      <c r="J19" s="403"/>
      <c r="K19" s="403"/>
      <c r="L19" s="403"/>
    </row>
    <row r="20" spans="1:12" ht="15" customHeight="1">
      <c r="A20" s="401" t="s">
        <v>228</v>
      </c>
      <c r="B20" s="401"/>
      <c r="C20" s="401"/>
      <c r="D20" s="401"/>
      <c r="E20" s="401"/>
      <c r="F20" s="401"/>
      <c r="G20" s="401"/>
      <c r="H20" s="401"/>
      <c r="I20" s="401"/>
      <c r="J20" s="401"/>
      <c r="K20" s="401"/>
      <c r="L20" s="401"/>
    </row>
    <row r="21" spans="1:12" ht="30" customHeight="1">
      <c r="A21" s="401" t="s">
        <v>229</v>
      </c>
      <c r="B21" s="401"/>
      <c r="C21" s="401"/>
      <c r="D21" s="401"/>
      <c r="E21" s="401"/>
      <c r="F21" s="401"/>
      <c r="G21" s="401"/>
      <c r="H21" s="401"/>
      <c r="I21" s="401"/>
      <c r="J21" s="401"/>
      <c r="K21" s="401"/>
      <c r="L21" s="401"/>
    </row>
    <row r="22" spans="1:12" ht="30" customHeight="1">
      <c r="A22" s="401" t="s">
        <v>230</v>
      </c>
      <c r="B22" s="401"/>
      <c r="C22" s="401"/>
      <c r="D22" s="401"/>
      <c r="E22" s="401"/>
      <c r="F22" s="401"/>
      <c r="G22" s="401"/>
      <c r="H22" s="401"/>
      <c r="I22" s="401"/>
      <c r="J22" s="401"/>
      <c r="K22" s="401"/>
      <c r="L22" s="401"/>
    </row>
    <row r="23" spans="1:12" ht="60" customHeight="1">
      <c r="A23" s="401" t="s">
        <v>231</v>
      </c>
      <c r="B23" s="401"/>
      <c r="C23" s="401"/>
      <c r="D23" s="401"/>
      <c r="E23" s="401"/>
      <c r="F23" s="401"/>
      <c r="G23" s="401"/>
      <c r="H23" s="401"/>
      <c r="I23" s="401"/>
      <c r="J23" s="401"/>
      <c r="K23" s="401"/>
      <c r="L23" s="401"/>
    </row>
    <row r="24" spans="1:12" ht="14.4">
      <c r="A24" s="215"/>
      <c r="B24" s="215"/>
      <c r="C24" s="215"/>
      <c r="D24" s="215"/>
      <c r="E24" s="215"/>
      <c r="F24" s="215"/>
      <c r="G24" s="215"/>
      <c r="H24" s="215"/>
      <c r="I24" s="215"/>
      <c r="J24" s="215"/>
      <c r="K24" s="232"/>
      <c r="L24" s="187"/>
    </row>
    <row r="25" spans="1:12">
      <c r="A25" s="402" t="s">
        <v>235</v>
      </c>
      <c r="B25" s="402"/>
      <c r="C25" s="402"/>
      <c r="D25" s="402"/>
      <c r="E25" s="402"/>
      <c r="F25" s="402"/>
      <c r="G25" s="402"/>
      <c r="H25" s="402"/>
      <c r="I25" s="402"/>
      <c r="J25" s="402"/>
      <c r="K25" s="402"/>
      <c r="L25" s="402"/>
    </row>
    <row r="26" spans="1:12">
      <c r="A26" s="402" t="s">
        <v>238</v>
      </c>
      <c r="B26" s="402"/>
      <c r="C26" s="402"/>
      <c r="D26" s="402"/>
      <c r="E26" s="402"/>
      <c r="F26" s="402"/>
      <c r="G26" s="402"/>
      <c r="H26" s="402"/>
      <c r="I26" s="402"/>
      <c r="J26" s="402"/>
      <c r="K26" s="402"/>
      <c r="L26" s="402"/>
    </row>
    <row r="27" spans="1:12" ht="15" customHeight="1">
      <c r="A27" s="380" t="s">
        <v>241</v>
      </c>
      <c r="B27" s="380"/>
      <c r="C27" s="380"/>
      <c r="D27" s="380"/>
      <c r="E27" s="380"/>
      <c r="F27" s="380"/>
      <c r="G27" s="380"/>
      <c r="H27" s="380"/>
      <c r="I27" s="380"/>
      <c r="J27" s="380"/>
      <c r="K27" s="380"/>
      <c r="L27" s="380"/>
    </row>
    <row r="28" spans="1:12" ht="14.4">
      <c r="A28" s="203"/>
      <c r="B28" s="203"/>
      <c r="C28" s="203"/>
      <c r="D28" s="203"/>
      <c r="E28" s="203"/>
      <c r="F28" s="203"/>
      <c r="G28" s="203"/>
      <c r="H28" s="203"/>
      <c r="I28" s="203"/>
      <c r="J28" s="203"/>
      <c r="K28" s="203"/>
      <c r="L28" s="187"/>
    </row>
  </sheetData>
  <mergeCells count="27">
    <mergeCell ref="A18:L18"/>
    <mergeCell ref="A17:L17"/>
    <mergeCell ref="A16:L16"/>
    <mergeCell ref="A15:L15"/>
    <mergeCell ref="A10:B10"/>
    <mergeCell ref="A13:L13"/>
    <mergeCell ref="A11:B11"/>
    <mergeCell ref="A25:L25"/>
    <mergeCell ref="A21:L21"/>
    <mergeCell ref="A20:L20"/>
    <mergeCell ref="A1:K1"/>
    <mergeCell ref="A2:K2"/>
    <mergeCell ref="A3:H3"/>
    <mergeCell ref="A7:B7"/>
    <mergeCell ref="A12:B12"/>
    <mergeCell ref="A8:B8"/>
    <mergeCell ref="A9:B9"/>
    <mergeCell ref="C10:D10"/>
    <mergeCell ref="C9:D9"/>
    <mergeCell ref="F8:G8"/>
    <mergeCell ref="H8:I8"/>
    <mergeCell ref="A4:L4"/>
    <mergeCell ref="A23:L23"/>
    <mergeCell ref="A22:L22"/>
    <mergeCell ref="A26:L26"/>
    <mergeCell ref="A27:L27"/>
    <mergeCell ref="A19:L19"/>
  </mergeCells>
  <pageMargins left="0.78740157499999996" right="0.78740157499999996" top="0.984251969" bottom="0.984251969" header="0.4921259845" footer="0.4921259845"/>
  <pageSetup paperSize="9" scale="84" fitToHeight="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8"/>
  <sheetViews>
    <sheetView zoomScaleNormal="100" workbookViewId="0">
      <selection activeCell="A27" sqref="A27:XFD27"/>
    </sheetView>
  </sheetViews>
  <sheetFormatPr baseColWidth="10" defaultRowHeight="13.2"/>
  <cols>
    <col min="1" max="1" width="11.5546875" style="130"/>
    <col min="2" max="2" width="6.88671875" style="130" customWidth="1"/>
    <col min="3" max="3" width="10.44140625" style="130" bestFit="1" customWidth="1"/>
    <col min="4" max="4" width="12" style="130" bestFit="1" customWidth="1"/>
    <col min="5" max="5" width="14" style="130" customWidth="1"/>
    <col min="6" max="6" width="13.44140625" style="130" bestFit="1" customWidth="1"/>
    <col min="7" max="7" width="13.44140625" style="130" customWidth="1"/>
    <col min="8" max="8" width="12" style="130" bestFit="1" customWidth="1"/>
    <col min="9" max="9" width="13.5546875" style="130" customWidth="1"/>
    <col min="10" max="10" width="12.109375" style="130" customWidth="1"/>
    <col min="11" max="13" width="12" style="130" bestFit="1" customWidth="1"/>
    <col min="14" max="16384" width="11.5546875" style="130"/>
  </cols>
  <sheetData>
    <row r="1" spans="1:13" ht="15" customHeight="1">
      <c r="A1" s="408" t="s">
        <v>246</v>
      </c>
      <c r="B1" s="408"/>
      <c r="C1" s="408"/>
      <c r="D1" s="408"/>
      <c r="E1" s="408"/>
      <c r="F1" s="408"/>
      <c r="G1" s="408"/>
      <c r="H1" s="408"/>
      <c r="I1" s="409"/>
      <c r="J1" s="407"/>
      <c r="K1" s="407"/>
    </row>
    <row r="2" spans="1:13">
      <c r="A2" s="410" t="s">
        <v>199</v>
      </c>
      <c r="B2" s="410"/>
      <c r="C2" s="410"/>
      <c r="D2" s="410"/>
      <c r="E2" s="410"/>
      <c r="F2" s="410"/>
      <c r="G2" s="410"/>
      <c r="H2" s="410"/>
    </row>
    <row r="3" spans="1:13" ht="15" customHeight="1">
      <c r="A3" s="413" t="s">
        <v>166</v>
      </c>
      <c r="B3" s="413"/>
      <c r="C3" s="413"/>
      <c r="D3" s="413"/>
      <c r="E3" s="413"/>
      <c r="F3" s="413"/>
      <c r="G3" s="413"/>
      <c r="H3" s="413"/>
      <c r="I3" s="413"/>
      <c r="J3" s="413"/>
      <c r="K3" s="413"/>
      <c r="L3" s="413"/>
      <c r="M3" s="213"/>
    </row>
    <row r="4" spans="1:13" ht="71.25" customHeight="1">
      <c r="A4" s="131"/>
      <c r="B4" s="131"/>
      <c r="C4" s="192" t="s">
        <v>218</v>
      </c>
      <c r="D4" s="192" t="s">
        <v>221</v>
      </c>
      <c r="E4" s="192" t="s">
        <v>224</v>
      </c>
      <c r="F4" s="192" t="s">
        <v>223</v>
      </c>
      <c r="G4" s="193" t="s">
        <v>220</v>
      </c>
      <c r="H4" s="193" t="s">
        <v>222</v>
      </c>
      <c r="I4" s="194" t="s">
        <v>214</v>
      </c>
      <c r="J4" s="194" t="s">
        <v>219</v>
      </c>
      <c r="K4" s="194" t="s">
        <v>213</v>
      </c>
      <c r="L4" s="133" t="s">
        <v>3</v>
      </c>
    </row>
    <row r="5" spans="1:13" ht="18" customHeight="1">
      <c r="A5" s="132"/>
      <c r="B5" s="132"/>
      <c r="C5" s="201" t="s">
        <v>27</v>
      </c>
      <c r="D5" s="202"/>
      <c r="E5" s="202"/>
      <c r="F5" s="202"/>
      <c r="G5" s="202"/>
      <c r="H5" s="202"/>
      <c r="I5" s="202"/>
    </row>
    <row r="6" spans="1:13">
      <c r="A6" s="417" t="s">
        <v>68</v>
      </c>
      <c r="B6" s="418"/>
      <c r="C6" s="134">
        <v>8.1761006289308202</v>
      </c>
      <c r="D6" s="134">
        <v>6.25</v>
      </c>
      <c r="E6" s="135">
        <v>5.8431952662721898</v>
      </c>
      <c r="F6" s="135">
        <v>3.6118413532975202</v>
      </c>
      <c r="G6" s="135" t="s">
        <v>70</v>
      </c>
      <c r="H6" s="135" t="s">
        <v>70</v>
      </c>
      <c r="I6" s="135">
        <v>2.3907103825136602</v>
      </c>
      <c r="J6" s="141">
        <v>3.0170846964740101</v>
      </c>
      <c r="K6" s="141">
        <v>1.3592233009708701</v>
      </c>
      <c r="L6" s="141">
        <v>3.71648832125187</v>
      </c>
    </row>
    <row r="7" spans="1:13">
      <c r="A7" s="415" t="s">
        <v>32</v>
      </c>
      <c r="B7" s="416"/>
      <c r="C7" s="151">
        <v>11.734676361084</v>
      </c>
      <c r="D7" s="151">
        <v>10.437300682068001</v>
      </c>
      <c r="E7" s="151">
        <v>9.3363466262816992</v>
      </c>
      <c r="F7" s="437">
        <v>3.6315801143646</v>
      </c>
      <c r="G7" s="437"/>
      <c r="H7" s="437">
        <v>2.9466764926910001</v>
      </c>
      <c r="I7" s="437"/>
      <c r="J7" s="238">
        <v>3.5791814327239999</v>
      </c>
      <c r="K7" s="238">
        <v>2.0948979854583998</v>
      </c>
      <c r="L7" s="235">
        <v>4.0350217819214</v>
      </c>
    </row>
    <row r="8" spans="1:13" ht="15" customHeight="1">
      <c r="A8" s="415" t="s">
        <v>33</v>
      </c>
      <c r="B8" s="416"/>
      <c r="C8" s="437">
        <v>21.989206314086999</v>
      </c>
      <c r="D8" s="437"/>
      <c r="E8" s="151">
        <v>10.20059299469</v>
      </c>
      <c r="F8" s="151">
        <v>5.0591344833373997</v>
      </c>
      <c r="G8" s="239">
        <v>1.9081680774689</v>
      </c>
      <c r="H8" s="151">
        <v>3.3420429229735999</v>
      </c>
      <c r="I8" s="151">
        <v>5.5152611732482999</v>
      </c>
      <c r="J8" s="238">
        <v>3.3120718002318998</v>
      </c>
      <c r="K8" s="238">
        <v>5.6519517898559997</v>
      </c>
      <c r="L8" s="235">
        <v>5.1139822006226003</v>
      </c>
    </row>
    <row r="9" spans="1:13" ht="15" customHeight="1">
      <c r="A9" s="415" t="s">
        <v>34</v>
      </c>
      <c r="B9" s="416"/>
      <c r="C9" s="437">
        <v>14.577032089233001</v>
      </c>
      <c r="D9" s="437"/>
      <c r="E9" s="151">
        <v>10.491987228394001</v>
      </c>
      <c r="F9" s="151">
        <v>4.6493163108826003</v>
      </c>
      <c r="G9" s="151">
        <v>2.8030216693878001</v>
      </c>
      <c r="H9" s="151" t="s">
        <v>70</v>
      </c>
      <c r="I9" s="151">
        <v>2.1786763668060001</v>
      </c>
      <c r="J9" s="238">
        <v>2.6861808300018</v>
      </c>
      <c r="K9" s="238">
        <v>1.3785079717636</v>
      </c>
      <c r="L9" s="235">
        <v>4.4385828971862997</v>
      </c>
    </row>
    <row r="10" spans="1:13">
      <c r="A10" s="415" t="s">
        <v>35</v>
      </c>
      <c r="B10" s="416"/>
      <c r="C10" s="151">
        <v>28.192277908325</v>
      </c>
      <c r="D10" s="151">
        <v>8.4041585922240998</v>
      </c>
      <c r="E10" s="151">
        <v>7.8704028129578001</v>
      </c>
      <c r="F10" s="151">
        <v>5.6395053863525</v>
      </c>
      <c r="G10" s="151">
        <v>2.9213626384735001</v>
      </c>
      <c r="H10" s="151">
        <v>4.9850835800170996</v>
      </c>
      <c r="I10" s="151">
        <v>4.5741138458251998</v>
      </c>
      <c r="J10" s="238">
        <v>4.4369688034057999</v>
      </c>
      <c r="K10" s="238">
        <v>4.3127508163451997</v>
      </c>
      <c r="L10" s="235">
        <v>5.6660523414612003</v>
      </c>
    </row>
    <row r="11" spans="1:13">
      <c r="A11" s="415" t="s">
        <v>111</v>
      </c>
      <c r="B11" s="416"/>
      <c r="C11" s="151" t="s">
        <v>70</v>
      </c>
      <c r="D11" s="151">
        <v>14.798378599101</v>
      </c>
      <c r="E11" s="151">
        <v>12.471560162656999</v>
      </c>
      <c r="F11" s="151">
        <v>7.2055495807102998</v>
      </c>
      <c r="G11" s="151">
        <v>7.4343745383349003</v>
      </c>
      <c r="H11" s="151">
        <v>4.8075284063816</v>
      </c>
      <c r="I11" s="151">
        <v>5.2843514612742997</v>
      </c>
      <c r="J11" s="238">
        <v>4.3979185350012999</v>
      </c>
      <c r="K11" s="238">
        <v>3.2788331764084999</v>
      </c>
      <c r="L11" s="235">
        <v>6.9646099158696</v>
      </c>
    </row>
    <row r="12" spans="1:13">
      <c r="A12" s="441" t="s">
        <v>311</v>
      </c>
      <c r="B12" s="441"/>
      <c r="C12" s="441"/>
      <c r="D12" s="441"/>
      <c r="E12" s="441"/>
      <c r="F12" s="441"/>
      <c r="G12" s="441"/>
      <c r="H12" s="441"/>
      <c r="I12" s="441"/>
      <c r="J12" s="441"/>
      <c r="K12" s="441"/>
      <c r="L12" s="441"/>
    </row>
    <row r="13" spans="1:13" s="187" customFormat="1" ht="14.4">
      <c r="A13" s="420"/>
      <c r="B13" s="420"/>
      <c r="C13" s="420"/>
      <c r="D13" s="420"/>
      <c r="E13" s="420"/>
      <c r="F13" s="420"/>
      <c r="G13" s="420"/>
      <c r="H13" s="420"/>
      <c r="I13" s="420"/>
      <c r="J13" s="189"/>
      <c r="K13" s="189"/>
    </row>
    <row r="14" spans="1:13" s="187" customFormat="1">
      <c r="A14" s="414" t="s">
        <v>19</v>
      </c>
      <c r="B14" s="414"/>
      <c r="C14" s="414"/>
      <c r="D14" s="414"/>
      <c r="E14" s="414"/>
      <c r="F14" s="414"/>
      <c r="G14" s="414"/>
      <c r="H14" s="414"/>
      <c r="I14" s="414"/>
      <c r="J14" s="414"/>
      <c r="K14" s="414"/>
      <c r="L14" s="414"/>
    </row>
    <row r="15" spans="1:13" s="187" customFormat="1">
      <c r="A15" s="414" t="s">
        <v>225</v>
      </c>
      <c r="B15" s="414"/>
      <c r="C15" s="414"/>
      <c r="D15" s="414"/>
      <c r="E15" s="414"/>
      <c r="F15" s="414"/>
      <c r="G15" s="414"/>
      <c r="H15" s="414"/>
      <c r="I15" s="414"/>
      <c r="J15" s="414"/>
      <c r="K15" s="414"/>
      <c r="L15" s="414"/>
    </row>
    <row r="16" spans="1:13" s="187" customFormat="1">
      <c r="A16" s="419" t="s">
        <v>203</v>
      </c>
      <c r="B16" s="419"/>
      <c r="C16" s="419"/>
      <c r="D16" s="419"/>
      <c r="E16" s="419"/>
      <c r="F16" s="419"/>
      <c r="G16" s="419"/>
      <c r="H16" s="419"/>
      <c r="I16" s="419"/>
      <c r="J16" s="419"/>
      <c r="K16" s="419"/>
      <c r="L16" s="419"/>
    </row>
    <row r="17" spans="1:12" s="187" customFormat="1">
      <c r="A17" s="419" t="s">
        <v>226</v>
      </c>
      <c r="B17" s="419"/>
      <c r="C17" s="419"/>
      <c r="D17" s="419"/>
      <c r="E17" s="419"/>
      <c r="F17" s="419"/>
      <c r="G17" s="419"/>
      <c r="H17" s="419"/>
      <c r="I17" s="419"/>
      <c r="J17" s="419"/>
      <c r="K17" s="419"/>
      <c r="L17" s="419"/>
    </row>
    <row r="18" spans="1:12" s="187" customFormat="1">
      <c r="A18" s="419" t="s">
        <v>232</v>
      </c>
      <c r="B18" s="419"/>
      <c r="C18" s="419"/>
      <c r="D18" s="419"/>
      <c r="E18" s="419"/>
      <c r="F18" s="419"/>
      <c r="G18" s="419"/>
      <c r="H18" s="419"/>
      <c r="I18" s="419"/>
      <c r="J18" s="419"/>
      <c r="K18" s="419"/>
      <c r="L18" s="419"/>
    </row>
    <row r="19" spans="1:12" s="187" customFormat="1" ht="15" customHeight="1">
      <c r="A19" s="421" t="s">
        <v>228</v>
      </c>
      <c r="B19" s="421"/>
      <c r="C19" s="421"/>
      <c r="D19" s="421"/>
      <c r="E19" s="421"/>
      <c r="F19" s="421"/>
      <c r="G19" s="421"/>
      <c r="H19" s="421"/>
      <c r="I19" s="421"/>
      <c r="J19" s="421"/>
      <c r="K19" s="421"/>
      <c r="L19" s="421"/>
    </row>
    <row r="20" spans="1:12" s="187" customFormat="1" ht="30" customHeight="1">
      <c r="A20" s="421" t="s">
        <v>233</v>
      </c>
      <c r="B20" s="421"/>
      <c r="C20" s="421"/>
      <c r="D20" s="421"/>
      <c r="E20" s="421"/>
      <c r="F20" s="421"/>
      <c r="G20" s="421"/>
      <c r="H20" s="421"/>
      <c r="I20" s="421"/>
      <c r="J20" s="421"/>
      <c r="K20" s="421"/>
      <c r="L20" s="421"/>
    </row>
    <row r="21" spans="1:12" s="187" customFormat="1" ht="30" customHeight="1">
      <c r="A21" s="421" t="s">
        <v>230</v>
      </c>
      <c r="B21" s="421"/>
      <c r="C21" s="421"/>
      <c r="D21" s="421"/>
      <c r="E21" s="421"/>
      <c r="F21" s="421"/>
      <c r="G21" s="421"/>
      <c r="H21" s="421"/>
      <c r="I21" s="421"/>
      <c r="J21" s="421"/>
      <c r="K21" s="421"/>
      <c r="L21" s="421"/>
    </row>
    <row r="22" spans="1:12" s="187" customFormat="1" ht="60" customHeight="1">
      <c r="A22" s="421" t="s">
        <v>231</v>
      </c>
      <c r="B22" s="421"/>
      <c r="C22" s="421"/>
      <c r="D22" s="421"/>
      <c r="E22" s="421"/>
      <c r="F22" s="421"/>
      <c r="G22" s="421"/>
      <c r="H22" s="421"/>
      <c r="I22" s="421"/>
      <c r="J22" s="421"/>
      <c r="K22" s="421"/>
      <c r="L22" s="421"/>
    </row>
    <row r="23" spans="1:12" s="187" customFormat="1" ht="14.4">
      <c r="A23" s="188"/>
      <c r="B23" s="188"/>
      <c r="C23" s="188"/>
      <c r="D23" s="188"/>
      <c r="E23" s="188"/>
      <c r="F23" s="188"/>
      <c r="G23" s="188"/>
      <c r="H23" s="188"/>
      <c r="I23" s="188"/>
      <c r="J23" s="188"/>
    </row>
    <row r="24" spans="1:12" s="187" customFormat="1" ht="15" customHeight="1">
      <c r="A24" s="402" t="s">
        <v>235</v>
      </c>
      <c r="B24" s="402"/>
      <c r="C24" s="402"/>
      <c r="D24" s="402"/>
      <c r="E24" s="402"/>
      <c r="F24" s="402"/>
      <c r="G24" s="402"/>
      <c r="H24" s="402"/>
      <c r="I24" s="402"/>
      <c r="J24" s="402"/>
      <c r="K24" s="402"/>
      <c r="L24" s="402"/>
    </row>
    <row r="25" spans="1:12" s="187" customFormat="1">
      <c r="A25" s="402" t="s">
        <v>238</v>
      </c>
      <c r="B25" s="402"/>
      <c r="C25" s="402"/>
      <c r="D25" s="402"/>
      <c r="E25" s="402"/>
      <c r="F25" s="402"/>
      <c r="G25" s="402"/>
      <c r="H25" s="402"/>
      <c r="I25" s="402"/>
      <c r="J25" s="402"/>
      <c r="K25" s="402"/>
      <c r="L25" s="402"/>
    </row>
    <row r="26" spans="1:12" s="187" customFormat="1">
      <c r="A26" s="380" t="s">
        <v>241</v>
      </c>
      <c r="B26" s="380"/>
      <c r="C26" s="380"/>
      <c r="D26" s="380"/>
      <c r="E26" s="380"/>
      <c r="F26" s="380"/>
      <c r="G26" s="380"/>
      <c r="H26" s="380"/>
      <c r="I26" s="380"/>
      <c r="J26" s="380"/>
      <c r="K26" s="380"/>
      <c r="L26" s="380"/>
    </row>
    <row r="27" spans="1:12" s="187" customFormat="1" ht="14.4">
      <c r="A27" s="188"/>
      <c r="B27" s="188"/>
      <c r="C27" s="188"/>
      <c r="D27" s="188"/>
      <c r="E27" s="188"/>
      <c r="F27" s="188"/>
      <c r="G27" s="188"/>
      <c r="H27" s="188"/>
      <c r="I27" s="188"/>
      <c r="J27" s="188"/>
    </row>
    <row r="28" spans="1:12" s="187" customFormat="1" ht="14.4">
      <c r="A28" s="188"/>
      <c r="B28" s="188"/>
      <c r="C28" s="188"/>
      <c r="D28" s="188"/>
      <c r="E28" s="188"/>
      <c r="F28" s="188"/>
      <c r="G28" s="188"/>
      <c r="H28" s="188"/>
      <c r="I28" s="188"/>
      <c r="J28" s="188"/>
    </row>
  </sheetData>
  <mergeCells count="27">
    <mergeCell ref="A13:I13"/>
    <mergeCell ref="H7:I7"/>
    <mergeCell ref="A3:L3"/>
    <mergeCell ref="A26:L26"/>
    <mergeCell ref="A19:L19"/>
    <mergeCell ref="A21:L21"/>
    <mergeCell ref="A22:L22"/>
    <mergeCell ref="A24:L24"/>
    <mergeCell ref="A25:L25"/>
    <mergeCell ref="A20:L20"/>
    <mergeCell ref="A11:B11"/>
    <mergeCell ref="A12:L12"/>
    <mergeCell ref="A14:L14"/>
    <mergeCell ref="A15:L15"/>
    <mergeCell ref="A16:L16"/>
    <mergeCell ref="A17:L17"/>
    <mergeCell ref="A18:L18"/>
    <mergeCell ref="A10:B10"/>
    <mergeCell ref="A1:K1"/>
    <mergeCell ref="A2:H2"/>
    <mergeCell ref="A6:B6"/>
    <mergeCell ref="A7:B7"/>
    <mergeCell ref="A8:B8"/>
    <mergeCell ref="A9:B9"/>
    <mergeCell ref="C9:D9"/>
    <mergeCell ref="C8:D8"/>
    <mergeCell ref="F7:G7"/>
  </mergeCells>
  <pageMargins left="0.78740157499999996" right="0.78740157499999996" top="0.984251969" bottom="0.984251969" header="0.4921259845" footer="0.4921259845"/>
  <pageSetup paperSize="9" scale="83" fitToHeight="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6"/>
  <sheetViews>
    <sheetView zoomScaleNormal="100" workbookViewId="0">
      <selection activeCell="A27" sqref="A27:XFD27"/>
    </sheetView>
  </sheetViews>
  <sheetFormatPr baseColWidth="10" defaultRowHeight="13.2"/>
  <cols>
    <col min="1" max="1" width="20" style="130" customWidth="1"/>
    <col min="2" max="2" width="13.109375" style="130" customWidth="1"/>
    <col min="3" max="3" width="13.44140625" style="130" customWidth="1"/>
    <col min="4" max="4" width="14.33203125" style="130" customWidth="1"/>
    <col min="5" max="5" width="14.6640625" style="130" customWidth="1"/>
    <col min="6" max="16384" width="11.5546875" style="130"/>
  </cols>
  <sheetData>
    <row r="1" spans="1:12" ht="33.75" customHeight="1">
      <c r="A1" s="408" t="s">
        <v>167</v>
      </c>
      <c r="B1" s="408"/>
      <c r="C1" s="408"/>
      <c r="D1" s="408"/>
      <c r="E1" s="408"/>
    </row>
    <row r="2" spans="1:12">
      <c r="A2" s="136" t="s">
        <v>199</v>
      </c>
    </row>
    <row r="3" spans="1:12" ht="15" customHeight="1">
      <c r="A3" s="413" t="s">
        <v>168</v>
      </c>
      <c r="B3" s="413"/>
      <c r="C3" s="413"/>
      <c r="D3" s="413"/>
    </row>
    <row r="4" spans="1:12" ht="43.5" customHeight="1">
      <c r="B4" s="137" t="s">
        <v>3</v>
      </c>
      <c r="C4" s="138" t="s">
        <v>169</v>
      </c>
      <c r="D4" s="138" t="s">
        <v>170</v>
      </c>
    </row>
    <row r="5" spans="1:12" ht="17.25" customHeight="1">
      <c r="B5" s="422" t="s">
        <v>27</v>
      </c>
      <c r="C5" s="423"/>
      <c r="D5" s="423"/>
    </row>
    <row r="6" spans="1:12">
      <c r="A6" s="139" t="s">
        <v>68</v>
      </c>
      <c r="B6" s="140">
        <v>10.357787131689699</v>
      </c>
      <c r="C6" s="141">
        <v>4.1942273000601302</v>
      </c>
      <c r="D6" s="141">
        <v>6.1635598316295903</v>
      </c>
    </row>
    <row r="7" spans="1:12">
      <c r="A7" s="142" t="s">
        <v>32</v>
      </c>
      <c r="B7" s="143">
        <f>SUM(C7:D7)</f>
        <v>8.3203918933868994</v>
      </c>
      <c r="C7" s="143">
        <v>3.9015476703643999</v>
      </c>
      <c r="D7" s="144">
        <v>4.4188442230225</v>
      </c>
    </row>
    <row r="8" spans="1:12">
      <c r="A8" s="142" t="s">
        <v>33</v>
      </c>
      <c r="B8" s="144">
        <f>SUM(C8:D8)</f>
        <v>10.4388122558594</v>
      </c>
      <c r="C8" s="144">
        <v>4.7492246627807999</v>
      </c>
      <c r="D8" s="144">
        <v>5.6895875930786</v>
      </c>
    </row>
    <row r="9" spans="1:12">
      <c r="A9" s="142" t="s">
        <v>34</v>
      </c>
      <c r="B9" s="144">
        <f>SUM(C9:D9)</f>
        <v>8.5675776004791011</v>
      </c>
      <c r="C9" s="144">
        <v>3.3525688648224001</v>
      </c>
      <c r="D9" s="144">
        <v>5.2150087356567001</v>
      </c>
    </row>
    <row r="10" spans="1:12">
      <c r="A10" s="142" t="s">
        <v>35</v>
      </c>
      <c r="B10" s="144">
        <f>SUM(C10:D10)</f>
        <v>8.4253542423249002</v>
      </c>
      <c r="C10" s="144">
        <v>5.0765466690064001</v>
      </c>
      <c r="D10" s="144">
        <v>3.3488075733185001</v>
      </c>
    </row>
    <row r="11" spans="1:12">
      <c r="A11" s="142" t="s">
        <v>111</v>
      </c>
      <c r="B11" s="144">
        <f>SUM(C11:D11)</f>
        <v>14.6109610285078</v>
      </c>
      <c r="C11" s="144">
        <v>6.1747874191829002</v>
      </c>
      <c r="D11" s="144">
        <v>8.4361736093249</v>
      </c>
    </row>
    <row r="12" spans="1:12">
      <c r="A12" s="441" t="s">
        <v>311</v>
      </c>
      <c r="B12" s="441"/>
      <c r="C12" s="441"/>
      <c r="D12" s="441"/>
      <c r="E12" s="439"/>
      <c r="F12" s="439"/>
      <c r="G12" s="439"/>
      <c r="H12" s="439"/>
      <c r="I12" s="439"/>
      <c r="J12" s="439"/>
      <c r="K12" s="439"/>
      <c r="L12" s="439"/>
    </row>
    <row r="13" spans="1:12" s="494" customFormat="1">
      <c r="A13" s="440"/>
      <c r="B13" s="440"/>
      <c r="C13" s="440"/>
      <c r="D13" s="440"/>
      <c r="E13" s="440"/>
      <c r="F13" s="440"/>
      <c r="G13" s="440"/>
      <c r="H13" s="440"/>
      <c r="I13" s="440"/>
      <c r="J13" s="440"/>
      <c r="K13" s="440"/>
      <c r="L13" s="440"/>
    </row>
    <row r="14" spans="1:12">
      <c r="A14" s="382" t="s">
        <v>235</v>
      </c>
      <c r="B14" s="382"/>
      <c r="C14" s="382"/>
      <c r="D14" s="382"/>
      <c r="E14" s="206"/>
      <c r="F14" s="206"/>
    </row>
    <row r="15" spans="1:12">
      <c r="A15" s="424" t="s">
        <v>238</v>
      </c>
      <c r="B15" s="424"/>
      <c r="C15" s="424"/>
      <c r="D15" s="424"/>
      <c r="E15" s="206"/>
      <c r="F15" s="206"/>
    </row>
    <row r="16" spans="1:12" ht="30" customHeight="1">
      <c r="A16" s="380" t="s">
        <v>241</v>
      </c>
      <c r="B16" s="380"/>
      <c r="C16" s="380"/>
      <c r="D16" s="380"/>
      <c r="E16" s="216"/>
      <c r="F16" s="216"/>
      <c r="G16" s="216"/>
      <c r="H16" s="216"/>
      <c r="I16" s="216"/>
      <c r="J16" s="216"/>
      <c r="K16" s="216"/>
      <c r="L16" s="216"/>
    </row>
  </sheetData>
  <mergeCells count="7">
    <mergeCell ref="A1:E1"/>
    <mergeCell ref="B5:D5"/>
    <mergeCell ref="A14:D14"/>
    <mergeCell ref="A16:D16"/>
    <mergeCell ref="A15:D15"/>
    <mergeCell ref="A3:D3"/>
    <mergeCell ref="A12:D12"/>
  </mergeCells>
  <pageMargins left="0.78740157499999996" right="0.78740157499999996" top="0.984251969" bottom="0.984251969" header="0.4921259845" footer="0.4921259845"/>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2"/>
  <sheetViews>
    <sheetView zoomScaleNormal="100" workbookViewId="0">
      <selection activeCell="A27" sqref="A27:XFD27"/>
    </sheetView>
  </sheetViews>
  <sheetFormatPr baseColWidth="10" defaultRowHeight="13.2"/>
  <cols>
    <col min="1" max="1" width="20" style="130" customWidth="1"/>
    <col min="2" max="2" width="11.88671875" style="130" customWidth="1"/>
    <col min="3" max="3" width="11.5546875" style="130"/>
    <col min="4" max="4" width="10.6640625" style="130" customWidth="1"/>
    <col min="5" max="5" width="16.33203125" style="130" customWidth="1"/>
    <col min="6" max="6" width="8.6640625" style="130" customWidth="1"/>
    <col min="7" max="16384" width="11.5546875" style="130"/>
  </cols>
  <sheetData>
    <row r="1" spans="1:11" ht="17.399999999999999" customHeight="1">
      <c r="A1" s="425" t="s">
        <v>171</v>
      </c>
      <c r="B1" s="407"/>
      <c r="C1" s="407"/>
      <c r="D1" s="407"/>
      <c r="E1" s="407"/>
    </row>
    <row r="2" spans="1:11">
      <c r="A2" s="136" t="s">
        <v>199</v>
      </c>
    </row>
    <row r="3" spans="1:11" ht="15" customHeight="1">
      <c r="A3" s="413" t="s">
        <v>172</v>
      </c>
      <c r="B3" s="413"/>
      <c r="C3" s="413"/>
      <c r="D3" s="413"/>
      <c r="E3" s="413"/>
      <c r="F3" s="413"/>
    </row>
    <row r="4" spans="1:11" ht="40.200000000000003">
      <c r="A4" s="177"/>
      <c r="B4" s="222" t="s">
        <v>173</v>
      </c>
      <c r="C4" s="223" t="s">
        <v>201</v>
      </c>
      <c r="D4" s="223" t="s">
        <v>202</v>
      </c>
      <c r="E4" s="178" t="s">
        <v>174</v>
      </c>
      <c r="F4" s="178" t="s">
        <v>200</v>
      </c>
    </row>
    <row r="5" spans="1:11" ht="14.4">
      <c r="A5" s="197"/>
      <c r="B5" s="198" t="s">
        <v>27</v>
      </c>
      <c r="C5" s="221"/>
      <c r="D5" s="132"/>
      <c r="E5" s="199"/>
      <c r="F5" s="199"/>
    </row>
    <row r="6" spans="1:11">
      <c r="A6" s="145" t="s">
        <v>68</v>
      </c>
      <c r="B6" s="146">
        <v>87.181903864278993</v>
      </c>
      <c r="C6" s="220">
        <v>46.791443850267399</v>
      </c>
      <c r="D6" s="220">
        <v>19.6412948381452</v>
      </c>
      <c r="E6" s="146">
        <v>4.7778009597329403</v>
      </c>
      <c r="F6" s="146">
        <v>0.75363446297466796</v>
      </c>
    </row>
    <row r="7" spans="1:11">
      <c r="A7" s="142" t="s">
        <v>32</v>
      </c>
      <c r="B7" s="144">
        <v>85.725355595516007</v>
      </c>
      <c r="C7" s="143">
        <v>38.737901680268997</v>
      </c>
      <c r="D7" s="143">
        <v>16.441742044523</v>
      </c>
      <c r="E7" s="144">
        <v>4.4397337900115996</v>
      </c>
      <c r="F7" s="144">
        <v>0.83947887966828005</v>
      </c>
    </row>
    <row r="8" spans="1:11">
      <c r="A8" s="142" t="s">
        <v>33</v>
      </c>
      <c r="B8" s="144">
        <v>79.814717320726999</v>
      </c>
      <c r="C8" s="143">
        <v>34.271833607885</v>
      </c>
      <c r="D8" s="143">
        <v>18.222489644938999</v>
      </c>
      <c r="E8" s="144">
        <v>6.3120742635526996</v>
      </c>
      <c r="F8" s="144">
        <v>1.2561178458214</v>
      </c>
    </row>
    <row r="9" spans="1:11">
      <c r="A9" s="142" t="s">
        <v>34</v>
      </c>
      <c r="B9" s="144">
        <v>88.394042149013998</v>
      </c>
      <c r="C9" s="143">
        <v>49.280849395106003</v>
      </c>
      <c r="D9" s="143">
        <v>20.822425658638</v>
      </c>
      <c r="E9" s="144">
        <v>4.8353637502508002</v>
      </c>
      <c r="F9" s="144">
        <v>0.3803868875577</v>
      </c>
    </row>
    <row r="10" spans="1:11">
      <c r="A10" s="142" t="s">
        <v>35</v>
      </c>
      <c r="B10" s="144">
        <v>75.964282426585996</v>
      </c>
      <c r="C10" s="143">
        <v>20.545774140563999</v>
      </c>
      <c r="D10" s="143">
        <v>6.6275251268783002</v>
      </c>
      <c r="E10" s="144">
        <v>1.7726895023544</v>
      </c>
      <c r="F10" s="144">
        <v>0.22536942658847001</v>
      </c>
    </row>
    <row r="11" spans="1:11">
      <c r="A11" s="142" t="s">
        <v>111</v>
      </c>
      <c r="B11" s="144">
        <v>84.603404332568587</v>
      </c>
      <c r="C11" s="143">
        <v>41.95646398679694</v>
      </c>
      <c r="D11" s="143">
        <v>16.099949939642791</v>
      </c>
      <c r="E11" s="144">
        <v>6.4082545822037726</v>
      </c>
      <c r="F11" s="144">
        <v>1.9612344118890184</v>
      </c>
    </row>
    <row r="12" spans="1:11">
      <c r="A12" s="441" t="s">
        <v>311</v>
      </c>
      <c r="B12" s="441"/>
      <c r="C12" s="441"/>
      <c r="D12" s="441"/>
      <c r="E12" s="441"/>
      <c r="F12" s="441"/>
    </row>
    <row r="13" spans="1:11" s="494" customFormat="1">
      <c r="A13" s="440"/>
      <c r="B13" s="440"/>
      <c r="C13" s="440"/>
      <c r="D13" s="440"/>
      <c r="E13" s="440"/>
      <c r="F13" s="440"/>
    </row>
    <row r="14" spans="1:11">
      <c r="A14" s="382" t="s">
        <v>235</v>
      </c>
      <c r="B14" s="382"/>
      <c r="C14" s="382"/>
      <c r="D14" s="382"/>
      <c r="E14" s="382"/>
      <c r="F14" s="382"/>
      <c r="I14" s="187"/>
      <c r="J14" s="187"/>
      <c r="K14" s="187"/>
    </row>
    <row r="15" spans="1:11">
      <c r="A15" s="382" t="s">
        <v>238</v>
      </c>
      <c r="B15" s="382"/>
      <c r="C15" s="382"/>
      <c r="D15" s="382"/>
      <c r="E15" s="382"/>
      <c r="F15" s="382"/>
      <c r="I15" s="187"/>
      <c r="J15" s="187"/>
      <c r="K15" s="187"/>
    </row>
    <row r="16" spans="1:11" ht="30" customHeight="1">
      <c r="A16" s="426" t="s">
        <v>241</v>
      </c>
      <c r="B16" s="426"/>
      <c r="C16" s="426"/>
      <c r="D16" s="426"/>
      <c r="E16" s="426"/>
      <c r="F16" s="426"/>
      <c r="I16" s="187"/>
      <c r="J16" s="187"/>
      <c r="K16" s="187"/>
    </row>
    <row r="17" spans="2:11">
      <c r="B17" s="131"/>
      <c r="C17" s="131"/>
      <c r="D17" s="131"/>
      <c r="E17" s="131"/>
      <c r="F17" s="131"/>
      <c r="I17" s="187"/>
      <c r="J17" s="187"/>
      <c r="K17" s="187"/>
    </row>
    <row r="18" spans="2:11">
      <c r="B18" s="131"/>
      <c r="C18" s="131"/>
      <c r="D18" s="131"/>
      <c r="E18" s="131"/>
      <c r="F18" s="131"/>
      <c r="G18" s="131"/>
      <c r="H18" s="131"/>
    </row>
    <row r="19" spans="2:11">
      <c r="B19" s="131"/>
      <c r="C19" s="131"/>
      <c r="D19" s="131"/>
      <c r="E19" s="131"/>
      <c r="F19" s="131"/>
      <c r="G19" s="200"/>
      <c r="H19" s="131"/>
    </row>
    <row r="20" spans="2:11">
      <c r="G20" s="131"/>
      <c r="H20" s="131"/>
    </row>
    <row r="21" spans="2:11">
      <c r="G21" s="131"/>
      <c r="H21" s="131"/>
    </row>
    <row r="22" spans="2:11">
      <c r="G22" s="131"/>
      <c r="H22" s="131"/>
    </row>
  </sheetData>
  <mergeCells count="6">
    <mergeCell ref="A1:E1"/>
    <mergeCell ref="A14:F14"/>
    <mergeCell ref="A16:F16"/>
    <mergeCell ref="A15:F15"/>
    <mergeCell ref="A3:F3"/>
    <mergeCell ref="A12:F12"/>
  </mergeCells>
  <pageMargins left="0.78740157499999996" right="0.78740157499999996" top="0.984251969" bottom="0.984251969" header="0.4921259845" footer="0.4921259845"/>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3"/>
  <sheetViews>
    <sheetView zoomScaleNormal="100" workbookViewId="0">
      <selection activeCell="A27" sqref="A27:XFD27"/>
    </sheetView>
  </sheetViews>
  <sheetFormatPr baseColWidth="10" defaultRowHeight="13.2"/>
  <cols>
    <col min="1" max="1" width="19.33203125" style="130" customWidth="1"/>
    <col min="2" max="2" width="21.88671875" style="130" customWidth="1"/>
    <col min="3" max="5" width="15" style="130" customWidth="1"/>
    <col min="6" max="16384" width="11.5546875" style="130"/>
  </cols>
  <sheetData>
    <row r="1" spans="1:5" ht="17.25" customHeight="1">
      <c r="A1" s="425" t="s">
        <v>175</v>
      </c>
      <c r="B1" s="407"/>
      <c r="C1" s="407"/>
      <c r="D1" s="407"/>
      <c r="E1" s="407"/>
    </row>
    <row r="2" spans="1:5">
      <c r="A2" s="410" t="s">
        <v>199</v>
      </c>
      <c r="B2" s="407"/>
    </row>
    <row r="3" spans="1:5" ht="15" customHeight="1">
      <c r="A3" s="413" t="s">
        <v>176</v>
      </c>
      <c r="B3" s="413"/>
      <c r="C3" s="413"/>
      <c r="D3" s="413"/>
      <c r="E3" s="413"/>
    </row>
    <row r="4" spans="1:5" ht="43.5" customHeight="1">
      <c r="C4" s="137" t="s">
        <v>113</v>
      </c>
      <c r="D4" s="138" t="s">
        <v>106</v>
      </c>
      <c r="E4" s="138" t="s">
        <v>110</v>
      </c>
    </row>
    <row r="5" spans="1:5" ht="13.5" customHeight="1">
      <c r="C5" s="422" t="s">
        <v>27</v>
      </c>
      <c r="D5" s="422"/>
      <c r="E5" s="422"/>
    </row>
    <row r="6" spans="1:5">
      <c r="A6" s="427" t="s">
        <v>177</v>
      </c>
      <c r="B6" s="139" t="s">
        <v>68</v>
      </c>
      <c r="C6" s="140">
        <v>15.185414385681</v>
      </c>
      <c r="D6" s="141">
        <v>9.5292766934558006</v>
      </c>
      <c r="E6" s="141">
        <v>22.889926098794199</v>
      </c>
    </row>
    <row r="7" spans="1:5">
      <c r="A7" s="428"/>
      <c r="B7" s="142" t="s">
        <v>32</v>
      </c>
      <c r="C7" s="181">
        <v>12.564119</v>
      </c>
      <c r="D7" s="181">
        <v>8.6397952999999994</v>
      </c>
      <c r="E7" s="181">
        <v>16.334558000000001</v>
      </c>
    </row>
    <row r="8" spans="1:5">
      <c r="A8" s="428"/>
      <c r="B8" s="142" t="s">
        <v>33</v>
      </c>
      <c r="C8" s="181">
        <v>15.471591</v>
      </c>
      <c r="D8" s="182">
        <v>11.374186999999999</v>
      </c>
      <c r="E8" s="182">
        <v>21.411079000000001</v>
      </c>
    </row>
    <row r="9" spans="1:5">
      <c r="A9" s="428"/>
      <c r="B9" s="142" t="s">
        <v>34</v>
      </c>
      <c r="C9" s="183">
        <v>13.523512</v>
      </c>
      <c r="D9" s="183">
        <v>12.985685999999999</v>
      </c>
      <c r="E9" s="183">
        <v>14.224959</v>
      </c>
    </row>
    <row r="10" spans="1:5">
      <c r="A10" s="428"/>
      <c r="B10" s="142" t="s">
        <v>35</v>
      </c>
      <c r="C10" s="181">
        <v>21.180861</v>
      </c>
      <c r="D10" s="181">
        <v>13.448919999999999</v>
      </c>
      <c r="E10" s="181">
        <v>31.644169000000002</v>
      </c>
    </row>
    <row r="11" spans="1:5">
      <c r="A11" s="428"/>
      <c r="B11" s="142" t="s">
        <v>111</v>
      </c>
      <c r="C11" s="181">
        <v>21.988468999999998</v>
      </c>
      <c r="D11" s="181">
        <v>15.750386000000001</v>
      </c>
      <c r="E11" s="181">
        <v>31.276655999999999</v>
      </c>
    </row>
    <row r="12" spans="1:5" ht="6" customHeight="1">
      <c r="A12" s="147"/>
      <c r="B12" s="142"/>
      <c r="C12" s="148"/>
      <c r="D12" s="148"/>
      <c r="E12" s="148"/>
    </row>
    <row r="13" spans="1:5">
      <c r="A13" s="429" t="s">
        <v>178</v>
      </c>
      <c r="B13" s="149" t="s">
        <v>68</v>
      </c>
      <c r="C13" s="184">
        <v>51.954110534583698</v>
      </c>
      <c r="D13" s="184">
        <v>52.6291618828932</v>
      </c>
      <c r="E13" s="184">
        <v>52.683780630104998</v>
      </c>
    </row>
    <row r="14" spans="1:5">
      <c r="A14" s="428"/>
      <c r="B14" s="150" t="s">
        <v>32</v>
      </c>
      <c r="C14" s="143">
        <v>46.200405000000003</v>
      </c>
      <c r="D14" s="143">
        <v>42.515549</v>
      </c>
      <c r="E14" s="143">
        <v>52.042777999999998</v>
      </c>
    </row>
    <row r="15" spans="1:5">
      <c r="A15" s="428"/>
      <c r="B15" s="150" t="s">
        <v>33</v>
      </c>
      <c r="C15" s="143">
        <v>53.144444</v>
      </c>
      <c r="D15" s="143">
        <v>48.954791999999998</v>
      </c>
      <c r="E15" s="143">
        <v>55.722290000000001</v>
      </c>
    </row>
    <row r="16" spans="1:5">
      <c r="A16" s="428"/>
      <c r="B16" s="150" t="s">
        <v>34</v>
      </c>
      <c r="C16" s="143">
        <v>58.184764999999999</v>
      </c>
      <c r="D16" s="143">
        <v>56.486694</v>
      </c>
      <c r="E16" s="143">
        <v>59.484062000000002</v>
      </c>
    </row>
    <row r="17" spans="1:6">
      <c r="A17" s="428"/>
      <c r="B17" s="142" t="s">
        <v>35</v>
      </c>
      <c r="C17" s="143">
        <v>35.963138999999998</v>
      </c>
      <c r="D17" s="143">
        <v>35.119433999999998</v>
      </c>
      <c r="E17" s="143">
        <v>40.882145000000001</v>
      </c>
    </row>
    <row r="18" spans="1:6">
      <c r="A18" s="428"/>
      <c r="B18" s="150" t="s">
        <v>111</v>
      </c>
      <c r="C18" s="143">
        <v>42.949694999999998</v>
      </c>
      <c r="D18" s="143">
        <v>41.809750999999999</v>
      </c>
      <c r="E18" s="143">
        <v>42.879770000000001</v>
      </c>
    </row>
    <row r="19" spans="1:6" ht="6" customHeight="1">
      <c r="A19" s="208"/>
      <c r="B19" s="152"/>
      <c r="C19" s="210"/>
      <c r="D19" s="210"/>
      <c r="E19" s="210"/>
    </row>
    <row r="20" spans="1:6">
      <c r="A20" s="430" t="s">
        <v>179</v>
      </c>
      <c r="B20" s="209" t="s">
        <v>68</v>
      </c>
      <c r="C20" s="185">
        <v>32.860475079735302</v>
      </c>
      <c r="D20" s="185">
        <v>37.841561423651001</v>
      </c>
      <c r="E20" s="185">
        <v>24.4262932711007</v>
      </c>
    </row>
    <row r="21" spans="1:6">
      <c r="A21" s="428"/>
      <c r="B21" s="142" t="s">
        <v>32</v>
      </c>
      <c r="C21" s="144">
        <v>41.235474000000004</v>
      </c>
      <c r="D21" s="144">
        <v>48.844658000000003</v>
      </c>
      <c r="E21" s="144">
        <v>31.622665000000001</v>
      </c>
    </row>
    <row r="22" spans="1:6">
      <c r="A22" s="428"/>
      <c r="B22" s="142" t="s">
        <v>33</v>
      </c>
      <c r="C22" s="144">
        <v>31.383963000000001</v>
      </c>
      <c r="D22" s="144">
        <v>39.671021000000003</v>
      </c>
      <c r="E22" s="144">
        <v>22.866629</v>
      </c>
    </row>
    <row r="23" spans="1:6">
      <c r="A23" s="428"/>
      <c r="B23" s="142" t="s">
        <v>34</v>
      </c>
      <c r="C23" s="144">
        <v>28.291723000000001</v>
      </c>
      <c r="D23" s="144">
        <v>30.527618</v>
      </c>
      <c r="E23" s="144">
        <v>26.290979</v>
      </c>
    </row>
    <row r="24" spans="1:6">
      <c r="A24" s="428"/>
      <c r="B24" s="142" t="s">
        <v>35</v>
      </c>
      <c r="C24" s="144">
        <v>42.856003000000001</v>
      </c>
      <c r="D24" s="144">
        <v>51.431648000000003</v>
      </c>
      <c r="E24" s="144">
        <v>27.473686000000001</v>
      </c>
    </row>
    <row r="25" spans="1:6">
      <c r="A25" s="428"/>
      <c r="B25" s="142" t="s">
        <v>111</v>
      </c>
      <c r="C25" s="144">
        <v>35.502839000000002</v>
      </c>
      <c r="D25" s="144">
        <v>42.945020999999997</v>
      </c>
      <c r="E25" s="144">
        <v>26.240138999999999</v>
      </c>
      <c r="F25" s="187"/>
    </row>
    <row r="26" spans="1:6">
      <c r="A26" s="441" t="s">
        <v>311</v>
      </c>
      <c r="B26" s="441"/>
      <c r="C26" s="441"/>
      <c r="D26" s="441"/>
      <c r="E26" s="441"/>
      <c r="F26" s="439"/>
    </row>
    <row r="27" spans="1:6" s="494" customFormat="1">
      <c r="A27" s="440"/>
      <c r="B27" s="440"/>
      <c r="C27" s="440"/>
      <c r="D27" s="440"/>
      <c r="E27" s="440"/>
      <c r="F27" s="439"/>
    </row>
    <row r="28" spans="1:6">
      <c r="A28" s="382" t="s">
        <v>235</v>
      </c>
      <c r="B28" s="382"/>
      <c r="C28" s="382"/>
      <c r="D28" s="382"/>
      <c r="E28" s="382"/>
      <c r="F28" s="206"/>
    </row>
    <row r="29" spans="1:6">
      <c r="A29" s="382" t="s">
        <v>238</v>
      </c>
      <c r="B29" s="382"/>
      <c r="C29" s="382"/>
      <c r="D29" s="382"/>
      <c r="E29" s="382"/>
      <c r="F29" s="217"/>
    </row>
    <row r="30" spans="1:6" ht="30" customHeight="1">
      <c r="A30" s="426" t="s">
        <v>241</v>
      </c>
      <c r="B30" s="426"/>
      <c r="C30" s="426"/>
      <c r="D30" s="426"/>
      <c r="E30" s="426"/>
      <c r="F30" s="218"/>
    </row>
    <row r="31" spans="1:6" s="187" customFormat="1" ht="15" customHeight="1">
      <c r="A31" s="219"/>
      <c r="B31" s="219"/>
      <c r="C31" s="219"/>
      <c r="D31" s="219"/>
      <c r="E31" s="219"/>
      <c r="F31" s="218"/>
    </row>
    <row r="32" spans="1:6">
      <c r="F32" s="187"/>
    </row>
    <row r="33" spans="6:6">
      <c r="F33" s="187"/>
    </row>
  </sheetData>
  <mergeCells count="11">
    <mergeCell ref="A28:E28"/>
    <mergeCell ref="A30:E30"/>
    <mergeCell ref="A1:E1"/>
    <mergeCell ref="A2:B2"/>
    <mergeCell ref="C5:E5"/>
    <mergeCell ref="A6:A11"/>
    <mergeCell ref="A13:A18"/>
    <mergeCell ref="A20:A25"/>
    <mergeCell ref="A29:E29"/>
    <mergeCell ref="A3:E3"/>
    <mergeCell ref="A26:E26"/>
  </mergeCells>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7"/>
  <sheetViews>
    <sheetView zoomScaleNormal="100" workbookViewId="0">
      <selection activeCell="A3" sqref="A3"/>
    </sheetView>
  </sheetViews>
  <sheetFormatPr baseColWidth="10" defaultRowHeight="14.4"/>
  <cols>
    <col min="1" max="6" width="11.5546875" style="153"/>
    <col min="7" max="7" width="15.109375" style="153" customWidth="1"/>
    <col min="8" max="16384" width="11.5546875" style="153"/>
  </cols>
  <sheetData>
    <row r="1" spans="1:7" ht="30" customHeight="1">
      <c r="A1" s="351" t="s">
        <v>205</v>
      </c>
      <c r="B1" s="351"/>
      <c r="C1" s="351"/>
      <c r="D1" s="351"/>
      <c r="E1" s="351"/>
      <c r="F1" s="351"/>
      <c r="G1" s="351"/>
    </row>
    <row r="2" spans="1:7">
      <c r="A2" s="352" t="s">
        <v>192</v>
      </c>
      <c r="B2" s="352"/>
      <c r="C2" s="352"/>
      <c r="D2" s="352"/>
      <c r="E2" s="352"/>
      <c r="F2" s="352"/>
      <c r="G2" s="352"/>
    </row>
    <row r="3" spans="1:7">
      <c r="B3" s="354" t="s">
        <v>21</v>
      </c>
      <c r="C3" s="353"/>
      <c r="D3" s="353"/>
      <c r="E3" s="353"/>
      <c r="F3" s="353"/>
      <c r="G3" s="353"/>
    </row>
    <row r="4" spans="1:7">
      <c r="A4" s="3"/>
      <c r="B4" s="8" t="s">
        <v>22</v>
      </c>
      <c r="C4" s="8" t="s">
        <v>23</v>
      </c>
      <c r="D4" s="8" t="s">
        <v>24</v>
      </c>
      <c r="E4" s="8" t="s">
        <v>25</v>
      </c>
      <c r="F4" s="8" t="s">
        <v>26</v>
      </c>
      <c r="G4" s="8" t="s">
        <v>69</v>
      </c>
    </row>
    <row r="5" spans="1:7">
      <c r="A5" s="3"/>
      <c r="B5" s="356" t="s">
        <v>27</v>
      </c>
      <c r="C5" s="356"/>
      <c r="D5" s="356"/>
      <c r="E5" s="356"/>
      <c r="F5" s="356"/>
      <c r="G5" s="356"/>
    </row>
    <row r="6" spans="1:7">
      <c r="A6" s="157" t="s">
        <v>193</v>
      </c>
      <c r="B6" s="487">
        <v>51.7</v>
      </c>
      <c r="C6" s="300">
        <v>41.4</v>
      </c>
      <c r="D6" s="334">
        <v>91.4</v>
      </c>
      <c r="E6" s="334">
        <v>96.8</v>
      </c>
      <c r="F6" s="300">
        <v>99.3</v>
      </c>
      <c r="G6" s="334">
        <v>92</v>
      </c>
    </row>
    <row r="7" spans="1:7">
      <c r="A7" s="10" t="s">
        <v>194</v>
      </c>
      <c r="B7" s="486">
        <v>51.3</v>
      </c>
      <c r="C7" s="295">
        <v>44.2</v>
      </c>
      <c r="D7" s="335">
        <v>91.9</v>
      </c>
      <c r="E7" s="331">
        <v>96.7</v>
      </c>
      <c r="F7" s="295">
        <v>97.8</v>
      </c>
      <c r="G7" s="332">
        <v>92.4</v>
      </c>
    </row>
    <row r="8" spans="1:7">
      <c r="A8" s="10" t="s">
        <v>195</v>
      </c>
      <c r="B8" s="485">
        <v>53.9</v>
      </c>
      <c r="C8" s="295">
        <v>46.5</v>
      </c>
      <c r="D8" s="335">
        <v>92.5</v>
      </c>
      <c r="E8" s="331">
        <v>96.7</v>
      </c>
      <c r="F8" s="331">
        <v>94.8</v>
      </c>
      <c r="G8" s="332">
        <v>93.8</v>
      </c>
    </row>
    <row r="9" spans="1:7">
      <c r="A9" s="10">
        <v>2016</v>
      </c>
      <c r="B9" s="486">
        <v>50.8</v>
      </c>
      <c r="C9" s="336">
        <v>48.1</v>
      </c>
      <c r="D9" s="333">
        <v>92.7</v>
      </c>
      <c r="E9" s="333">
        <v>95.9</v>
      </c>
      <c r="F9" s="333">
        <v>92.9</v>
      </c>
      <c r="G9" s="333">
        <v>94.4</v>
      </c>
    </row>
    <row r="10" spans="1:7">
      <c r="A10" s="10" t="s">
        <v>245</v>
      </c>
      <c r="B10" s="485">
        <v>51.2</v>
      </c>
      <c r="C10" s="256">
        <v>48.1</v>
      </c>
      <c r="D10" s="333">
        <v>93.5</v>
      </c>
      <c r="E10" s="333">
        <v>95.1</v>
      </c>
      <c r="F10" s="333">
        <v>95.1</v>
      </c>
      <c r="G10" s="333">
        <v>94.6</v>
      </c>
    </row>
    <row r="11" spans="1:7" s="271" customFormat="1">
      <c r="A11" s="278" t="s">
        <v>255</v>
      </c>
      <c r="B11" s="484">
        <v>50.518134715025909</v>
      </c>
      <c r="C11" s="337">
        <v>48.6</v>
      </c>
      <c r="D11" s="338">
        <v>93.9</v>
      </c>
      <c r="E11" s="337">
        <v>95</v>
      </c>
      <c r="F11" s="338">
        <v>96.7</v>
      </c>
      <c r="G11" s="338">
        <v>94.2</v>
      </c>
    </row>
    <row r="12" spans="1:7" s="283" customFormat="1">
      <c r="A12" s="278" t="s">
        <v>260</v>
      </c>
      <c r="B12" s="483">
        <v>50.755287009063444</v>
      </c>
      <c r="C12" s="337" t="s">
        <v>70</v>
      </c>
      <c r="D12" s="338" t="s">
        <v>70</v>
      </c>
      <c r="E12" s="338" t="s">
        <v>70</v>
      </c>
      <c r="F12" s="338" t="s">
        <v>70</v>
      </c>
      <c r="G12" s="338" t="s">
        <v>70</v>
      </c>
    </row>
    <row r="13" spans="1:7" ht="14.4" customHeight="1">
      <c r="A13" s="493" t="s">
        <v>311</v>
      </c>
      <c r="B13" s="493"/>
      <c r="C13" s="493"/>
      <c r="D13" s="493"/>
      <c r="E13" s="493"/>
      <c r="F13" s="493"/>
      <c r="G13" s="493"/>
    </row>
    <row r="14" spans="1:7" s="322" customFormat="1" ht="14.4" customHeight="1">
      <c r="A14" s="496"/>
      <c r="B14" s="496"/>
      <c r="C14" s="496"/>
      <c r="D14" s="496"/>
    </row>
    <row r="15" spans="1:7" s="271" customFormat="1" ht="14.4" customHeight="1">
      <c r="A15" s="384" t="s">
        <v>19</v>
      </c>
      <c r="B15" s="384"/>
      <c r="C15" s="384"/>
      <c r="D15" s="384"/>
      <c r="E15" s="384"/>
      <c r="F15" s="384"/>
      <c r="G15" s="384"/>
    </row>
    <row r="16" spans="1:7" s="271" customFormat="1" ht="28.5" customHeight="1">
      <c r="A16" s="492" t="s">
        <v>261</v>
      </c>
      <c r="B16" s="434"/>
      <c r="C16" s="434"/>
      <c r="D16" s="434"/>
      <c r="E16" s="434"/>
      <c r="F16" s="434"/>
      <c r="G16" s="434"/>
    </row>
    <row r="17" spans="1:7" s="322" customFormat="1" ht="14.4" customHeight="1">
      <c r="A17" s="491" t="s">
        <v>279</v>
      </c>
      <c r="B17" s="491"/>
      <c r="C17" s="491"/>
      <c r="D17" s="491"/>
      <c r="E17" s="491"/>
      <c r="F17" s="491"/>
      <c r="G17" s="491"/>
    </row>
    <row r="18" spans="1:7" s="271" customFormat="1" ht="14.4" customHeight="1">
      <c r="A18" s="490" t="s">
        <v>256</v>
      </c>
      <c r="B18" s="490"/>
      <c r="C18" s="490"/>
      <c r="D18" s="490"/>
      <c r="E18" s="490"/>
      <c r="F18" s="490"/>
      <c r="G18" s="490"/>
    </row>
    <row r="19" spans="1:7" s="271" customFormat="1" ht="14.4" customHeight="1">
      <c r="A19" s="278"/>
      <c r="B19" s="36"/>
      <c r="C19" s="36"/>
      <c r="D19" s="36"/>
      <c r="E19" s="36"/>
      <c r="F19" s="36"/>
      <c r="G19" s="36"/>
    </row>
    <row r="20" spans="1:7">
      <c r="A20" s="490" t="s">
        <v>234</v>
      </c>
      <c r="B20" s="490"/>
      <c r="C20" s="490"/>
      <c r="D20" s="490"/>
      <c r="E20" s="490"/>
      <c r="F20" s="490"/>
      <c r="G20" s="490"/>
    </row>
    <row r="21" spans="1:7" ht="30" customHeight="1">
      <c r="A21" s="489" t="s">
        <v>236</v>
      </c>
      <c r="B21" s="490"/>
      <c r="C21" s="490"/>
      <c r="D21" s="490"/>
      <c r="E21" s="490"/>
      <c r="F21" s="490"/>
      <c r="G21" s="490"/>
    </row>
    <row r="22" spans="1:7">
      <c r="A22" s="488"/>
      <c r="B22" s="488"/>
      <c r="C22" s="488"/>
      <c r="D22" s="488"/>
      <c r="E22" s="488"/>
      <c r="F22" s="488"/>
      <c r="G22" s="488"/>
    </row>
    <row r="23" spans="1:7">
      <c r="A23" s="36"/>
      <c r="B23" s="36"/>
      <c r="C23" s="36"/>
      <c r="D23" s="36"/>
      <c r="E23" s="36"/>
      <c r="F23" s="36"/>
      <c r="G23" s="36"/>
    </row>
    <row r="27" spans="1:7">
      <c r="A27" s="36"/>
      <c r="B27" s="341"/>
      <c r="C27" s="341"/>
      <c r="D27" s="341"/>
      <c r="E27" s="341"/>
      <c r="F27" s="36"/>
    </row>
  </sheetData>
  <mergeCells count="11">
    <mergeCell ref="A21:G21"/>
    <mergeCell ref="A15:G15"/>
    <mergeCell ref="A18:G18"/>
    <mergeCell ref="A16:G16"/>
    <mergeCell ref="A17:G17"/>
    <mergeCell ref="A1:G1"/>
    <mergeCell ref="A2:G2"/>
    <mergeCell ref="B3:G3"/>
    <mergeCell ref="B5:G5"/>
    <mergeCell ref="A20:G20"/>
    <mergeCell ref="A13:G13"/>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7"/>
  <sheetViews>
    <sheetView tabSelected="1" zoomScaleNormal="100" workbookViewId="0">
      <selection activeCell="A3" sqref="A3:H3"/>
    </sheetView>
  </sheetViews>
  <sheetFormatPr baseColWidth="10" defaultRowHeight="14.4"/>
  <cols>
    <col min="1" max="1" width="28.33203125" customWidth="1"/>
  </cols>
  <sheetData>
    <row r="1" spans="1:9" ht="15.6">
      <c r="A1" s="350" t="s">
        <v>28</v>
      </c>
      <c r="B1" s="350"/>
      <c r="C1" s="350"/>
      <c r="D1" s="350"/>
      <c r="E1" s="350"/>
      <c r="F1" s="350"/>
      <c r="G1" s="350"/>
      <c r="H1" s="350"/>
    </row>
    <row r="2" spans="1:9">
      <c r="A2" s="352" t="s">
        <v>259</v>
      </c>
      <c r="B2" s="353"/>
      <c r="C2" s="353"/>
      <c r="D2" s="353"/>
      <c r="E2" s="353"/>
      <c r="F2" s="353"/>
      <c r="G2" s="353"/>
      <c r="H2" s="353"/>
    </row>
    <row r="3" spans="1:9">
      <c r="A3" s="354" t="s">
        <v>29</v>
      </c>
      <c r="B3" s="354"/>
      <c r="C3" s="354"/>
      <c r="D3" s="354"/>
      <c r="E3" s="354"/>
      <c r="F3" s="354"/>
      <c r="G3" s="354"/>
      <c r="H3" s="354"/>
    </row>
    <row r="4" spans="1:9" ht="25.2" customHeight="1">
      <c r="A4" s="15"/>
      <c r="B4" s="358" t="s">
        <v>273</v>
      </c>
      <c r="C4" s="359"/>
      <c r="D4" s="359"/>
      <c r="E4" s="357" t="s">
        <v>266</v>
      </c>
      <c r="F4" s="357"/>
      <c r="G4" s="357"/>
      <c r="H4" s="357"/>
    </row>
    <row r="5" spans="1:9" ht="27">
      <c r="A5" s="16"/>
      <c r="B5" s="17" t="s">
        <v>30</v>
      </c>
      <c r="C5" s="17" t="s">
        <v>31</v>
      </c>
      <c r="D5" s="212" t="s">
        <v>28</v>
      </c>
      <c r="E5" s="17" t="s">
        <v>32</v>
      </c>
      <c r="F5" s="17" t="s">
        <v>33</v>
      </c>
      <c r="G5" s="17" t="s">
        <v>34</v>
      </c>
      <c r="H5" s="17" t="s">
        <v>35</v>
      </c>
    </row>
    <row r="6" spans="1:9">
      <c r="A6" s="158" t="s">
        <v>4</v>
      </c>
      <c r="B6" s="211">
        <f>B7</f>
        <v>146</v>
      </c>
      <c r="C6" s="211">
        <f>C7</f>
        <v>2618</v>
      </c>
      <c r="D6" s="480">
        <f>C6/B6</f>
        <v>17.931506849315067</v>
      </c>
      <c r="E6" s="248">
        <v>19.239000000000001</v>
      </c>
      <c r="F6" s="248">
        <v>18.385000000000002</v>
      </c>
      <c r="G6" s="248">
        <v>20.963000000000001</v>
      </c>
      <c r="H6" s="323">
        <v>15.039</v>
      </c>
      <c r="I6" s="36"/>
    </row>
    <row r="7" spans="1:9">
      <c r="A7" s="19" t="s">
        <v>36</v>
      </c>
      <c r="B7" s="19">
        <f>SUM(B8:B20)</f>
        <v>146</v>
      </c>
      <c r="C7" s="19">
        <f>SUM(C8:C20)</f>
        <v>2618</v>
      </c>
      <c r="D7" s="479">
        <f t="shared" ref="D7:D33" si="0">C7/B7</f>
        <v>17.931506849315067</v>
      </c>
      <c r="E7" s="324"/>
      <c r="F7" s="324"/>
      <c r="G7" s="324"/>
      <c r="H7" s="324"/>
      <c r="I7" s="36"/>
    </row>
    <row r="8" spans="1:9">
      <c r="A8" s="20" t="s">
        <v>37</v>
      </c>
      <c r="B8" s="16">
        <v>20</v>
      </c>
      <c r="C8" s="16">
        <v>312</v>
      </c>
      <c r="D8" s="478">
        <f t="shared" si="0"/>
        <v>15.6</v>
      </c>
      <c r="E8" s="325"/>
      <c r="F8" s="245"/>
      <c r="G8" s="326"/>
      <c r="H8" s="326"/>
      <c r="I8" s="36"/>
    </row>
    <row r="9" spans="1:9">
      <c r="A9" s="23" t="s">
        <v>38</v>
      </c>
      <c r="B9" s="15">
        <v>17</v>
      </c>
      <c r="C9" s="15">
        <v>328</v>
      </c>
      <c r="D9" s="477">
        <f t="shared" si="0"/>
        <v>19.294117647058822</v>
      </c>
      <c r="E9" s="325"/>
      <c r="F9" s="294"/>
      <c r="G9" s="294"/>
      <c r="H9" s="294"/>
      <c r="I9" s="36"/>
    </row>
    <row r="10" spans="1:9">
      <c r="A10" s="23" t="s">
        <v>39</v>
      </c>
      <c r="B10" s="15">
        <v>17</v>
      </c>
      <c r="C10" s="15">
        <v>340</v>
      </c>
      <c r="D10" s="477">
        <f t="shared" si="0"/>
        <v>20</v>
      </c>
      <c r="E10" s="325"/>
      <c r="F10" s="326"/>
      <c r="G10" s="326"/>
      <c r="H10" s="326"/>
      <c r="I10" s="36"/>
    </row>
    <row r="11" spans="1:9">
      <c r="A11" s="23" t="s">
        <v>40</v>
      </c>
      <c r="B11" s="15">
        <v>8</v>
      </c>
      <c r="C11" s="15">
        <v>155</v>
      </c>
      <c r="D11" s="477">
        <f t="shared" si="0"/>
        <v>19.375</v>
      </c>
      <c r="E11" s="325"/>
      <c r="F11" s="326"/>
      <c r="G11" s="326"/>
      <c r="H11" s="326"/>
      <c r="I11" s="36"/>
    </row>
    <row r="12" spans="1:9">
      <c r="A12" s="23" t="s">
        <v>41</v>
      </c>
      <c r="B12" s="15">
        <v>19</v>
      </c>
      <c r="C12" s="15">
        <v>380</v>
      </c>
      <c r="D12" s="477">
        <f t="shared" si="0"/>
        <v>20</v>
      </c>
      <c r="E12" s="325"/>
      <c r="F12" s="326"/>
      <c r="G12" s="326"/>
      <c r="H12" s="326"/>
      <c r="I12" s="36"/>
    </row>
    <row r="13" spans="1:9">
      <c r="A13" s="23" t="s">
        <v>42</v>
      </c>
      <c r="B13" s="15">
        <v>2</v>
      </c>
      <c r="C13" s="15">
        <v>44</v>
      </c>
      <c r="D13" s="477">
        <f t="shared" si="0"/>
        <v>22</v>
      </c>
      <c r="E13" s="325"/>
      <c r="F13" s="326"/>
      <c r="G13" s="326"/>
      <c r="H13" s="326"/>
      <c r="I13" s="36"/>
    </row>
    <row r="14" spans="1:9">
      <c r="A14" s="23" t="s">
        <v>43</v>
      </c>
      <c r="B14" s="15">
        <v>13</v>
      </c>
      <c r="C14" s="15">
        <v>224</v>
      </c>
      <c r="D14" s="477">
        <f t="shared" si="0"/>
        <v>17.23076923076923</v>
      </c>
      <c r="E14" s="325"/>
      <c r="F14" s="326"/>
      <c r="G14" s="326"/>
      <c r="H14" s="326"/>
      <c r="I14" s="36"/>
    </row>
    <row r="15" spans="1:9">
      <c r="A15" s="23" t="s">
        <v>44</v>
      </c>
      <c r="B15" s="15">
        <v>6</v>
      </c>
      <c r="C15" s="15">
        <v>94</v>
      </c>
      <c r="D15" s="477">
        <f t="shared" si="0"/>
        <v>15.666666666666666</v>
      </c>
      <c r="E15" s="325"/>
      <c r="F15" s="326"/>
      <c r="G15" s="326"/>
      <c r="H15" s="326"/>
      <c r="I15" s="36"/>
    </row>
    <row r="16" spans="1:9">
      <c r="A16" s="23" t="s">
        <v>45</v>
      </c>
      <c r="B16" s="15">
        <v>15</v>
      </c>
      <c r="C16" s="15">
        <v>253</v>
      </c>
      <c r="D16" s="477">
        <f t="shared" si="0"/>
        <v>16.866666666666667</v>
      </c>
      <c r="E16" s="325"/>
      <c r="F16" s="326"/>
      <c r="G16" s="326"/>
      <c r="H16" s="326"/>
      <c r="I16" s="36"/>
    </row>
    <row r="17" spans="1:9">
      <c r="A17" s="23" t="s">
        <v>46</v>
      </c>
      <c r="B17" s="15">
        <v>3</v>
      </c>
      <c r="C17" s="15">
        <v>60</v>
      </c>
      <c r="D17" s="477">
        <f t="shared" si="0"/>
        <v>20</v>
      </c>
      <c r="E17" s="325"/>
      <c r="F17" s="326"/>
      <c r="G17" s="326"/>
      <c r="H17" s="326"/>
      <c r="I17" s="36"/>
    </row>
    <row r="18" spans="1:9">
      <c r="A18" s="23" t="s">
        <v>47</v>
      </c>
      <c r="B18" s="15">
        <v>9</v>
      </c>
      <c r="C18" s="15">
        <v>141</v>
      </c>
      <c r="D18" s="477">
        <f t="shared" si="0"/>
        <v>15.666666666666666</v>
      </c>
      <c r="E18" s="325"/>
      <c r="F18" s="326"/>
      <c r="G18" s="326"/>
      <c r="H18" s="326"/>
      <c r="I18" s="36"/>
    </row>
    <row r="19" spans="1:9">
      <c r="A19" s="23" t="s">
        <v>48</v>
      </c>
      <c r="B19" s="15">
        <v>13</v>
      </c>
      <c r="C19" s="15">
        <v>211</v>
      </c>
      <c r="D19" s="477">
        <f t="shared" si="0"/>
        <v>16.23076923076923</v>
      </c>
      <c r="E19" s="325"/>
      <c r="F19" s="326"/>
      <c r="G19" s="326"/>
      <c r="H19" s="326"/>
      <c r="I19" s="36"/>
    </row>
    <row r="20" spans="1:9">
      <c r="A20" s="23" t="s">
        <v>49</v>
      </c>
      <c r="B20" s="15">
        <v>4</v>
      </c>
      <c r="C20" s="15">
        <v>76</v>
      </c>
      <c r="D20" s="477">
        <f t="shared" si="0"/>
        <v>19</v>
      </c>
      <c r="E20" s="325"/>
      <c r="F20" s="326"/>
      <c r="G20" s="326"/>
      <c r="H20" s="326"/>
      <c r="I20" s="36"/>
    </row>
    <row r="21" spans="1:9">
      <c r="A21" s="24" t="s">
        <v>5</v>
      </c>
      <c r="B21" s="25">
        <f>SUM(B22,B26,B32)</f>
        <v>93</v>
      </c>
      <c r="C21" s="25">
        <f>SUM(C22,C26,C32)</f>
        <v>1453</v>
      </c>
      <c r="D21" s="476">
        <f t="shared" si="0"/>
        <v>15.623655913978494</v>
      </c>
      <c r="E21" s="35">
        <v>18.629000000000001</v>
      </c>
      <c r="F21" s="35">
        <v>21.126999999999999</v>
      </c>
      <c r="G21" s="35">
        <v>23.933</v>
      </c>
      <c r="H21" s="156">
        <v>18.158000000000001</v>
      </c>
      <c r="I21" s="36"/>
    </row>
    <row r="22" spans="1:9">
      <c r="A22" s="19" t="s">
        <v>50</v>
      </c>
      <c r="B22" s="19">
        <f>SUM(B23:B25)</f>
        <v>32</v>
      </c>
      <c r="C22" s="19">
        <f>SUM(C23:C25)</f>
        <v>387</v>
      </c>
      <c r="D22" s="479">
        <f t="shared" si="0"/>
        <v>12.09375</v>
      </c>
      <c r="E22" s="324"/>
      <c r="F22" s="324"/>
      <c r="G22" s="324"/>
      <c r="H22" s="324"/>
      <c r="I22" s="36"/>
    </row>
    <row r="23" spans="1:9">
      <c r="A23" s="23" t="s">
        <v>37</v>
      </c>
      <c r="B23" s="6">
        <v>8</v>
      </c>
      <c r="C23" s="6">
        <v>111</v>
      </c>
      <c r="D23" s="478">
        <f t="shared" si="0"/>
        <v>13.875</v>
      </c>
      <c r="E23" s="21"/>
      <c r="F23" s="21"/>
      <c r="G23" s="22"/>
      <c r="H23" s="22"/>
    </row>
    <row r="24" spans="1:9">
      <c r="A24" s="23" t="s">
        <v>38</v>
      </c>
      <c r="B24" s="6">
        <v>12</v>
      </c>
      <c r="C24" s="6">
        <v>132</v>
      </c>
      <c r="D24" s="478">
        <f t="shared" si="0"/>
        <v>11</v>
      </c>
      <c r="E24" s="22"/>
      <c r="F24" s="22"/>
      <c r="G24" s="22"/>
      <c r="H24" s="22"/>
    </row>
    <row r="25" spans="1:9">
      <c r="A25" s="23" t="s">
        <v>43</v>
      </c>
      <c r="B25" s="6">
        <v>12</v>
      </c>
      <c r="C25" s="6">
        <v>144</v>
      </c>
      <c r="D25" s="478">
        <f t="shared" si="0"/>
        <v>12</v>
      </c>
      <c r="E25" s="22"/>
      <c r="F25" s="22"/>
      <c r="G25" s="22"/>
      <c r="H25" s="22"/>
    </row>
    <row r="26" spans="1:9">
      <c r="A26" s="26" t="s">
        <v>51</v>
      </c>
      <c r="B26" s="26">
        <f>SUM(B27:B31)</f>
        <v>41</v>
      </c>
      <c r="C26" s="26">
        <f>SUM(C27:C31)</f>
        <v>685</v>
      </c>
      <c r="D26" s="475">
        <f t="shared" si="0"/>
        <v>16.707317073170731</v>
      </c>
      <c r="E26" s="22"/>
      <c r="F26" s="22"/>
      <c r="G26" s="22"/>
      <c r="H26" s="22"/>
    </row>
    <row r="27" spans="1:9">
      <c r="A27" s="23" t="s">
        <v>37</v>
      </c>
      <c r="B27" s="6">
        <v>8</v>
      </c>
      <c r="C27" s="6">
        <v>135</v>
      </c>
      <c r="D27" s="478">
        <f t="shared" si="0"/>
        <v>16.875</v>
      </c>
      <c r="E27" s="21"/>
      <c r="F27" s="226"/>
      <c r="G27" s="22"/>
      <c r="H27" s="22"/>
      <c r="I27" s="227"/>
    </row>
    <row r="28" spans="1:9">
      <c r="A28" s="23" t="s">
        <v>38</v>
      </c>
      <c r="B28" s="6">
        <v>8</v>
      </c>
      <c r="C28" s="6">
        <v>127</v>
      </c>
      <c r="D28" s="478">
        <f t="shared" si="0"/>
        <v>15.875</v>
      </c>
      <c r="E28" s="21"/>
      <c r="F28" s="226"/>
      <c r="G28" s="22"/>
      <c r="H28" s="22"/>
      <c r="I28" s="227"/>
    </row>
    <row r="29" spans="1:9">
      <c r="A29" s="23" t="s">
        <v>39</v>
      </c>
      <c r="B29" s="6">
        <v>8</v>
      </c>
      <c r="C29" s="6">
        <v>121</v>
      </c>
      <c r="D29" s="478">
        <f t="shared" si="0"/>
        <v>15.125</v>
      </c>
      <c r="E29" s="21"/>
      <c r="F29" s="225"/>
      <c r="G29" s="22"/>
      <c r="H29" s="22"/>
      <c r="I29" s="227"/>
    </row>
    <row r="30" spans="1:9">
      <c r="A30" s="23" t="s">
        <v>41</v>
      </c>
      <c r="B30" s="6">
        <v>6</v>
      </c>
      <c r="C30" s="6">
        <v>90</v>
      </c>
      <c r="D30" s="478">
        <f t="shared" si="0"/>
        <v>15</v>
      </c>
      <c r="E30" s="21"/>
      <c r="F30" s="225"/>
      <c r="G30" s="22"/>
      <c r="H30" s="22"/>
      <c r="I30" s="227"/>
    </row>
    <row r="31" spans="1:9">
      <c r="A31" s="23" t="s">
        <v>43</v>
      </c>
      <c r="B31" s="6">
        <v>11</v>
      </c>
      <c r="C31" s="6">
        <v>212</v>
      </c>
      <c r="D31" s="478">
        <f t="shared" si="0"/>
        <v>19.272727272727273</v>
      </c>
      <c r="E31" s="21"/>
      <c r="F31" s="225"/>
      <c r="G31" s="22"/>
      <c r="H31" s="22"/>
      <c r="I31" s="227"/>
    </row>
    <row r="32" spans="1:9">
      <c r="A32" s="26" t="s">
        <v>52</v>
      </c>
      <c r="B32" s="26">
        <v>20</v>
      </c>
      <c r="C32" s="26">
        <v>381</v>
      </c>
      <c r="D32" s="475">
        <f t="shared" si="0"/>
        <v>19.05</v>
      </c>
      <c r="E32" s="22"/>
      <c r="F32" s="22"/>
      <c r="G32" s="22"/>
      <c r="H32" s="22"/>
    </row>
    <row r="33" spans="1:8">
      <c r="A33" s="23" t="s">
        <v>37</v>
      </c>
      <c r="B33" s="6">
        <v>20</v>
      </c>
      <c r="C33" s="6">
        <v>381</v>
      </c>
      <c r="D33" s="478">
        <f t="shared" si="0"/>
        <v>19.05</v>
      </c>
      <c r="E33" s="21"/>
      <c r="F33" s="21"/>
      <c r="G33" s="22"/>
      <c r="H33" s="22"/>
    </row>
    <row r="34" spans="1:8">
      <c r="A34" s="493" t="s">
        <v>311</v>
      </c>
      <c r="B34" s="493"/>
      <c r="C34" s="493"/>
      <c r="D34" s="493"/>
      <c r="E34" s="493"/>
      <c r="F34" s="493"/>
      <c r="G34" s="493"/>
      <c r="H34" s="493"/>
    </row>
    <row r="35" spans="1:8" s="322" customFormat="1">
      <c r="A35" s="496"/>
      <c r="B35" s="496"/>
      <c r="C35" s="496"/>
      <c r="D35" s="496"/>
      <c r="E35" s="496"/>
      <c r="F35" s="496"/>
      <c r="G35" s="496"/>
    </row>
    <row r="36" spans="1:8">
      <c r="A36" s="424" t="s">
        <v>235</v>
      </c>
      <c r="B36" s="424"/>
      <c r="C36" s="424"/>
      <c r="D36" s="424"/>
      <c r="E36" s="424"/>
      <c r="F36" s="424"/>
      <c r="G36" s="424"/>
      <c r="H36" s="424"/>
    </row>
    <row r="37" spans="1:8" s="242" customFormat="1" ht="30" customHeight="1">
      <c r="A37" s="482" t="s">
        <v>262</v>
      </c>
      <c r="B37" s="481"/>
      <c r="C37" s="481"/>
      <c r="D37" s="481"/>
      <c r="E37" s="481"/>
      <c r="F37" s="481"/>
      <c r="G37" s="481"/>
      <c r="H37" s="481"/>
    </row>
  </sheetData>
  <mergeCells count="8">
    <mergeCell ref="A1:H1"/>
    <mergeCell ref="A2:H2"/>
    <mergeCell ref="B4:D4"/>
    <mergeCell ref="E4:H4"/>
    <mergeCell ref="A36:H36"/>
    <mergeCell ref="A3:H3"/>
    <mergeCell ref="A37:H37"/>
    <mergeCell ref="A34:H34"/>
  </mergeCells>
  <pageMargins left="0.7" right="0.7" top="0.78740157499999996" bottom="0.78740157499999996" header="0.3" footer="0.3"/>
  <pageSetup paperSize="9" scale="80" fitToHeight="0" orientation="portrait" r:id="rId1"/>
  <ignoredErrors>
    <ignoredError sqref="B22:C22 B26:C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3"/>
  <sheetViews>
    <sheetView topLeftCell="A16" zoomScaleNormal="100" workbookViewId="0">
      <selection activeCell="A27" sqref="A27:XFD27"/>
    </sheetView>
  </sheetViews>
  <sheetFormatPr baseColWidth="10" defaultRowHeight="14.4"/>
  <cols>
    <col min="1" max="1" width="28.109375" customWidth="1"/>
  </cols>
  <sheetData>
    <row r="1" spans="1:10" ht="15.6">
      <c r="A1" s="350" t="s">
        <v>53</v>
      </c>
      <c r="B1" s="350"/>
      <c r="C1" s="350"/>
      <c r="D1" s="350"/>
      <c r="E1" s="350"/>
      <c r="F1" s="350"/>
      <c r="G1" s="350"/>
      <c r="H1" s="350"/>
    </row>
    <row r="2" spans="1:10">
      <c r="A2" s="352" t="s">
        <v>259</v>
      </c>
      <c r="B2" s="353"/>
      <c r="C2" s="353"/>
      <c r="D2" s="353"/>
      <c r="E2" s="353"/>
      <c r="F2" s="353"/>
      <c r="G2" s="353"/>
      <c r="H2" s="353"/>
    </row>
    <row r="3" spans="1:10">
      <c r="A3" s="354" t="s">
        <v>54</v>
      </c>
      <c r="B3" s="354"/>
      <c r="C3" s="354"/>
      <c r="D3" s="354"/>
      <c r="E3" s="354"/>
      <c r="F3" s="354"/>
      <c r="G3" s="354"/>
      <c r="H3" s="354"/>
    </row>
    <row r="4" spans="1:10" s="153" customFormat="1" ht="15" customHeight="1">
      <c r="B4" s="363" t="s">
        <v>209</v>
      </c>
      <c r="C4" s="363"/>
      <c r="D4" s="363"/>
      <c r="E4" s="12"/>
      <c r="F4" s="12"/>
      <c r="G4" s="12"/>
      <c r="H4" s="12"/>
    </row>
    <row r="5" spans="1:10">
      <c r="B5" s="358" t="s">
        <v>265</v>
      </c>
      <c r="C5" s="360"/>
      <c r="D5" s="360"/>
      <c r="E5" s="361" t="s">
        <v>266</v>
      </c>
      <c r="F5" s="362"/>
      <c r="G5" s="362"/>
      <c r="H5" s="362"/>
    </row>
    <row r="6" spans="1:10" ht="39.6">
      <c r="A6" s="3"/>
      <c r="B6" s="191" t="s">
        <v>55</v>
      </c>
      <c r="C6" s="191" t="s">
        <v>31</v>
      </c>
      <c r="D6" s="17" t="s">
        <v>56</v>
      </c>
      <c r="E6" s="17" t="s">
        <v>32</v>
      </c>
      <c r="F6" s="27" t="s">
        <v>33</v>
      </c>
      <c r="G6" s="27" t="s">
        <v>34</v>
      </c>
      <c r="H6" s="27" t="s">
        <v>35</v>
      </c>
      <c r="I6" s="36"/>
    </row>
    <row r="7" spans="1:10">
      <c r="A7" s="158" t="s">
        <v>4</v>
      </c>
      <c r="B7" s="28">
        <v>277.95</v>
      </c>
      <c r="C7" s="29">
        <f>C8</f>
        <v>2684</v>
      </c>
      <c r="D7" s="30">
        <f>C7/B7</f>
        <v>9.6564130239251664</v>
      </c>
      <c r="E7" s="214">
        <v>15.100537759801099</v>
      </c>
      <c r="F7" s="214">
        <v>11.55</v>
      </c>
      <c r="G7" s="214">
        <v>15.265000000000001</v>
      </c>
      <c r="H7" s="214">
        <v>9.0489999999999995</v>
      </c>
      <c r="I7" s="36"/>
    </row>
    <row r="8" spans="1:10">
      <c r="A8" s="19" t="s">
        <v>36</v>
      </c>
      <c r="B8" s="31">
        <v>277.95</v>
      </c>
      <c r="C8" s="19">
        <f>SUM(C9:C21)</f>
        <v>2684</v>
      </c>
      <c r="D8" s="32">
        <f t="shared" ref="D8:D34" si="0">C8/B8</f>
        <v>9.6564130239251664</v>
      </c>
      <c r="E8" s="33"/>
      <c r="F8" s="33"/>
      <c r="G8" s="33"/>
      <c r="H8" s="33"/>
      <c r="I8" s="36"/>
      <c r="J8" s="36"/>
    </row>
    <row r="9" spans="1:10">
      <c r="A9" s="34" t="s">
        <v>37</v>
      </c>
      <c r="B9" s="35">
        <v>35.67</v>
      </c>
      <c r="C9">
        <v>312</v>
      </c>
      <c r="D9" s="32">
        <f t="shared" si="0"/>
        <v>8.7468460891505462</v>
      </c>
      <c r="E9" s="33"/>
      <c r="F9" s="33"/>
      <c r="G9" s="33"/>
      <c r="H9" s="33"/>
      <c r="I9" s="36"/>
      <c r="J9" s="36"/>
    </row>
    <row r="10" spans="1:10">
      <c r="A10" s="34" t="s">
        <v>38</v>
      </c>
      <c r="B10" s="35">
        <v>31.36</v>
      </c>
      <c r="C10" s="36">
        <v>348</v>
      </c>
      <c r="D10" s="37">
        <f t="shared" si="0"/>
        <v>11.096938775510205</v>
      </c>
      <c r="E10" s="247"/>
      <c r="F10" s="294"/>
      <c r="G10" s="294"/>
      <c r="H10" s="294"/>
      <c r="I10" s="36"/>
    </row>
    <row r="11" spans="1:10">
      <c r="A11" s="38" t="s">
        <v>39</v>
      </c>
      <c r="B11" s="39">
        <v>29.3</v>
      </c>
      <c r="C11" s="3">
        <v>340</v>
      </c>
      <c r="D11" s="37">
        <f t="shared" si="0"/>
        <v>11.604095563139932</v>
      </c>
      <c r="E11" s="33"/>
      <c r="F11" s="33"/>
      <c r="G11" s="33"/>
      <c r="H11" s="33"/>
      <c r="I11" s="36"/>
    </row>
    <row r="12" spans="1:10">
      <c r="A12" s="34" t="s">
        <v>40</v>
      </c>
      <c r="B12" s="35">
        <v>15.05</v>
      </c>
      <c r="C12" s="40">
        <v>155</v>
      </c>
      <c r="D12" s="37">
        <f t="shared" si="0"/>
        <v>10.299003322259136</v>
      </c>
      <c r="E12" s="11"/>
      <c r="F12" s="11"/>
      <c r="G12" s="11"/>
      <c r="H12" s="11"/>
      <c r="I12" s="36"/>
    </row>
    <row r="13" spans="1:10">
      <c r="A13" s="34" t="s">
        <v>41</v>
      </c>
      <c r="B13" s="35">
        <v>51.21</v>
      </c>
      <c r="C13" s="40">
        <v>426</v>
      </c>
      <c r="D13" s="37">
        <f t="shared" si="0"/>
        <v>8.3186877562975976</v>
      </c>
      <c r="E13" s="11"/>
      <c r="F13" s="11"/>
      <c r="G13" s="11"/>
      <c r="H13" s="11"/>
      <c r="I13" s="36"/>
    </row>
    <row r="14" spans="1:10">
      <c r="A14" s="34" t="s">
        <v>42</v>
      </c>
      <c r="B14" s="35">
        <v>4.1500000000000004</v>
      </c>
      <c r="C14" s="40">
        <v>44</v>
      </c>
      <c r="D14" s="37">
        <f t="shared" si="0"/>
        <v>10.602409638554215</v>
      </c>
      <c r="E14" s="11"/>
      <c r="F14" s="11"/>
      <c r="G14" s="11"/>
      <c r="H14" s="11"/>
      <c r="I14" s="36"/>
    </row>
    <row r="15" spans="1:10">
      <c r="A15" s="34" t="s">
        <v>43</v>
      </c>
      <c r="B15" s="35">
        <v>22.64</v>
      </c>
      <c r="C15" s="40">
        <v>224</v>
      </c>
      <c r="D15" s="37">
        <f t="shared" si="0"/>
        <v>9.8939929328621901</v>
      </c>
      <c r="E15" s="11"/>
      <c r="F15" s="11"/>
      <c r="G15" s="11"/>
      <c r="H15" s="11"/>
      <c r="I15" s="36"/>
    </row>
    <row r="16" spans="1:10">
      <c r="A16" s="34" t="s">
        <v>44</v>
      </c>
      <c r="B16" s="35">
        <v>11.03</v>
      </c>
      <c r="C16" s="40">
        <v>94</v>
      </c>
      <c r="D16" s="37">
        <f t="shared" si="0"/>
        <v>8.5222121486854032</v>
      </c>
      <c r="E16" s="11"/>
      <c r="F16" s="11"/>
      <c r="G16" s="11"/>
      <c r="H16" s="11"/>
      <c r="I16" s="36"/>
    </row>
    <row r="17" spans="1:9">
      <c r="A17" s="34" t="s">
        <v>45</v>
      </c>
      <c r="B17" s="35">
        <v>24.42</v>
      </c>
      <c r="C17" s="40">
        <v>253</v>
      </c>
      <c r="D17" s="37">
        <f t="shared" si="0"/>
        <v>10.36036036036036</v>
      </c>
      <c r="E17" s="11"/>
      <c r="F17" s="11"/>
      <c r="G17" s="11"/>
      <c r="H17" s="11"/>
      <c r="I17" s="36"/>
    </row>
    <row r="18" spans="1:9">
      <c r="A18" s="34" t="s">
        <v>46</v>
      </c>
      <c r="B18" s="35">
        <v>7.91</v>
      </c>
      <c r="C18" s="40">
        <v>60</v>
      </c>
      <c r="D18" s="37">
        <f t="shared" si="0"/>
        <v>7.5853350189633373</v>
      </c>
      <c r="E18" s="11"/>
      <c r="F18" s="11"/>
      <c r="G18" s="11"/>
      <c r="H18" s="11"/>
      <c r="I18" s="36"/>
    </row>
    <row r="19" spans="1:9">
      <c r="A19" s="34" t="s">
        <v>47</v>
      </c>
      <c r="B19" s="35">
        <v>14.13</v>
      </c>
      <c r="C19" s="40">
        <v>141</v>
      </c>
      <c r="D19" s="37">
        <f t="shared" si="0"/>
        <v>9.9787685774946908</v>
      </c>
      <c r="E19" s="11"/>
      <c r="F19" s="11"/>
      <c r="G19" s="11"/>
      <c r="H19" s="11"/>
      <c r="I19" s="36"/>
    </row>
    <row r="20" spans="1:9">
      <c r="A20" s="34" t="s">
        <v>48</v>
      </c>
      <c r="B20" s="35">
        <v>21.34</v>
      </c>
      <c r="C20" s="40">
        <v>211</v>
      </c>
      <c r="D20" s="37">
        <f t="shared" si="0"/>
        <v>9.8875351452671048</v>
      </c>
      <c r="E20" s="11"/>
      <c r="F20" s="11"/>
      <c r="G20" s="11"/>
      <c r="H20" s="11"/>
      <c r="I20" s="36"/>
    </row>
    <row r="21" spans="1:9">
      <c r="A21" s="34" t="s">
        <v>49</v>
      </c>
      <c r="B21" s="35">
        <v>9.73</v>
      </c>
      <c r="C21" s="40">
        <v>76</v>
      </c>
      <c r="D21" s="37">
        <f t="shared" si="0"/>
        <v>7.8108941418293929</v>
      </c>
      <c r="E21" s="11"/>
      <c r="F21" s="11"/>
      <c r="G21" s="11"/>
      <c r="H21" s="11"/>
      <c r="I21" s="36"/>
    </row>
    <row r="22" spans="1:9">
      <c r="A22" s="24" t="s">
        <v>5</v>
      </c>
      <c r="B22" s="41">
        <v>231.52999999999997</v>
      </c>
      <c r="C22" s="25">
        <f>SUM(C23,C27,C33,C34)</f>
        <v>1908</v>
      </c>
      <c r="D22" s="37">
        <f t="shared" si="0"/>
        <v>8.2408327214615831</v>
      </c>
      <c r="E22" s="35">
        <v>11.578994171434468</v>
      </c>
      <c r="F22" s="35">
        <v>8.4990000000000006</v>
      </c>
      <c r="G22" s="35">
        <v>13.026</v>
      </c>
      <c r="H22" s="35">
        <v>10.718</v>
      </c>
      <c r="I22" s="36"/>
    </row>
    <row r="23" spans="1:9">
      <c r="A23" s="19" t="s">
        <v>50</v>
      </c>
      <c r="B23" s="42">
        <v>72.62</v>
      </c>
      <c r="C23" s="19">
        <f>C24+C25+C26</f>
        <v>387</v>
      </c>
      <c r="D23" s="32">
        <f t="shared" si="0"/>
        <v>5.3291104378958964</v>
      </c>
      <c r="E23" s="43"/>
      <c r="F23" s="43"/>
      <c r="G23" s="43"/>
      <c r="H23" s="43"/>
    </row>
    <row r="24" spans="1:9">
      <c r="A24" s="38" t="s">
        <v>37</v>
      </c>
      <c r="B24" s="39">
        <v>19.36</v>
      </c>
      <c r="C24" s="6">
        <v>111</v>
      </c>
      <c r="D24" s="32">
        <f t="shared" si="0"/>
        <v>5.7334710743801658</v>
      </c>
      <c r="E24" s="33"/>
      <c r="F24" s="33"/>
      <c r="G24" s="33"/>
      <c r="H24" s="33"/>
    </row>
    <row r="25" spans="1:9">
      <c r="A25" s="38" t="s">
        <v>38</v>
      </c>
      <c r="B25" s="39">
        <v>26.86</v>
      </c>
      <c r="C25" s="6">
        <v>132</v>
      </c>
      <c r="D25" s="37">
        <f t="shared" si="0"/>
        <v>4.914370811615786</v>
      </c>
      <c r="E25" s="33"/>
      <c r="F25" s="33"/>
      <c r="G25" s="33"/>
      <c r="H25" s="33"/>
    </row>
    <row r="26" spans="1:9">
      <c r="A26" s="38" t="s">
        <v>43</v>
      </c>
      <c r="B26" s="39">
        <v>26.39</v>
      </c>
      <c r="C26" s="6">
        <v>144</v>
      </c>
      <c r="D26" s="37">
        <f t="shared" si="0"/>
        <v>5.4566123531640773</v>
      </c>
      <c r="E26" s="33"/>
      <c r="F26" s="33"/>
      <c r="G26" s="33"/>
      <c r="H26" s="33"/>
    </row>
    <row r="27" spans="1:9">
      <c r="A27" s="26" t="s">
        <v>51</v>
      </c>
      <c r="B27" s="44">
        <v>69.89</v>
      </c>
      <c r="C27" s="26">
        <f>C28+C29+C30+C31+C32</f>
        <v>685</v>
      </c>
      <c r="D27" s="37">
        <f t="shared" si="0"/>
        <v>9.801116039490628</v>
      </c>
      <c r="E27" s="11"/>
      <c r="F27" s="11"/>
      <c r="G27" s="11"/>
      <c r="H27" s="11"/>
    </row>
    <row r="28" spans="1:9">
      <c r="A28" s="38" t="s">
        <v>37</v>
      </c>
      <c r="B28" s="39">
        <v>13.58</v>
      </c>
      <c r="C28" s="6">
        <v>135</v>
      </c>
      <c r="D28" s="32">
        <f t="shared" si="0"/>
        <v>9.9410898379970547</v>
      </c>
      <c r="E28" s="33"/>
      <c r="F28" s="6"/>
      <c r="G28" s="33"/>
      <c r="H28" s="33"/>
    </row>
    <row r="29" spans="1:9">
      <c r="A29" s="34" t="s">
        <v>38</v>
      </c>
      <c r="B29" s="35">
        <v>12.82</v>
      </c>
      <c r="C29" s="6">
        <v>127</v>
      </c>
      <c r="D29" s="37">
        <f>C29/B29</f>
        <v>9.9063962558502343</v>
      </c>
      <c r="E29" s="11"/>
      <c r="F29" s="6"/>
      <c r="G29" s="11"/>
      <c r="H29" s="11"/>
    </row>
    <row r="30" spans="1:9">
      <c r="A30" s="45" t="s">
        <v>39</v>
      </c>
      <c r="B30" s="35">
        <v>12.93</v>
      </c>
      <c r="C30" s="6">
        <v>121</v>
      </c>
      <c r="D30" s="37">
        <f t="shared" si="0"/>
        <v>9.3580819798917254</v>
      </c>
      <c r="E30" s="11"/>
      <c r="F30" s="6"/>
      <c r="G30" s="11"/>
      <c r="H30" s="11"/>
    </row>
    <row r="31" spans="1:9">
      <c r="A31" s="45" t="s">
        <v>41</v>
      </c>
      <c r="B31" s="35">
        <v>10.7</v>
      </c>
      <c r="C31" s="6">
        <v>90</v>
      </c>
      <c r="D31" s="37">
        <f t="shared" si="0"/>
        <v>8.4112149532710294</v>
      </c>
      <c r="E31" s="11"/>
      <c r="F31" s="6"/>
      <c r="G31" s="11"/>
      <c r="H31" s="11"/>
    </row>
    <row r="32" spans="1:9">
      <c r="A32" s="45" t="s">
        <v>43</v>
      </c>
      <c r="B32" s="35">
        <v>19.86</v>
      </c>
      <c r="C32" s="6">
        <v>212</v>
      </c>
      <c r="D32" s="37">
        <f t="shared" si="0"/>
        <v>10.67472306143001</v>
      </c>
      <c r="E32" s="11"/>
      <c r="F32" s="6"/>
      <c r="G32" s="11"/>
      <c r="H32" s="11"/>
    </row>
    <row r="33" spans="1:8">
      <c r="A33" s="26" t="s">
        <v>57</v>
      </c>
      <c r="B33" s="44">
        <v>11.07</v>
      </c>
      <c r="C33" s="26">
        <v>92</v>
      </c>
      <c r="D33" s="37">
        <f t="shared" si="0"/>
        <v>8.3107497741644085</v>
      </c>
      <c r="E33" s="11"/>
      <c r="F33" s="11"/>
      <c r="G33" s="11"/>
      <c r="H33" s="11"/>
    </row>
    <row r="34" spans="1:8">
      <c r="A34" s="26" t="s">
        <v>196</v>
      </c>
      <c r="B34" s="44">
        <v>77.95</v>
      </c>
      <c r="C34" s="26">
        <v>744</v>
      </c>
      <c r="D34" s="474">
        <f t="shared" si="0"/>
        <v>9.5445798588838997</v>
      </c>
      <c r="E34" s="11"/>
      <c r="F34" s="11"/>
      <c r="G34" s="11"/>
      <c r="H34" s="11"/>
    </row>
    <row r="35" spans="1:8">
      <c r="A35" s="493" t="s">
        <v>311</v>
      </c>
      <c r="B35" s="493"/>
      <c r="C35" s="493"/>
      <c r="D35" s="493"/>
      <c r="E35" s="493"/>
      <c r="F35" s="493"/>
      <c r="G35" s="493"/>
      <c r="H35" s="493"/>
    </row>
    <row r="36" spans="1:8" s="322" customFormat="1">
      <c r="A36" s="496"/>
      <c r="B36" s="496"/>
      <c r="C36" s="496"/>
      <c r="D36" s="496"/>
      <c r="E36" s="496"/>
      <c r="F36" s="496"/>
      <c r="G36" s="496"/>
      <c r="H36" s="496"/>
    </row>
    <row r="37" spans="1:8">
      <c r="A37" s="355" t="s">
        <v>19</v>
      </c>
      <c r="B37" s="355"/>
      <c r="C37" s="355"/>
      <c r="D37" s="355"/>
      <c r="E37" s="355"/>
      <c r="F37" s="355"/>
      <c r="G37" s="355"/>
      <c r="H37" s="355"/>
    </row>
    <row r="38" spans="1:8">
      <c r="A38" s="349" t="s">
        <v>58</v>
      </c>
      <c r="B38" s="349"/>
      <c r="C38" s="349"/>
      <c r="D38" s="349"/>
      <c r="E38" s="349"/>
      <c r="F38" s="349"/>
      <c r="G38" s="349"/>
      <c r="H38" s="349"/>
    </row>
    <row r="39" spans="1:8">
      <c r="A39" s="349" t="s">
        <v>59</v>
      </c>
      <c r="B39" s="349"/>
      <c r="C39" s="349"/>
      <c r="D39" s="349"/>
      <c r="E39" s="349"/>
      <c r="F39" s="349"/>
      <c r="G39" s="349"/>
      <c r="H39" s="349"/>
    </row>
    <row r="40" spans="1:8">
      <c r="A40" s="349" t="s">
        <v>60</v>
      </c>
      <c r="B40" s="349"/>
      <c r="C40" s="349"/>
      <c r="D40" s="349"/>
      <c r="E40" s="349"/>
      <c r="F40" s="349"/>
      <c r="G40" s="349"/>
      <c r="H40" s="349"/>
    </row>
    <row r="42" spans="1:8">
      <c r="A42" s="424" t="s">
        <v>235</v>
      </c>
      <c r="B42" s="424"/>
      <c r="C42" s="424"/>
      <c r="D42" s="424"/>
      <c r="E42" s="424"/>
      <c r="F42" s="424"/>
      <c r="G42" s="424"/>
      <c r="H42" s="424"/>
    </row>
    <row r="43" spans="1:8" ht="30" customHeight="1">
      <c r="A43" s="482" t="s">
        <v>262</v>
      </c>
      <c r="B43" s="481"/>
      <c r="C43" s="481"/>
      <c r="D43" s="481"/>
      <c r="E43" s="481"/>
      <c r="F43" s="481"/>
      <c r="G43" s="481"/>
      <c r="H43" s="481"/>
    </row>
  </sheetData>
  <mergeCells count="13">
    <mergeCell ref="A42:H42"/>
    <mergeCell ref="A43:H43"/>
    <mergeCell ref="B4:D4"/>
    <mergeCell ref="A38:H38"/>
    <mergeCell ref="A39:H39"/>
    <mergeCell ref="A40:H40"/>
    <mergeCell ref="A35:H35"/>
    <mergeCell ref="A1:H1"/>
    <mergeCell ref="A2:H2"/>
    <mergeCell ref="B5:D5"/>
    <mergeCell ref="E5:H5"/>
    <mergeCell ref="A37:H37"/>
    <mergeCell ref="A3:H3"/>
  </mergeCells>
  <pageMargins left="0.7" right="0.7" top="0.78740157499999996" bottom="0.78740157499999996" header="0.3" footer="0.3"/>
  <pageSetup paperSize="9" scale="8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7"/>
  <sheetViews>
    <sheetView zoomScaleNormal="100" workbookViewId="0">
      <selection activeCell="A27" sqref="A27:XFD27"/>
    </sheetView>
  </sheetViews>
  <sheetFormatPr baseColWidth="10" defaultRowHeight="14.4"/>
  <cols>
    <col min="1" max="1" width="30.6640625" customWidth="1"/>
    <col min="2" max="3" width="25.5546875" customWidth="1"/>
    <col min="6" max="6" width="12" bestFit="1" customWidth="1"/>
    <col min="8" max="8" width="12" bestFit="1" customWidth="1"/>
  </cols>
  <sheetData>
    <row r="1" spans="1:8" ht="15.6">
      <c r="A1" s="350" t="s">
        <v>61</v>
      </c>
      <c r="B1" s="350"/>
      <c r="C1" s="350"/>
    </row>
    <row r="2" spans="1:8">
      <c r="A2" s="355" t="s">
        <v>259</v>
      </c>
      <c r="B2" s="355"/>
      <c r="C2" s="355"/>
    </row>
    <row r="3" spans="1:8">
      <c r="A3" s="354" t="s">
        <v>62</v>
      </c>
      <c r="B3" s="354"/>
      <c r="C3" s="354"/>
    </row>
    <row r="4" spans="1:8">
      <c r="A4" s="14"/>
      <c r="B4" s="364" t="s">
        <v>63</v>
      </c>
      <c r="C4" s="364"/>
    </row>
    <row r="5" spans="1:8">
      <c r="A5" s="14"/>
      <c r="B5" s="46" t="s">
        <v>258</v>
      </c>
      <c r="C5" s="47" t="s">
        <v>64</v>
      </c>
    </row>
    <row r="6" spans="1:8">
      <c r="A6" s="158" t="s">
        <v>36</v>
      </c>
      <c r="B6" s="18">
        <v>51.369863013698634</v>
      </c>
      <c r="C6" s="176">
        <v>40.4</v>
      </c>
      <c r="E6" s="270"/>
      <c r="H6" s="272"/>
    </row>
    <row r="7" spans="1:8">
      <c r="A7" s="1" t="s">
        <v>65</v>
      </c>
      <c r="B7" s="48">
        <v>54.945054945054949</v>
      </c>
      <c r="C7" s="41">
        <v>37</v>
      </c>
      <c r="F7" s="296"/>
      <c r="G7" s="228"/>
    </row>
    <row r="8" spans="1:8">
      <c r="A8" s="49" t="s">
        <v>50</v>
      </c>
      <c r="B8" s="50">
        <v>90.322580645161281</v>
      </c>
      <c r="C8" s="51"/>
      <c r="F8" s="296"/>
      <c r="G8" s="228"/>
    </row>
    <row r="9" spans="1:8">
      <c r="A9" s="34" t="s">
        <v>51</v>
      </c>
      <c r="B9" s="52">
        <v>45</v>
      </c>
      <c r="C9" s="53"/>
      <c r="F9" s="228"/>
      <c r="G9" s="228"/>
    </row>
    <row r="10" spans="1:8">
      <c r="A10" s="34" t="s">
        <v>52</v>
      </c>
      <c r="B10" s="52">
        <v>20</v>
      </c>
      <c r="C10" s="53"/>
      <c r="F10" s="228"/>
      <c r="G10" s="228"/>
    </row>
    <row r="11" spans="1:8">
      <c r="A11" s="493" t="s">
        <v>311</v>
      </c>
      <c r="B11" s="493"/>
      <c r="C11" s="493"/>
      <c r="D11" s="497"/>
      <c r="E11" s="497"/>
      <c r="F11" s="497"/>
      <c r="G11" s="497"/>
      <c r="H11" s="497"/>
    </row>
    <row r="12" spans="1:8" s="322" customFormat="1">
      <c r="A12" s="40"/>
      <c r="B12" s="40"/>
      <c r="C12" s="54"/>
    </row>
    <row r="13" spans="1:8">
      <c r="A13" s="13" t="s">
        <v>19</v>
      </c>
      <c r="B13" s="14"/>
      <c r="C13" s="14"/>
    </row>
    <row r="14" spans="1:8" ht="38.4" customHeight="1">
      <c r="A14" s="365" t="s">
        <v>66</v>
      </c>
      <c r="B14" s="365"/>
      <c r="C14" s="365"/>
    </row>
    <row r="20" spans="2:8">
      <c r="H20" s="240"/>
    </row>
    <row r="21" spans="2:8">
      <c r="H21" s="241"/>
    </row>
    <row r="26" spans="2:8">
      <c r="B26" s="270"/>
    </row>
    <row r="27" spans="2:8">
      <c r="B27" s="270"/>
    </row>
  </sheetData>
  <mergeCells count="6">
    <mergeCell ref="A1:C1"/>
    <mergeCell ref="A2:C2"/>
    <mergeCell ref="B4:C4"/>
    <mergeCell ref="A14:C14"/>
    <mergeCell ref="A3:C3"/>
    <mergeCell ref="A11:C11"/>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2"/>
  <sheetViews>
    <sheetView zoomScaleNormal="100" workbookViewId="0">
      <selection activeCell="A27" sqref="A27:XFD27"/>
    </sheetView>
  </sheetViews>
  <sheetFormatPr baseColWidth="10" defaultRowHeight="14.4"/>
  <cols>
    <col min="5" max="5" width="7.33203125" customWidth="1"/>
    <col min="7" max="7" width="14.109375" bestFit="1" customWidth="1"/>
  </cols>
  <sheetData>
    <row r="1" spans="1:8" ht="41.4" customHeight="1">
      <c r="A1" s="351" t="s">
        <v>272</v>
      </c>
      <c r="B1" s="349"/>
      <c r="C1" s="349"/>
      <c r="D1" s="349"/>
      <c r="E1" s="349"/>
      <c r="F1" s="349"/>
      <c r="G1" s="349"/>
      <c r="H1" s="61"/>
    </row>
    <row r="2" spans="1:8">
      <c r="A2" s="352" t="s">
        <v>192</v>
      </c>
      <c r="B2" s="352"/>
      <c r="C2" s="352"/>
      <c r="D2" s="352"/>
      <c r="E2" s="352"/>
      <c r="F2" s="352"/>
      <c r="G2" s="352"/>
      <c r="H2" s="14"/>
    </row>
    <row r="3" spans="1:8">
      <c r="A3" s="354" t="s">
        <v>67</v>
      </c>
      <c r="B3" s="354"/>
      <c r="C3" s="354"/>
      <c r="D3" s="354"/>
      <c r="E3" s="354"/>
      <c r="F3" s="354"/>
      <c r="G3" s="354"/>
      <c r="H3" s="14"/>
    </row>
    <row r="4" spans="1:8">
      <c r="A4" s="1"/>
      <c r="B4" s="8" t="s">
        <v>68</v>
      </c>
      <c r="C4" s="8" t="s">
        <v>32</v>
      </c>
      <c r="D4" s="8" t="s">
        <v>33</v>
      </c>
      <c r="E4" s="8" t="s">
        <v>34</v>
      </c>
      <c r="F4" s="8" t="s">
        <v>35</v>
      </c>
      <c r="G4" s="8" t="s">
        <v>69</v>
      </c>
      <c r="H4" s="14"/>
    </row>
    <row r="5" spans="1:8">
      <c r="A5" s="55">
        <v>2013</v>
      </c>
      <c r="B5" s="472">
        <v>2</v>
      </c>
      <c r="C5" s="57" t="s">
        <v>70</v>
      </c>
      <c r="D5" s="9">
        <v>1.1000000000000001</v>
      </c>
      <c r="E5" s="155">
        <v>1.3</v>
      </c>
      <c r="F5" s="57">
        <v>2.5</v>
      </c>
      <c r="G5" s="9">
        <v>1.6</v>
      </c>
      <c r="H5" s="14"/>
    </row>
    <row r="6" spans="1:8">
      <c r="A6" s="16">
        <v>2014</v>
      </c>
      <c r="B6" s="478">
        <v>2</v>
      </c>
      <c r="C6" s="58" t="s">
        <v>70</v>
      </c>
      <c r="D6" s="33">
        <v>1.1000000000000001</v>
      </c>
      <c r="E6" s="33">
        <v>1.3</v>
      </c>
      <c r="F6" s="33">
        <v>2.5</v>
      </c>
      <c r="G6" s="33">
        <v>1.6</v>
      </c>
      <c r="H6" s="14"/>
    </row>
    <row r="7" spans="1:8">
      <c r="A7" s="14">
        <v>2015</v>
      </c>
      <c r="B7" s="478">
        <v>2</v>
      </c>
      <c r="C7" s="58" t="s">
        <v>70</v>
      </c>
      <c r="D7" s="14">
        <v>1.1000000000000001</v>
      </c>
      <c r="E7" s="33">
        <v>1.3</v>
      </c>
      <c r="F7" s="14">
        <v>2.6</v>
      </c>
      <c r="G7" s="59">
        <v>1.6</v>
      </c>
      <c r="H7" s="14"/>
    </row>
    <row r="8" spans="1:8">
      <c r="A8">
        <v>2016</v>
      </c>
      <c r="B8" s="471">
        <v>2</v>
      </c>
      <c r="C8" s="58" t="s">
        <v>70</v>
      </c>
      <c r="D8" s="175">
        <v>1.1000000000000001</v>
      </c>
      <c r="E8" s="243">
        <v>1.3</v>
      </c>
      <c r="F8" s="243">
        <v>2.6</v>
      </c>
      <c r="G8" s="249">
        <v>1.6</v>
      </c>
    </row>
    <row r="9" spans="1:8" s="231" customFormat="1">
      <c r="A9" s="231">
        <v>2017</v>
      </c>
      <c r="B9" s="471">
        <v>2</v>
      </c>
      <c r="C9" s="58" t="s">
        <v>70</v>
      </c>
      <c r="D9" s="175">
        <v>1.1000000000000001</v>
      </c>
      <c r="E9" s="243">
        <v>1.3</v>
      </c>
      <c r="F9" s="243">
        <v>2.6</v>
      </c>
      <c r="G9" s="175">
        <v>1.6</v>
      </c>
    </row>
    <row r="10" spans="1:8" s="271" customFormat="1">
      <c r="A10" s="36">
        <v>2018</v>
      </c>
      <c r="B10" s="471">
        <v>2</v>
      </c>
      <c r="C10" s="103" t="s">
        <v>70</v>
      </c>
      <c r="D10" s="283">
        <v>1.1000000000000001</v>
      </c>
      <c r="E10" s="243">
        <v>1.3</v>
      </c>
      <c r="F10" s="243">
        <v>2.6</v>
      </c>
      <c r="G10" s="175">
        <v>1.6</v>
      </c>
      <c r="H10" s="36"/>
    </row>
    <row r="11" spans="1:8" s="283" customFormat="1">
      <c r="A11" s="36">
        <v>2019</v>
      </c>
      <c r="B11" s="471">
        <v>2</v>
      </c>
      <c r="C11" s="103" t="s">
        <v>70</v>
      </c>
      <c r="D11" s="175">
        <v>1.1000000000000001</v>
      </c>
      <c r="E11" s="243">
        <v>1.3</v>
      </c>
      <c r="F11" s="279" t="s">
        <v>70</v>
      </c>
      <c r="G11" s="279" t="s">
        <v>70</v>
      </c>
      <c r="H11" s="36"/>
    </row>
    <row r="12" spans="1:8">
      <c r="A12" s="493" t="s">
        <v>311</v>
      </c>
      <c r="B12" s="493"/>
      <c r="C12" s="493"/>
      <c r="D12" s="493"/>
      <c r="E12" s="493"/>
      <c r="F12" s="493"/>
      <c r="G12" s="493"/>
    </row>
    <row r="13" spans="1:8" s="322" customFormat="1">
      <c r="A13" s="496"/>
      <c r="B13" s="496"/>
      <c r="C13" s="496"/>
      <c r="D13" s="496"/>
      <c r="E13" s="496"/>
      <c r="F13" s="496"/>
      <c r="G13" s="496"/>
    </row>
    <row r="14" spans="1:8" s="271" customFormat="1">
      <c r="A14" s="355" t="s">
        <v>19</v>
      </c>
      <c r="B14" s="355"/>
      <c r="C14" s="355"/>
      <c r="D14" s="355"/>
      <c r="E14" s="355"/>
      <c r="F14" s="355"/>
      <c r="G14" s="355"/>
    </row>
    <row r="15" spans="1:8" s="271" customFormat="1" ht="28.5" customHeight="1">
      <c r="A15" s="492" t="s">
        <v>263</v>
      </c>
      <c r="B15" s="434"/>
      <c r="C15" s="434"/>
      <c r="D15" s="434"/>
      <c r="E15" s="434"/>
      <c r="F15" s="434"/>
      <c r="G15" s="434"/>
    </row>
    <row r="16" spans="1:8" s="271" customFormat="1">
      <c r="A16" s="36"/>
      <c r="B16" s="36"/>
      <c r="C16" s="36"/>
      <c r="D16" s="36"/>
      <c r="E16" s="103"/>
      <c r="F16" s="103"/>
      <c r="G16" s="103"/>
    </row>
    <row r="17" spans="1:8">
      <c r="A17" s="424" t="s">
        <v>234</v>
      </c>
      <c r="B17" s="424"/>
      <c r="C17" s="424"/>
      <c r="D17" s="424"/>
      <c r="E17" s="424"/>
      <c r="F17" s="424"/>
      <c r="G17" s="424"/>
      <c r="H17" s="36"/>
    </row>
    <row r="18" spans="1:8" ht="14.4" customHeight="1">
      <c r="A18" s="482" t="s">
        <v>274</v>
      </c>
      <c r="B18" s="473"/>
      <c r="C18" s="473"/>
      <c r="D18" s="473"/>
      <c r="E18" s="473"/>
      <c r="F18" s="473"/>
      <c r="G18" s="473"/>
    </row>
    <row r="22" spans="1:8">
      <c r="A22" s="153"/>
    </row>
  </sheetData>
  <mergeCells count="8">
    <mergeCell ref="A18:G18"/>
    <mergeCell ref="A14:G14"/>
    <mergeCell ref="A2:G2"/>
    <mergeCell ref="A1:G1"/>
    <mergeCell ref="A3:G3"/>
    <mergeCell ref="A17:G17"/>
    <mergeCell ref="A15:G15"/>
    <mergeCell ref="A12:G12"/>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26"/>
  <sheetViews>
    <sheetView zoomScaleNormal="100" workbookViewId="0">
      <selection activeCell="A27" sqref="A27:XFD27"/>
    </sheetView>
  </sheetViews>
  <sheetFormatPr baseColWidth="10" defaultRowHeight="14.4"/>
  <cols>
    <col min="7" max="7" width="14.6640625" bestFit="1" customWidth="1"/>
  </cols>
  <sheetData>
    <row r="1" spans="1:8" ht="38.4" customHeight="1">
      <c r="A1" s="351" t="s">
        <v>71</v>
      </c>
      <c r="B1" s="351"/>
      <c r="C1" s="351"/>
      <c r="D1" s="351"/>
      <c r="E1" s="351"/>
      <c r="F1" s="351"/>
      <c r="G1" s="351"/>
      <c r="H1" s="351"/>
    </row>
    <row r="2" spans="1:8">
      <c r="A2" s="352" t="s">
        <v>192</v>
      </c>
      <c r="B2" s="352"/>
      <c r="C2" s="352"/>
      <c r="D2" s="352"/>
      <c r="E2" s="352"/>
      <c r="F2" s="352"/>
      <c r="G2" s="352"/>
      <c r="H2" s="14"/>
    </row>
    <row r="3" spans="1:8">
      <c r="A3" s="354" t="s">
        <v>72</v>
      </c>
      <c r="B3" s="354"/>
      <c r="C3" s="354"/>
      <c r="D3" s="354"/>
      <c r="E3" s="354"/>
      <c r="F3" s="354"/>
      <c r="G3" s="354"/>
      <c r="H3" s="14"/>
    </row>
    <row r="4" spans="1:8">
      <c r="A4" s="1"/>
      <c r="B4" s="8" t="s">
        <v>68</v>
      </c>
      <c r="C4" s="8" t="s">
        <v>32</v>
      </c>
      <c r="D4" s="8" t="s">
        <v>33</v>
      </c>
      <c r="E4" s="8" t="s">
        <v>34</v>
      </c>
      <c r="F4" s="8" t="s">
        <v>35</v>
      </c>
      <c r="G4" s="8" t="s">
        <v>69</v>
      </c>
      <c r="H4" s="14"/>
    </row>
    <row r="5" spans="1:8">
      <c r="A5" s="55">
        <v>2013</v>
      </c>
      <c r="B5" s="472">
        <v>97.2</v>
      </c>
      <c r="C5" s="57" t="s">
        <v>70</v>
      </c>
      <c r="D5" s="9">
        <v>9.6</v>
      </c>
      <c r="E5" s="57">
        <v>37.1</v>
      </c>
      <c r="F5" s="9">
        <v>100</v>
      </c>
      <c r="G5" s="9">
        <v>58.4</v>
      </c>
      <c r="H5" s="14"/>
    </row>
    <row r="6" spans="1:8">
      <c r="A6" s="14">
        <v>2014</v>
      </c>
      <c r="B6" s="478">
        <v>100</v>
      </c>
      <c r="C6" s="60" t="s">
        <v>70</v>
      </c>
      <c r="D6" s="14">
        <v>9.5</v>
      </c>
      <c r="E6" s="60">
        <v>39.1</v>
      </c>
      <c r="F6" s="33">
        <v>100</v>
      </c>
      <c r="G6" s="60">
        <v>59.7</v>
      </c>
      <c r="H6" s="14"/>
    </row>
    <row r="7" spans="1:8" s="14" customFormat="1">
      <c r="A7" s="14">
        <v>2015</v>
      </c>
      <c r="B7" s="478">
        <v>100</v>
      </c>
      <c r="C7" s="60" t="s">
        <v>70</v>
      </c>
      <c r="D7" s="14">
        <v>8.8000000000000007</v>
      </c>
      <c r="E7" s="60">
        <v>34.5</v>
      </c>
      <c r="F7" s="33">
        <v>100</v>
      </c>
      <c r="G7" s="60">
        <v>58.8</v>
      </c>
    </row>
    <row r="8" spans="1:8" s="153" customFormat="1">
      <c r="A8" s="153">
        <v>2016</v>
      </c>
      <c r="B8" s="478">
        <v>100</v>
      </c>
      <c r="C8" s="60" t="s">
        <v>70</v>
      </c>
      <c r="D8" s="153">
        <v>8.5</v>
      </c>
      <c r="E8" s="60">
        <v>35.9</v>
      </c>
      <c r="F8" s="186">
        <v>100</v>
      </c>
      <c r="G8" s="60" t="s">
        <v>70</v>
      </c>
    </row>
    <row r="9" spans="1:8" s="242" customFormat="1">
      <c r="A9" s="242">
        <v>2017</v>
      </c>
      <c r="B9" s="471">
        <v>100</v>
      </c>
      <c r="C9" s="60" t="s">
        <v>70</v>
      </c>
      <c r="D9" s="242">
        <v>8.1</v>
      </c>
      <c r="E9" s="60">
        <v>35.799999999999997</v>
      </c>
      <c r="F9" s="186">
        <v>100</v>
      </c>
      <c r="G9" s="60" t="s">
        <v>70</v>
      </c>
    </row>
    <row r="10" spans="1:8" s="271" customFormat="1">
      <c r="A10" s="36">
        <v>2018</v>
      </c>
      <c r="B10" s="471">
        <v>100</v>
      </c>
      <c r="C10" s="172" t="s">
        <v>70</v>
      </c>
      <c r="D10" s="172" t="s">
        <v>70</v>
      </c>
      <c r="E10" s="172" t="s">
        <v>70</v>
      </c>
      <c r="F10" s="172" t="s">
        <v>70</v>
      </c>
      <c r="G10" s="172" t="s">
        <v>70</v>
      </c>
    </row>
    <row r="11" spans="1:8" s="283" customFormat="1">
      <c r="A11" s="36">
        <v>2019</v>
      </c>
      <c r="B11" s="471">
        <v>100</v>
      </c>
      <c r="C11" s="172" t="s">
        <v>70</v>
      </c>
      <c r="D11" s="172" t="s">
        <v>70</v>
      </c>
      <c r="E11" s="172" t="s">
        <v>70</v>
      </c>
      <c r="F11" s="172" t="s">
        <v>70</v>
      </c>
      <c r="G11" s="172" t="s">
        <v>70</v>
      </c>
    </row>
    <row r="12" spans="1:8" s="322" customFormat="1">
      <c r="A12" s="493" t="s">
        <v>311</v>
      </c>
      <c r="B12" s="493"/>
      <c r="C12" s="493"/>
      <c r="D12" s="493"/>
      <c r="E12" s="493"/>
      <c r="F12" s="493"/>
      <c r="G12" s="493"/>
    </row>
    <row r="13" spans="1:8">
      <c r="A13" s="355"/>
      <c r="B13" s="355"/>
      <c r="C13" s="355"/>
      <c r="D13" s="355"/>
      <c r="E13" s="355"/>
      <c r="F13" s="355"/>
      <c r="G13" s="355"/>
      <c r="H13" s="14"/>
    </row>
    <row r="14" spans="1:8">
      <c r="A14" s="366" t="s">
        <v>19</v>
      </c>
      <c r="B14" s="367"/>
      <c r="C14" s="367"/>
      <c r="D14" s="367"/>
      <c r="E14" s="367"/>
      <c r="F14" s="367"/>
      <c r="G14" s="367"/>
      <c r="H14" s="14"/>
    </row>
    <row r="15" spans="1:8" s="271" customFormat="1" ht="51.9" customHeight="1">
      <c r="A15" s="435" t="s">
        <v>73</v>
      </c>
      <c r="B15" s="435"/>
      <c r="C15" s="435"/>
      <c r="D15" s="435"/>
      <c r="E15" s="435"/>
      <c r="F15" s="435"/>
      <c r="G15" s="435"/>
    </row>
    <row r="16" spans="1:8" s="271" customFormat="1" ht="28.5" customHeight="1">
      <c r="A16" s="491" t="s">
        <v>275</v>
      </c>
      <c r="B16" s="434"/>
      <c r="C16" s="434"/>
      <c r="D16" s="434"/>
      <c r="E16" s="434"/>
      <c r="F16" s="434"/>
      <c r="G16" s="434"/>
    </row>
    <row r="17" spans="1:7" s="242" customFormat="1">
      <c r="A17" s="36"/>
      <c r="B17" s="36"/>
      <c r="C17" s="36"/>
      <c r="D17" s="36"/>
      <c r="E17" s="36"/>
      <c r="F17" s="36"/>
      <c r="G17" s="36"/>
    </row>
    <row r="18" spans="1:7">
      <c r="A18" s="424" t="s">
        <v>234</v>
      </c>
      <c r="B18" s="424"/>
      <c r="C18" s="424"/>
      <c r="D18" s="424"/>
      <c r="E18" s="424"/>
      <c r="F18" s="424"/>
      <c r="G18" s="36"/>
    </row>
    <row r="19" spans="1:7" ht="30" customHeight="1">
      <c r="A19" s="482" t="s">
        <v>274</v>
      </c>
      <c r="B19" s="481"/>
      <c r="C19" s="481"/>
      <c r="D19" s="481"/>
      <c r="E19" s="481"/>
      <c r="F19" s="481"/>
      <c r="G19" s="36"/>
    </row>
    <row r="26" spans="1:7" ht="15.75" customHeight="1"/>
  </sheetData>
  <mergeCells count="10">
    <mergeCell ref="A19:F19"/>
    <mergeCell ref="A1:H1"/>
    <mergeCell ref="A2:G2"/>
    <mergeCell ref="A14:G14"/>
    <mergeCell ref="A13:G13"/>
    <mergeCell ref="A18:F18"/>
    <mergeCell ref="A3:G3"/>
    <mergeCell ref="A15:G15"/>
    <mergeCell ref="A16:G16"/>
    <mergeCell ref="A12:G12"/>
  </mergeCells>
  <pageMargins left="0.7" right="0.7" top="0.78740157499999996" bottom="0.78740157499999996" header="0.3" footer="0.3"/>
  <pageSetup paperSize="9" scale="9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2"/>
  <sheetViews>
    <sheetView zoomScaleNormal="100" workbookViewId="0">
      <selection activeCell="A27" sqref="A27:XFD27"/>
    </sheetView>
  </sheetViews>
  <sheetFormatPr baseColWidth="10" defaultRowHeight="14.4"/>
  <cols>
    <col min="1" max="16384" width="11.5546875" style="153"/>
  </cols>
  <sheetData>
    <row r="1" spans="1:7" ht="42.6" customHeight="1">
      <c r="A1" s="351" t="s">
        <v>206</v>
      </c>
      <c r="B1" s="349"/>
      <c r="C1" s="349"/>
      <c r="D1" s="349"/>
      <c r="E1" s="349"/>
      <c r="F1" s="349"/>
      <c r="G1" s="163"/>
    </row>
    <row r="2" spans="1:7">
      <c r="A2" s="352" t="s">
        <v>192</v>
      </c>
      <c r="B2" s="352"/>
      <c r="C2" s="352"/>
      <c r="D2" s="352"/>
      <c r="E2" s="352"/>
      <c r="F2" s="352"/>
    </row>
    <row r="3" spans="1:7">
      <c r="A3" s="354" t="s">
        <v>74</v>
      </c>
      <c r="B3" s="353"/>
      <c r="C3" s="353"/>
      <c r="D3" s="353"/>
      <c r="E3" s="353"/>
      <c r="F3" s="353"/>
    </row>
    <row r="4" spans="1:7">
      <c r="A4" s="1" t="s">
        <v>182</v>
      </c>
      <c r="B4" s="8" t="s">
        <v>68</v>
      </c>
      <c r="C4" s="8" t="s">
        <v>32</v>
      </c>
      <c r="D4" s="8" t="s">
        <v>33</v>
      </c>
      <c r="E4" s="8" t="s">
        <v>34</v>
      </c>
      <c r="F4" s="8" t="s">
        <v>35</v>
      </c>
    </row>
    <row r="5" spans="1:7">
      <c r="A5" s="55">
        <v>2013</v>
      </c>
      <c r="B5" s="472">
        <v>85.8</v>
      </c>
      <c r="C5" s="57">
        <v>84.6</v>
      </c>
      <c r="D5" s="155">
        <v>74</v>
      </c>
      <c r="E5" s="57">
        <v>85</v>
      </c>
      <c r="F5" s="155">
        <v>72</v>
      </c>
    </row>
    <row r="6" spans="1:7">
      <c r="A6" s="16">
        <v>2014</v>
      </c>
      <c r="B6" s="478">
        <v>82.9</v>
      </c>
      <c r="C6" s="58">
        <v>84.3</v>
      </c>
      <c r="D6" s="33">
        <v>74.2</v>
      </c>
      <c r="E6" s="58">
        <v>85.1</v>
      </c>
      <c r="F6" s="33">
        <v>70.599999999999994</v>
      </c>
    </row>
    <row r="7" spans="1:7">
      <c r="A7" s="153">
        <v>2015</v>
      </c>
      <c r="B7" s="478">
        <v>80.8</v>
      </c>
      <c r="C7" s="60">
        <v>84.5</v>
      </c>
      <c r="D7" s="11">
        <v>75</v>
      </c>
      <c r="E7" s="60">
        <v>82.9</v>
      </c>
      <c r="F7" s="153">
        <v>68.599999999999994</v>
      </c>
    </row>
    <row r="8" spans="1:7">
      <c r="A8" s="153">
        <v>2016</v>
      </c>
      <c r="B8" s="478">
        <v>84.6</v>
      </c>
      <c r="C8" s="60">
        <v>83.7</v>
      </c>
      <c r="D8" s="60">
        <v>73.400000000000006</v>
      </c>
      <c r="E8" s="60">
        <v>79.5</v>
      </c>
      <c r="F8" s="284">
        <v>72.3</v>
      </c>
    </row>
    <row r="9" spans="1:7" s="242" customFormat="1">
      <c r="A9" s="242">
        <v>2017</v>
      </c>
      <c r="B9" s="471">
        <v>80.900000000000006</v>
      </c>
      <c r="C9" s="60">
        <v>83.1</v>
      </c>
      <c r="D9" s="60">
        <v>72.599999999999994</v>
      </c>
      <c r="E9" s="60">
        <v>81.099999999999994</v>
      </c>
      <c r="F9" s="84">
        <v>72</v>
      </c>
    </row>
    <row r="10" spans="1:7" s="271" customFormat="1">
      <c r="A10" s="36">
        <v>2018</v>
      </c>
      <c r="B10" s="471">
        <v>78.5</v>
      </c>
      <c r="C10" s="172">
        <v>83.4</v>
      </c>
      <c r="D10" s="172">
        <v>73.3</v>
      </c>
      <c r="E10" s="172">
        <v>80.099999999999994</v>
      </c>
      <c r="F10" s="104">
        <v>70</v>
      </c>
    </row>
    <row r="11" spans="1:7" s="283" customFormat="1">
      <c r="A11" s="36">
        <v>2019</v>
      </c>
      <c r="B11" s="471">
        <v>84.987277353689578</v>
      </c>
      <c r="C11" s="172" t="s">
        <v>70</v>
      </c>
      <c r="D11" s="172" t="s">
        <v>70</v>
      </c>
      <c r="E11" s="172" t="s">
        <v>70</v>
      </c>
      <c r="F11" s="104" t="s">
        <v>70</v>
      </c>
    </row>
    <row r="12" spans="1:7">
      <c r="A12" s="493" t="s">
        <v>311</v>
      </c>
      <c r="B12" s="493"/>
      <c r="C12" s="493"/>
      <c r="D12" s="493"/>
      <c r="E12" s="493"/>
      <c r="F12" s="493"/>
      <c r="G12" s="497"/>
    </row>
    <row r="13" spans="1:7" s="322" customFormat="1">
      <c r="A13" s="497"/>
      <c r="B13" s="497"/>
      <c r="C13" s="497"/>
      <c r="D13" s="497"/>
      <c r="E13" s="497"/>
      <c r="F13" s="497"/>
      <c r="G13" s="497"/>
    </row>
    <row r="14" spans="1:7">
      <c r="A14" s="352" t="s">
        <v>19</v>
      </c>
      <c r="B14" s="353"/>
      <c r="C14" s="353"/>
      <c r="D14" s="353"/>
      <c r="E14" s="353"/>
      <c r="F14" s="353"/>
    </row>
    <row r="15" spans="1:7" ht="71.400000000000006" customHeight="1">
      <c r="A15" s="470" t="s">
        <v>207</v>
      </c>
      <c r="B15" s="389"/>
      <c r="C15" s="389"/>
      <c r="D15" s="389"/>
      <c r="E15" s="389"/>
      <c r="F15" s="389"/>
      <c r="G15" s="36"/>
    </row>
    <row r="16" spans="1:7" s="271" customFormat="1" ht="27" customHeight="1">
      <c r="A16" s="492" t="s">
        <v>264</v>
      </c>
      <c r="B16" s="492"/>
      <c r="C16" s="492"/>
      <c r="D16" s="492"/>
      <c r="E16" s="492"/>
      <c r="F16" s="492"/>
      <c r="G16" s="280"/>
    </row>
    <row r="17" spans="1:11" s="242" customFormat="1">
      <c r="A17" s="36"/>
      <c r="B17" s="36"/>
      <c r="C17" s="36"/>
      <c r="D17" s="36"/>
      <c r="E17" s="36"/>
      <c r="F17" s="36"/>
      <c r="G17" s="36"/>
    </row>
    <row r="18" spans="1:11">
      <c r="A18" s="424" t="s">
        <v>234</v>
      </c>
      <c r="B18" s="424"/>
      <c r="C18" s="424"/>
      <c r="D18" s="424"/>
      <c r="E18" s="424"/>
      <c r="F18" s="424"/>
      <c r="G18" s="36"/>
    </row>
    <row r="19" spans="1:11" ht="30" customHeight="1">
      <c r="A19" s="473" t="s">
        <v>243</v>
      </c>
      <c r="B19" s="481"/>
      <c r="C19" s="481"/>
      <c r="D19" s="481"/>
      <c r="E19" s="481"/>
      <c r="F19" s="481"/>
      <c r="G19" s="36"/>
    </row>
    <row r="21" spans="1:11">
      <c r="H21" s="283"/>
      <c r="I21" s="283"/>
      <c r="J21" s="283"/>
      <c r="K21" s="283"/>
    </row>
    <row r="22" spans="1:11">
      <c r="H22" s="283"/>
      <c r="I22" s="283"/>
      <c r="J22" s="283"/>
      <c r="K22" s="283"/>
    </row>
  </sheetData>
  <mergeCells count="9">
    <mergeCell ref="A19:F19"/>
    <mergeCell ref="A18:F18"/>
    <mergeCell ref="A16:F16"/>
    <mergeCell ref="A12:F12"/>
    <mergeCell ref="A2:F2"/>
    <mergeCell ref="A14:F14"/>
    <mergeCell ref="A15:F15"/>
    <mergeCell ref="A3:F3"/>
    <mergeCell ref="A1:F1"/>
  </mergeCells>
  <pageMargins left="0.7" right="0.7" top="0.78740157499999996" bottom="0.78740157499999996"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22</vt:i4>
      </vt:variant>
    </vt:vector>
  </HeadingPairs>
  <TitlesOfParts>
    <vt:vector size="49" baseType="lpstr">
      <vt:lpstr>Titel</vt:lpstr>
      <vt:lpstr>Tab_10_1_1</vt:lpstr>
      <vt:lpstr>Tab_10_1_2</vt:lpstr>
      <vt:lpstr>Tab_10_1_3</vt:lpstr>
      <vt:lpstr>Tab_10_1_4</vt:lpstr>
      <vt:lpstr>Tab_10_1_5</vt:lpstr>
      <vt:lpstr>Tab_10_1_6</vt:lpstr>
      <vt:lpstr>Tab_10_1_6a</vt:lpstr>
      <vt:lpstr>Tab_10_1_6b</vt:lpstr>
      <vt:lpstr>Tab_10_1_7</vt:lpstr>
      <vt:lpstr>Tab_10_1_8</vt:lpstr>
      <vt:lpstr>Tab_10_1_9</vt:lpstr>
      <vt:lpstr>Tab_10_1_11</vt:lpstr>
      <vt:lpstr>Tab_10_2_1</vt:lpstr>
      <vt:lpstr>Tab_10_2_2</vt:lpstr>
      <vt:lpstr>Tab_10_2_3</vt:lpstr>
      <vt:lpstr>Tab_10_2_4</vt:lpstr>
      <vt:lpstr>Tab_10_2_5</vt:lpstr>
      <vt:lpstr>Tab_10_3_1</vt:lpstr>
      <vt:lpstr>Tab_10_3_2</vt:lpstr>
      <vt:lpstr>Tab_10_3_3</vt:lpstr>
      <vt:lpstr>Tab_10_3_4</vt:lpstr>
      <vt:lpstr>Tab_10_4_1</vt:lpstr>
      <vt:lpstr>Tab_10_4_2</vt:lpstr>
      <vt:lpstr>Tab_10_4_3</vt:lpstr>
      <vt:lpstr>Tab_10_4_4</vt:lpstr>
      <vt:lpstr>Tab_10_4_5</vt:lpstr>
      <vt:lpstr>Tab_10_1_2!Druckbereich</vt:lpstr>
      <vt:lpstr>Tab_10_1_3!Druckbereich</vt:lpstr>
      <vt:lpstr>Tab_10_1_4!Druckbereich</vt:lpstr>
      <vt:lpstr>Tab_10_1_5!Druckbereich</vt:lpstr>
      <vt:lpstr>Tab_10_1_6!Druckbereich</vt:lpstr>
      <vt:lpstr>Tab_10_1_6a!Druckbereich</vt:lpstr>
      <vt:lpstr>Tab_10_1_6b!Druckbereich</vt:lpstr>
      <vt:lpstr>Tab_10_1_7!Druckbereich</vt:lpstr>
      <vt:lpstr>Tab_10_1_8!Druckbereich</vt:lpstr>
      <vt:lpstr>Tab_10_2_1!Druckbereich</vt:lpstr>
      <vt:lpstr>Tab_10_2_2!Druckbereich</vt:lpstr>
      <vt:lpstr>Tab_10_2_3!Druckbereich</vt:lpstr>
      <vt:lpstr>Tab_10_2_4!Druckbereich</vt:lpstr>
      <vt:lpstr>Tab_10_3_1!Druckbereich</vt:lpstr>
      <vt:lpstr>Tab_10_3_2!Druckbereich</vt:lpstr>
      <vt:lpstr>Tab_10_3_3!Druckbereich</vt:lpstr>
      <vt:lpstr>Tab_10_3_4!Druckbereich</vt:lpstr>
      <vt:lpstr>Tab_10_4_1!Druckbereich</vt:lpstr>
      <vt:lpstr>Tab_10_4_2!Druckbereich</vt:lpstr>
      <vt:lpstr>Tab_10_4_3!Druckbereich</vt:lpstr>
      <vt:lpstr>Tab_10_4_4!Druckbereich</vt:lpstr>
      <vt:lpstr>Tab_10_4_5!Druckbereich</vt:lpstr>
    </vt:vector>
  </TitlesOfParts>
  <Company>Landesverwaltung Liechtenstein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Beusch Florian</cp:lastModifiedBy>
  <cp:lastPrinted>2021-01-18T06:29:08Z</cp:lastPrinted>
  <dcterms:created xsi:type="dcterms:W3CDTF">2016-12-14T15:21:28Z</dcterms:created>
  <dcterms:modified xsi:type="dcterms:W3CDTF">2021-02-25T14:50:36Z</dcterms:modified>
</cp:coreProperties>
</file>