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22116" windowHeight="10320" tabRatio="961" activeTab="0"/>
  </bookViews>
  <sheets>
    <sheet name="Titel" sheetId="1" r:id="rId1"/>
    <sheet name="Tab_10_1_1" sheetId="2" r:id="rId2"/>
    <sheet name="Tab_10_1_2" sheetId="3" r:id="rId3"/>
    <sheet name="Tab_10_1_3" sheetId="4" r:id="rId4"/>
    <sheet name="Tab_10_1_4" sheetId="5" r:id="rId5"/>
    <sheet name="Tab_10_1_5" sheetId="6" r:id="rId6"/>
    <sheet name="Tab_10_1_6" sheetId="7" r:id="rId7"/>
    <sheet name="Tab_10_1_6a" sheetId="8" r:id="rId8"/>
    <sheet name="Tab_10_1_6b" sheetId="9" r:id="rId9"/>
    <sheet name="Tab_10_1_7" sheetId="10" r:id="rId10"/>
    <sheet name="Tab_10_1_8" sheetId="11" r:id="rId11"/>
    <sheet name="Tab_10_1_9" sheetId="12" r:id="rId12"/>
    <sheet name="Tab_10_1_10" sheetId="13" r:id="rId13"/>
    <sheet name="Tab_10_1_11" sheetId="14" r:id="rId14"/>
    <sheet name="Tab_10_2_1" sheetId="15" r:id="rId15"/>
    <sheet name="Tab_10_2_2" sheetId="16" r:id="rId16"/>
    <sheet name="Tab_10_2_3" sheetId="17" r:id="rId17"/>
    <sheet name="Tab_10_2_4" sheetId="18" r:id="rId18"/>
    <sheet name="Tab_10_2_5" sheetId="19" r:id="rId19"/>
    <sheet name="Tab_10_3_1" sheetId="20" r:id="rId20"/>
    <sheet name="Tab_10_3_2" sheetId="21" r:id="rId21"/>
    <sheet name="Tab_10_3_3" sheetId="22" r:id="rId22"/>
    <sheet name="Tab_10_3_4" sheetId="23" r:id="rId23"/>
    <sheet name="Tab_10_4_1" sheetId="24" r:id="rId24"/>
    <sheet name="Tab_10_4_2" sheetId="25" r:id="rId25"/>
    <sheet name="Tab_10_4_3" sheetId="26" r:id="rId26"/>
    <sheet name="Tab_10_4_4" sheetId="27" r:id="rId27"/>
    <sheet name="Tab_10_4_5" sheetId="28" r:id="rId28"/>
  </sheets>
  <definedNames>
    <definedName name="_xlnm.Print_Area" localSheetId="2">'Tab_10_1_2'!$A$1:$G$16</definedName>
    <definedName name="_xlnm.Print_Area" localSheetId="3">'Tab_10_1_3'!$A$1:$H$33</definedName>
    <definedName name="_xlnm.Print_Area" localSheetId="4">'Tab_10_1_4'!$A$1:$H$38</definedName>
    <definedName name="_xlnm.Print_Area" localSheetId="8">'Tab_10_1_6b'!$A$1:$H$11</definedName>
    <definedName name="_xlnm.Print_Area" localSheetId="16">'Tab_10_2_3'!$A$1:$C$15</definedName>
    <definedName name="_xlnm.Print_Area" localSheetId="21">'Tab_10_3_3'!$A$1:$E$24</definedName>
    <definedName name="_xlnm.Print_Area" localSheetId="23">'Tab_10_4_1'!$A$1:$K$36</definedName>
    <definedName name="_xlnm.Print_Area" localSheetId="24">'Tab_10_4_2'!$A$1:$K$23</definedName>
    <definedName name="_xlnm.Print_Area" localSheetId="25">'Tab_10_4_3'!$A$1:$E$11</definedName>
    <definedName name="_xlnm.Print_Area" localSheetId="26">'Tab_10_4_4'!$A$1:$F$14</definedName>
    <definedName name="_xlnm.Print_Area" localSheetId="27">'Tab_10_4_5'!$A$1:$E$25</definedName>
  </definedNames>
  <calcPr fullCalcOnLoad="1"/>
</workbook>
</file>

<file path=xl/sharedStrings.xml><?xml version="1.0" encoding="utf-8"?>
<sst xmlns="http://schemas.openxmlformats.org/spreadsheetml/2006/main" count="692" uniqueCount="279">
  <si>
    <t>10.1 Indikatoren der Allgemeinen Ausbildung</t>
  </si>
  <si>
    <t>Anzahl Schulkinder in Liechtenstein in der obligatorischen Schule</t>
  </si>
  <si>
    <t>Tabelle 10.1.1</t>
  </si>
  <si>
    <t>Total</t>
  </si>
  <si>
    <t>ISCED 1</t>
  </si>
  <si>
    <t>ISCED 2</t>
  </si>
  <si>
    <t>2003/04</t>
  </si>
  <si>
    <t>2004/05</t>
  </si>
  <si>
    <t>2005/06</t>
  </si>
  <si>
    <t>2006/07</t>
  </si>
  <si>
    <t>2007/08</t>
  </si>
  <si>
    <t>2008/09</t>
  </si>
  <si>
    <t>2009/10</t>
  </si>
  <si>
    <t>2010/11</t>
  </si>
  <si>
    <t>2011/12</t>
  </si>
  <si>
    <t>2012/13</t>
  </si>
  <si>
    <t>2013/14</t>
  </si>
  <si>
    <t>2014/15</t>
  </si>
  <si>
    <t>2015/16</t>
  </si>
  <si>
    <t>Erläuterung zur Tabelle:</t>
  </si>
  <si>
    <t>10. Bildungsindikatoren</t>
  </si>
  <si>
    <t>Teilnehmende an der Vorschulbildung
in Prozent der Altersgruppe zwischen 4 Jahren und dem gesetzlichen Einschulungsalter</t>
  </si>
  <si>
    <t>Tabelle 10.1.2</t>
  </si>
  <si>
    <t>Liechtenstein</t>
  </si>
  <si>
    <t>Schweiz</t>
  </si>
  <si>
    <t>Österreich</t>
  </si>
  <si>
    <t>Deutschland</t>
  </si>
  <si>
    <t>Luxemburg</t>
  </si>
  <si>
    <t>EU (27 Länder)</t>
  </si>
  <si>
    <t>in %</t>
  </si>
  <si>
    <t>Schulklassengrösse</t>
  </si>
  <si>
    <t>Tabelle 10.1.3</t>
  </si>
  <si>
    <t>Öffentliche Schulen in Liechtenstein 2015/16</t>
  </si>
  <si>
    <t>Internationaler Vergleich 2014/15</t>
  </si>
  <si>
    <t>Anzahl
Klassen</t>
  </si>
  <si>
    <t>Anzahl
Schulkinder</t>
  </si>
  <si>
    <t>CH</t>
  </si>
  <si>
    <t>AT</t>
  </si>
  <si>
    <t>DE</t>
  </si>
  <si>
    <t>LU</t>
  </si>
  <si>
    <t>Primarschule (inkl. Kindergarten)</t>
  </si>
  <si>
    <t>Vaduz</t>
  </si>
  <si>
    <t>Triesen</t>
  </si>
  <si>
    <t>Balzers</t>
  </si>
  <si>
    <t>Triesenberg</t>
  </si>
  <si>
    <t>Schaan</t>
  </si>
  <si>
    <t>Planken</t>
  </si>
  <si>
    <t>Eschen</t>
  </si>
  <si>
    <t>Nendeln</t>
  </si>
  <si>
    <t>Mauren</t>
  </si>
  <si>
    <t>Schaanwald</t>
  </si>
  <si>
    <t>Gamprin</t>
  </si>
  <si>
    <t>Ruggell</t>
  </si>
  <si>
    <t>Schellenberg</t>
  </si>
  <si>
    <t>Oberschule</t>
  </si>
  <si>
    <t>Realschule</t>
  </si>
  <si>
    <t>Liecht. Gymnasium (1.-4. Klasse)</t>
  </si>
  <si>
    <t>Betreuungsverhältnis</t>
  </si>
  <si>
    <t>Tabelle 10.1.4</t>
  </si>
  <si>
    <t>Anzahl
Lehrer (VZÄ)</t>
  </si>
  <si>
    <t>Betreuungs-
verhältnis</t>
  </si>
  <si>
    <t>Sekundarstufe I (private)</t>
  </si>
  <si>
    <t>Liecht. Gymnasium (1. - 7. Klasse)</t>
  </si>
  <si>
    <t>Gymnasium: Das Lehrpersonal am Liechtensteinischen Gymnasium kann nicht in Unter- und Oberstufe (ISCED 2 und ISCED 3) aufgeteilt werden und wird deshalb als Total ausgewiesen.</t>
  </si>
  <si>
    <t>Betreuungsverhältnis: Das Betreuungsverhältnis variiert nach Anzahl der SiR-Schüler.</t>
  </si>
  <si>
    <t>CH: Nur öffentliche Institutionen.</t>
  </si>
  <si>
    <t>Öffentliche und private Schulen in
Liechtenstein 2015/16</t>
  </si>
  <si>
    <t>Kulturelle Heterogenität an der obligatorischen Schule</t>
  </si>
  <si>
    <t>Tabelle 10.1.5</t>
  </si>
  <si>
    <t>Anteil sehr heterogener Klassen</t>
  </si>
  <si>
    <t>Schweiz 2009/10</t>
  </si>
  <si>
    <t>Sekundarstufe I</t>
  </si>
  <si>
    <t>Kulturell sehr heterogene Klassen: Als kulturell sehr heterogen gelten Klassen, deren Anteil Schüler mit fremder Nationalität und/oder Sprache mindestens 30% beträgt.</t>
  </si>
  <si>
    <t>Zahl der pro Schulkind erlernten Fremdsprachen an Sekundarschulen (ISCED 2)</t>
  </si>
  <si>
    <t>Tabelle 10.1.6</t>
  </si>
  <si>
    <t>LI</t>
  </si>
  <si>
    <t>EU (28 Länder)</t>
  </si>
  <si>
    <t>.</t>
  </si>
  <si>
    <t>Anteil der Schulkinder an Sekundarschulen (ISCED 2), die zwei oder mehr Fremdsprachen erlernen</t>
  </si>
  <si>
    <t>Tabelle 10.1.6a</t>
  </si>
  <si>
    <t>LI: Mit der Umstellung auf die Kategorien ISCED 2011 gehört das Freiwillige 10. Schuljahr ab 2013/14 neu zur Stufe ISCED 3. In den Vorjahren war das Freiwillige 10. Schuljahr der Kategorie ISCED 2 zugeteilt, weshalb einige Schüler in der Berechnung des Indikators berücksichtigt wurden, die auf dieser Stufe nur eine Fremdsprache lernen.</t>
  </si>
  <si>
    <t>Bildungsbeteiligung von 18-Jährigen</t>
  </si>
  <si>
    <t>Tabelle 10.1.6b</t>
  </si>
  <si>
    <t>LI und LU: In Liechtenstein und Luxemburg ist zu beachten, dass ein höherer Anteil an 18-Jährigen aus dem Ausland in LI bzw. LU und aus LI/LU im Ausland Ausbildungen absolvieren als in anderen Ländern. Die Angaben beinhalten deshalb eine grössere Unschärfe als in den anderen Vergleichsländern.</t>
  </si>
  <si>
    <t>Überweisungsrate in Sonderschulen oder SiR-Betreuung</t>
  </si>
  <si>
    <t>Schuljahr 2015/16</t>
  </si>
  <si>
    <t>Tabelle 10.1.7</t>
  </si>
  <si>
    <t>Gesamt</t>
  </si>
  <si>
    <t>Regelschulkinder</t>
  </si>
  <si>
    <t>SiS</t>
  </si>
  <si>
    <t>SiR</t>
  </si>
  <si>
    <t>Anzahl Pflichtschulkinder</t>
  </si>
  <si>
    <t>Anzahl Pflichtschulkinder mit Wohnsitz LI</t>
  </si>
  <si>
    <t>Anteil in % mit Wohnsitz LI</t>
  </si>
  <si>
    <t>Anzahl Pflichtschulkinder mit Wohnsitz CH, AT</t>
  </si>
  <si>
    <t>Anteil in % mit Wohnsitz CH, AT</t>
  </si>
  <si>
    <t>Geschlecht</t>
  </si>
  <si>
    <t>Wohnsitz LI</t>
  </si>
  <si>
    <t>Anteil Knaben %</t>
  </si>
  <si>
    <t>Anteil Mädchen %</t>
  </si>
  <si>
    <t>Wohnsitz CH, AT</t>
  </si>
  <si>
    <t>Staatsangehörigkeit</t>
  </si>
  <si>
    <t>Anteil LI %</t>
  </si>
  <si>
    <t>Anteil CH, AT, DE %</t>
  </si>
  <si>
    <t>Anteil Übrige %</t>
  </si>
  <si>
    <t xml:space="preserve">SiS: Sonderschulkind in Sonderschule. </t>
  </si>
  <si>
    <t>SiR: Sonderschulkind integriert in Regelklasse</t>
  </si>
  <si>
    <t>Anzahl Pflichtschulkinder: Berücksichtigt wurden Pflichtschulkinder an öffentlichen und privaten Schulen, inkl. der Sonderschule in Liechtenstein.</t>
  </si>
  <si>
    <t>IKDaZ: Die Schulkinder des IKDaZ wurden nicht berücksichtigt.</t>
  </si>
  <si>
    <t>Maturitätsquote</t>
  </si>
  <si>
    <t>Tabelle 10.1.8</t>
  </si>
  <si>
    <t>Gymnasiale Maturität</t>
  </si>
  <si>
    <t>Berufliche Maturität</t>
  </si>
  <si>
    <t>Fachmittelschulmaturität</t>
  </si>
  <si>
    <t>Fachmaturität</t>
  </si>
  <si>
    <t>Anteil der Bevölkerung mit mindestens einem Abschluss in der Sekundarstufe II
nach Altersgruppe</t>
  </si>
  <si>
    <t>Tabelle 10.1.9</t>
  </si>
  <si>
    <t>Altersgruppe</t>
  </si>
  <si>
    <t>25-bis 64-Jährige</t>
  </si>
  <si>
    <t>25- bis 34-Jährige</t>
  </si>
  <si>
    <t>30- bis 34-Jährige</t>
  </si>
  <si>
    <t>35- bis 44-Jährige</t>
  </si>
  <si>
    <t>45- bis 54-Jährige</t>
  </si>
  <si>
    <t>55- bis 64-Jährige</t>
  </si>
  <si>
    <t>OECD-Durchschnitt</t>
  </si>
  <si>
    <t>Mittleres Alter der Studierenden (Median)</t>
  </si>
  <si>
    <t>Tabelle 10.1.10</t>
  </si>
  <si>
    <t>Studienland</t>
  </si>
  <si>
    <t>EU-27</t>
  </si>
  <si>
    <t>LI: Das höhere Durchschnittsalter hängt damit zusammen, dass bei der Universität Liechtenstein seit 2011/12 auch die Studierenden in exekutiven Lehrgängen dabei sind, die erfahrungsgemäss älter sind als Studierende in konsekutiven Lehrgängen. Ebenso sind bei der Privaten Universität im Fürstentum Liechtenstein mehr Doktoranden eingeschrieben als in den Vorjahren, was den Median ebenfalls erhöht.</t>
  </si>
  <si>
    <t>Anteil der Bevölkerung mit einem Abschluss in der Tertiärstufe nach Altersgruppe</t>
  </si>
  <si>
    <t>Tabelle 10.1.11</t>
  </si>
  <si>
    <t>25- bis 64-Jährige</t>
  </si>
  <si>
    <t>10.2 Indikatoren der beruflichen Grundbildung</t>
  </si>
  <si>
    <t>Lehrabschlüsse und BMS-Abschlüsse nach Geschlecht</t>
  </si>
  <si>
    <t>Tabelle 10.2.1</t>
  </si>
  <si>
    <t>Lehrabsolventen</t>
  </si>
  <si>
    <t>davon mit BMS</t>
  </si>
  <si>
    <t>Anteil in %</t>
  </si>
  <si>
    <t xml:space="preserve">Total </t>
  </si>
  <si>
    <t>*</t>
  </si>
  <si>
    <t>Männer</t>
  </si>
  <si>
    <t>Frauen</t>
  </si>
  <si>
    <t>Öffentliche Ausgaben für die berufliche Grundbildung</t>
  </si>
  <si>
    <t>Rechnungsjahre 2011 bis 2015</t>
  </si>
  <si>
    <t>Tabelle 10.2.2</t>
  </si>
  <si>
    <t>Gesamtausgaben für die berufliche Grundbildung in Mio. CHF</t>
  </si>
  <si>
    <t>Anteil an den öffentlichen Bildungsausgaben in %</t>
  </si>
  <si>
    <t>Anteil an den öffentlichen Ausgaben in %</t>
  </si>
  <si>
    <t>Ausbildende Betriebe in Liechtenstein</t>
  </si>
  <si>
    <t>Tabelle 10.2.3</t>
  </si>
  <si>
    <t>Anteil Lehrstellen an Arbeitsstellen in Prozent</t>
  </si>
  <si>
    <t>Tabelle 10.2.4</t>
  </si>
  <si>
    <t>Anteil Lehrstellen an Arbeitsstellen: Der Wert wird aus dem Anteil der Lehrstellen am Total der Vollzeitäquivalente jener Arbeitsstätten berechnet, die Lernende ausbilden.</t>
  </si>
  <si>
    <t>Schweiz: Das BFS wechselte 2012 die Methodik zur Berechnung dieses Indikators. Vergleiche zu früheren Jahren können deshalb nicht mehr gemacht werden.</t>
  </si>
  <si>
    <t>Verbleibensquote im Betrieb nach dem Lehrabschluss</t>
  </si>
  <si>
    <t>Kalenderjahre 2004, 2009 bis 2015</t>
  </si>
  <si>
    <t>Tabelle 10.2.5</t>
  </si>
  <si>
    <t>Verbleibensquote in %</t>
  </si>
  <si>
    <t xml:space="preserve">Schweiz </t>
  </si>
  <si>
    <t>Verbleibensquote: Als Verbliebene gelten Personen, die ein Jahr nach dem Lehrabschluss (Stichtag 31.12.) noch im Lehrbetrieb tätig sind.</t>
  </si>
  <si>
    <t>10.3 Finanzindikatoren</t>
  </si>
  <si>
    <t>Anteil der öffentlichen Bildungsausgaben am Bruttonationaleinkommen</t>
  </si>
  <si>
    <t>Tabelle 10.3.1</t>
  </si>
  <si>
    <t>2013 (ESVG 95)</t>
  </si>
  <si>
    <t>2013 (ESVG 2010)</t>
  </si>
  <si>
    <t xml:space="preserve">BNE in Mio. LI: Das aktuelle Jahr basiert auf einem provisorischen Wert und wird jeweils in der darauffolgenden Publikation mit dem definitiven Wert aktualisiert. </t>
  </si>
  <si>
    <t>BNE in Mio. CHF, Anteil am BNE in %: Im Zuge der VGR Revision 2014 wurde die Berechnung des BNE auf das Europäische System Volkswirtschaftlicher Gesamtrechnungen (ESVG 2010) umgestellt. Die Berechnung gemäss ESVG 2010 erfolgte erstmals für das 2013. Die Umstellung führt im Referenzjahr 2013 zu einer Zunahme des BNE von 16.3%. Das BNE und der darauf basierende Kennwert sind daher ab 2013 nicht mit den Vorjahren vergleichbar.</t>
  </si>
  <si>
    <t>Anteil der öffentlichen Bildungsausgaben an den gesamten öffentlichen Ausgaben</t>
  </si>
  <si>
    <t>Tabelle 10.3.2</t>
  </si>
  <si>
    <t>Öffentliche Bildungsausgaben im Vergleich zur Schweiz, Kindergarten bis Sekundarstufe II</t>
  </si>
  <si>
    <t>Rechnungsjahr 2015, Schuljahr 2015/16</t>
  </si>
  <si>
    <t>Tabelle 10.3.3</t>
  </si>
  <si>
    <t>Schulkinder pro VZÄ
(2015/16)</t>
  </si>
  <si>
    <t>Bildungsausgaben pro Schulkind</t>
  </si>
  <si>
    <t>Obligatorische Schule</t>
  </si>
  <si>
    <t>Sekundarstufe I / allgemeinbildende Schulen</t>
  </si>
  <si>
    <t>Liechtensteinisches Gymnasium (Sekundarstufe I)</t>
  </si>
  <si>
    <t>Sonderschule (inkl. PTM)</t>
  </si>
  <si>
    <t>Sekundarstufe II / allgemeinbildende Schulen</t>
  </si>
  <si>
    <t>Liechtensteinisches Gymnasium (Sekundarstufe II)</t>
  </si>
  <si>
    <t>Freiwilliges 10. Schuljahr</t>
  </si>
  <si>
    <t>Bildungsausgaben: In den Bildungsausgaben sind laufende Ausgaben und Investitionen enthalten (im Unterschied zu Tabelle 8.2.1).</t>
  </si>
  <si>
    <t>Liechtensteinisches Gymnasium: Bei der Berechnung der Schulkinder pro VZÄ sowie den Ausgaben des Liechtensteinischen Gymnasiums für die Sekundarstufe I (innerhalb der obligatorischen Schule) und die Sekundarstufe II werden die VZÄ des Liechtensteinischen Gymnasiums anhand der Schulkinder aufgeteilt.</t>
  </si>
  <si>
    <t>Sonderschule: In den Ausgaben der Sonderschule sind auch die Ausgaben für pädagogisch-therapeutische Massnahmen enthalten. Aus diesem Grund sind die Ausgaben pro Schulkind sehr hoch und entsprechen nicht den effektiven Kosten pro Schulkind in der Sonderschule.</t>
  </si>
  <si>
    <t>Durchschnittlicher Betrag von Stipendien pro Stipendienempfänger</t>
  </si>
  <si>
    <t>Kalenderjahre 2008 bis 2015</t>
  </si>
  <si>
    <t>Tabelle 10.3.4</t>
  </si>
  <si>
    <t>in CHF</t>
  </si>
  <si>
    <t>Liechtenstein: Doppelzählungen sind möglich.</t>
  </si>
  <si>
    <t>Schweiz: Ab 2010 aufgrund der Individualerhebung keine Doppelzählungen der Stipendienbezüger innerhalb der jeweils betrachteten Schulstufe.</t>
  </si>
  <si>
    <t>10.4 Indikatoren zum Bildungsstand und zur Bildungsbeteiligung</t>
  </si>
  <si>
    <t>Beschäftigungsquote der 25- bis 64-Jährigen nach Bildungsstand und Geschlecht</t>
  </si>
  <si>
    <t>Kalenderjahr 2011</t>
  </si>
  <si>
    <t>Tabelle 10.4.1</t>
  </si>
  <si>
    <t xml:space="preserve">ISCED 0/ ISCED 1 </t>
  </si>
  <si>
    <t>ISCED 3A</t>
  </si>
  <si>
    <t>ISCED 3B/ ISCED 3C</t>
  </si>
  <si>
    <t>ISCED 3C (kurz)</t>
  </si>
  <si>
    <t>ISCED 4</t>
  </si>
  <si>
    <t>ISCED 5B</t>
  </si>
  <si>
    <t>ISCED 5A/ ISCED 6</t>
  </si>
  <si>
    <t>ISCED: Die Tabelle basiert auf den ISCED 1997 Kategorien.</t>
  </si>
  <si>
    <t>ISCED 0/1: Vorschule (Kindergarten)/Primarschule</t>
  </si>
  <si>
    <t>ISCED 2: Ausbildungen der Sekundarstufe I</t>
  </si>
  <si>
    <t>ISCED 3A: Allgemeinbildende Ausbildungen auf der Sekundarstufe II.</t>
  </si>
  <si>
    <t>ISCED 3B/3C: Beruflich orientierte Ausbildungen auf der Sekundarstufe II (bspw. Berufliche Grundbildung oder auch Lehrgängen an Vollzeitberufsschulen).</t>
  </si>
  <si>
    <t>ISCED 4: Ausbildungen, die auf einer Ausbildung der Sekundarstufe II basieren und einen weiteren Abschluss auf der Sekundarstufe II ermöglichen (bspw. Berufsmittelschule).</t>
  </si>
  <si>
    <t>ISCED 5B: Beruflich orientierte Tertärausbildungen (bspw. Lehrgänge an höheren Fachschulen).</t>
  </si>
  <si>
    <t>ISCED 5A/6: Akademische Ausbildungen an Fachhochschulen und Universitäten. Bachelor/Master gelten als ISCED 5A, Doktorate als ISCED 6.</t>
  </si>
  <si>
    <t>LI: ISCED 3C (kurz): Das sind Anlehren und Berufsatteste. Sie sind in ISCED 3B/ISCED 3C enthalten.</t>
  </si>
  <si>
    <t>AT: ISCED 0/ISCED 1: Enthalten in ISCED 2.</t>
  </si>
  <si>
    <t>Erwerbslosenquote der 25- bis 64-Jährigen nach Wohnland, Geschlecht und Bildungsstand</t>
  </si>
  <si>
    <t>Tabelle 10.4.2</t>
  </si>
  <si>
    <t>AT: ISCED 0/ISCED 1: Inkludiert in ISCED 2.</t>
  </si>
  <si>
    <t>LI, LU, CH, AT: Kursiv gedruckte Werte sind unterhalb einer gewissen Zuverlässigkeitsschwelle und sollten mit Vorsicht interpretiert werden.</t>
  </si>
  <si>
    <t>15- bis 29-jährige Personen, die weder in einer Ausbildung noch erwerbstätig sind</t>
  </si>
  <si>
    <t>Tabelle 10.4.3</t>
  </si>
  <si>
    <t>Anteil
Erwerbslose</t>
  </si>
  <si>
    <t>Anteil nicht erwerbstätige Personen</t>
  </si>
  <si>
    <t>Bildungsbeteiligung der Bevölkerung nach Alterskategorie</t>
  </si>
  <si>
    <t>Tabelle 10.4.4</t>
  </si>
  <si>
    <t>15- bis 19-Jährige</t>
  </si>
  <si>
    <t>20- bis 29-Jährige</t>
  </si>
  <si>
    <t>30- bis 39-Jährige</t>
  </si>
  <si>
    <t>40+ Jahre</t>
  </si>
  <si>
    <t>Bildungsbeteiligung: Der Begriff bezeichnet den Anteil der Bevölkerung, der sich in einer formalen Ausbildung befindet.</t>
  </si>
  <si>
    <t>Bildungsstand der Bevölkerung nach Alterskategorien</t>
  </si>
  <si>
    <t>Tabelle 10.4.5</t>
  </si>
  <si>
    <t>Ausbildung unterhalb Sekundarstufe II</t>
  </si>
  <si>
    <t>Abschluss Sekundarstufe II/ postsekundare nicht tertiäre Stufe</t>
  </si>
  <si>
    <t>Abschluss auf der Tertiärstufe</t>
  </si>
  <si>
    <t>Schweiz 2014</t>
  </si>
  <si>
    <t>Schulkinder pro VZÄ</t>
  </si>
  <si>
    <t>Schweiz: Die Angabe Schulkinder pro VZÄ auf der Sekundarstufe II bezieht sich auf das Schuljahr 2013/14.</t>
  </si>
  <si>
    <t>Total: Der Kindergarten (ISCED 0) und die Sonderschule (ISCED 1, 2) sind nicht berücksichtigt.</t>
  </si>
  <si>
    <t>Liechtensteinische Berufsmittelschule: Da die BMS die Ausbildung vorwiegend als Teilzeitangebot führt, sind die Kosten pro Schüler deutlich tiefer als in den anderen Bildungsstufen der Sekundarstufe II. Im Weiteren profitiert die Berufsmittelschule von der bereits vorhandenen Infrastruktur anderer Bildungsstufen.</t>
  </si>
  <si>
    <t>Teilnehmende: Teilnehmende zwischen 4 Jahren und dem gesetzlichen Einschulungsalter.</t>
  </si>
  <si>
    <t xml:space="preserve"> </t>
  </si>
  <si>
    <t>CH, AT, DE, LU, EU-27: Anteil Bildungsausgaben in % des Bruttoinlandprodukts (BIP).</t>
  </si>
  <si>
    <t>ab dem Schuljahr 2003/04</t>
  </si>
  <si>
    <t>ab dem Schuljahr 2004/05</t>
  </si>
  <si>
    <t>ab dem Schuljahr 2011/12</t>
  </si>
  <si>
    <t>ab dem Schuljahr 2012/13</t>
  </si>
  <si>
    <t>ab dem Schuljahr 2010/11</t>
  </si>
  <si>
    <t>ab dem Kalenderjahr 2011</t>
  </si>
  <si>
    <t>ab dem Studienjahr 2007/08</t>
  </si>
  <si>
    <t>ab dem Lehrjahr 2010</t>
  </si>
  <si>
    <t>ab dem Lehrjahr 2006/07</t>
  </si>
  <si>
    <t>ab dem Kalenderjahr 2010</t>
  </si>
  <si>
    <t>ab dem Rechnungsjahr 2004</t>
  </si>
  <si>
    <t>Berufsmaturitätsschule Liechtenstein</t>
  </si>
  <si>
    <t>Tab_10_1_1</t>
  </si>
  <si>
    <t>Tab_10_1_2</t>
  </si>
  <si>
    <t>Tab_10_1_3</t>
  </si>
  <si>
    <t>Tab_10_1_4</t>
  </si>
  <si>
    <t>Tab_10_1_5</t>
  </si>
  <si>
    <t>Tab_10_1_6</t>
  </si>
  <si>
    <t>Tab_10_1_6a</t>
  </si>
  <si>
    <t>Tab_10_1_6b</t>
  </si>
  <si>
    <t>Tab_10_1_7</t>
  </si>
  <si>
    <t>Tab_10_1_8</t>
  </si>
  <si>
    <t>Tab_10_1_9</t>
  </si>
  <si>
    <t>Tab_10_1_10</t>
  </si>
  <si>
    <t>Tab_10_1_11</t>
  </si>
  <si>
    <t>Tab_10_2_1</t>
  </si>
  <si>
    <t>Tab_10_2_2</t>
  </si>
  <si>
    <t>Tab_10_2_3</t>
  </si>
  <si>
    <t>Tab_10_2_4</t>
  </si>
  <si>
    <t>Tab_10_2_5</t>
  </si>
  <si>
    <t>Tab_10_3_1</t>
  </si>
  <si>
    <t>Tab_10_3_2</t>
  </si>
  <si>
    <t>Tab_10_3_3</t>
  </si>
  <si>
    <t>Tab_10_3_4</t>
  </si>
  <si>
    <t>Tab_10_4_1</t>
  </si>
  <si>
    <t>Tab_10_4_2</t>
  </si>
  <si>
    <t>Tab_10_4_3</t>
  </si>
  <si>
    <t>Tab_10_4_4</t>
  </si>
  <si>
    <t>Tab_10_4_5</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</si>
</sst>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_ * #,##0.0_ ;_ * \-#,##0.0_ ;_ * &quot;-&quot;?_ ;_ @_ "/>
    <numFmt numFmtId="166" formatCode="######0;\-######0.0__;\-__;@__\ "/>
    <numFmt numFmtId="167" formatCode="_(* #,##0.00_);_(* \(#,##0.00\);_(* &quot;-&quot;??_);_(@_)"/>
    <numFmt numFmtId="168" formatCode="_-* #,##0_-;\-* #,##0_-;_-* &quot;-&quot;_-;_-@_-"/>
    <numFmt numFmtId="169" formatCode="0.0000"/>
    <numFmt numFmtId="170" formatCode="#,###,##0.0__;\-#,###,##0.0__;\-__;@__\ "/>
    <numFmt numFmtId="171" formatCode="#,###,##0__;\-#,###,##0__;0__;@__\ "/>
    <numFmt numFmtId="172" formatCode="&quot;Ja&quot;;&quot;Ja&quot;;&quot;Nein&quot;"/>
    <numFmt numFmtId="173" formatCode="&quot;Wahr&quot;;&quot;Wahr&quot;;&quot;Falsch&quot;"/>
    <numFmt numFmtId="174" formatCode="&quot;Ein&quot;;&quot;Ein&quot;;&quot;Aus&quot;"/>
    <numFmt numFmtId="175" formatCode="[$€-2]\ #,##0.00_);[Red]\([$€-2]\ #,##0.00\)"/>
  </numFmts>
  <fonts count="78">
    <font>
      <sz val="11"/>
      <color theme="1"/>
      <name val="Calibri"/>
      <family val="2"/>
    </font>
    <font>
      <sz val="11"/>
      <color indexed="8"/>
      <name val="Calibri"/>
      <family val="2"/>
    </font>
    <font>
      <b/>
      <sz val="12"/>
      <name val="Arial"/>
      <family val="2"/>
    </font>
    <font>
      <b/>
      <sz val="10"/>
      <name val="Arial"/>
      <family val="2"/>
    </font>
    <font>
      <sz val="10"/>
      <name val="Arial"/>
      <family val="2"/>
    </font>
    <font>
      <b/>
      <sz val="10"/>
      <color indexed="23"/>
      <name val="Arial"/>
      <family val="2"/>
    </font>
    <font>
      <b/>
      <sz val="20"/>
      <name val="Arial"/>
      <family val="2"/>
    </font>
    <font>
      <b/>
      <sz val="10"/>
      <color indexed="8"/>
      <name val="Arial"/>
      <family val="2"/>
    </font>
    <font>
      <sz val="10"/>
      <color indexed="8"/>
      <name val="Arial"/>
      <family val="2"/>
    </font>
    <font>
      <b/>
      <sz val="11"/>
      <color indexed="8"/>
      <name val="Calibri"/>
      <family val="2"/>
    </font>
    <font>
      <b/>
      <sz val="18"/>
      <color indexed="56"/>
      <name val="Cambria"/>
      <family val="2"/>
    </font>
    <font>
      <sz val="9"/>
      <color indexed="8"/>
      <name val="Arial"/>
      <family val="2"/>
    </font>
    <font>
      <sz val="9"/>
      <name val="Arial"/>
      <family val="2"/>
    </font>
    <font>
      <sz val="10"/>
      <color indexed="10"/>
      <name val="Arial"/>
      <family val="2"/>
    </font>
    <font>
      <i/>
      <sz val="10"/>
      <name val="Arial"/>
      <family val="2"/>
    </font>
    <font>
      <sz val="10"/>
      <color indexed="9"/>
      <name val="Arial"/>
      <family val="2"/>
    </font>
    <font>
      <sz val="10"/>
      <color indexed="20"/>
      <name val="Arial"/>
      <family val="2"/>
    </font>
    <font>
      <sz val="8"/>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MS Sans Serif"/>
      <family val="2"/>
    </font>
    <font>
      <b/>
      <sz val="8"/>
      <name val="Arial"/>
      <family val="2"/>
    </font>
    <font>
      <b/>
      <sz val="11"/>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8"/>
      <name val="Arial"/>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62"/>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theme="1"/>
      <name val="Arial"/>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9"/>
      <color theme="3" tint="0.39998000860214233"/>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right style="double"/>
      <top style="double"/>
      <bottom style="double"/>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top style="thin">
        <color indexed="8"/>
      </top>
      <bottom/>
    </border>
    <border>
      <left/>
      <right/>
      <top style="thin"/>
      <bottom style="thin">
        <color theme="9"/>
      </bottom>
    </border>
    <border>
      <left/>
      <right/>
      <top style="thin">
        <color indexed="53"/>
      </top>
      <bottom style="thin">
        <color indexed="53"/>
      </bottom>
    </border>
    <border>
      <left/>
      <right/>
      <top style="thin">
        <color theme="9"/>
      </top>
      <bottom/>
    </border>
    <border>
      <left/>
      <right/>
      <top style="thin">
        <color indexed="53"/>
      </top>
      <bottom/>
    </border>
    <border>
      <left/>
      <right/>
      <top/>
      <bottom style="thin">
        <color indexed="53"/>
      </bottom>
    </border>
    <border>
      <left/>
      <right/>
      <top style="thin">
        <color indexed="8"/>
      </top>
      <bottom style="thin">
        <color indexed="53"/>
      </bottom>
    </border>
    <border>
      <left/>
      <right/>
      <top style="thin">
        <color theme="9"/>
      </top>
      <bottom style="thin">
        <color indexed="53"/>
      </bottom>
    </border>
    <border>
      <left/>
      <right/>
      <top style="thin"/>
      <bottom style="thin">
        <color indexed="53"/>
      </bottom>
    </border>
    <border>
      <left/>
      <right/>
      <top style="thin">
        <color theme="1"/>
      </top>
      <bottom style="thin">
        <color indexed="53"/>
      </bottom>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9" fillId="44" borderId="1" applyNumberFormat="0" applyAlignment="0" applyProtection="0"/>
    <xf numFmtId="0" fontId="16" fillId="9" borderId="0" applyNumberFormat="0" applyBorder="0" applyAlignment="0" applyProtection="0"/>
    <xf numFmtId="0" fontId="60" fillId="44" borderId="2" applyNumberFormat="0" applyAlignment="0" applyProtection="0"/>
    <xf numFmtId="0" fontId="17" fillId="8" borderId="3">
      <alignment/>
      <protection/>
    </xf>
    <xf numFmtId="0" fontId="17" fillId="8" borderId="3">
      <alignment/>
      <protection/>
    </xf>
    <xf numFmtId="0" fontId="18" fillId="45" borderId="4" applyNumberFormat="0" applyAlignment="0" applyProtection="0"/>
    <xf numFmtId="0" fontId="17" fillId="0" borderId="5">
      <alignment/>
      <protection/>
    </xf>
    <xf numFmtId="0" fontId="17" fillId="0" borderId="5">
      <alignment/>
      <protection/>
    </xf>
    <xf numFmtId="0" fontId="19" fillId="46" borderId="6" applyNumberFormat="0" applyAlignment="0" applyProtection="0"/>
    <xf numFmtId="0" fontId="20" fillId="45" borderId="0">
      <alignment horizontal="center"/>
      <protection/>
    </xf>
    <xf numFmtId="0" fontId="21" fillId="45" borderId="0">
      <alignment horizontal="center" vertical="center"/>
      <protection/>
    </xf>
    <xf numFmtId="0" fontId="4" fillId="47" borderId="0">
      <alignment horizontal="center" wrapText="1"/>
      <protection/>
    </xf>
    <xf numFmtId="0" fontId="22" fillId="45" borderId="0">
      <alignment horizontal="center"/>
      <protection/>
    </xf>
    <xf numFmtId="167" fontId="4" fillId="0" borderId="0" applyFont="0" applyFill="0" applyBorder="0" applyAlignment="0" applyProtection="0"/>
    <xf numFmtId="167" fontId="4" fillId="0" borderId="0" applyFont="0" applyFill="0" applyBorder="0" applyAlignment="0" applyProtection="0"/>
    <xf numFmtId="0" fontId="23" fillId="48" borderId="3" applyBorder="0">
      <alignment/>
      <protection locked="0"/>
    </xf>
    <xf numFmtId="41" fontId="0" fillId="0" borderId="0" applyFont="0" applyFill="0" applyBorder="0" applyAlignment="0" applyProtection="0"/>
    <xf numFmtId="0" fontId="61" fillId="49" borderId="2" applyNumberFormat="0" applyAlignment="0" applyProtection="0"/>
    <xf numFmtId="0" fontId="62" fillId="0" borderId="7" applyNumberFormat="0" applyFill="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25" fillId="45" borderId="5">
      <alignment horizontal="left"/>
      <protection/>
    </xf>
    <xf numFmtId="0" fontId="8" fillId="45" borderId="0">
      <alignment horizontal="left"/>
      <protection/>
    </xf>
    <xf numFmtId="0" fontId="26" fillId="10" borderId="0" applyNumberFormat="0" applyBorder="0" applyAlignment="0" applyProtection="0"/>
    <xf numFmtId="0" fontId="27" fillId="50" borderId="0">
      <alignment horizontal="right" vertical="top" textRotation="90" wrapText="1"/>
      <protection/>
    </xf>
    <xf numFmtId="0" fontId="64" fillId="5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65" fillId="0" borderId="0" applyNumberFormat="0" applyFill="0" applyBorder="0" applyAlignment="0" applyProtection="0"/>
    <xf numFmtId="0" fontId="31" fillId="13" borderId="4" applyNumberFormat="0" applyAlignment="0" applyProtection="0"/>
    <xf numFmtId="0" fontId="3" fillId="47" borderId="0">
      <alignment horizontal="center"/>
      <protection/>
    </xf>
    <xf numFmtId="43" fontId="0" fillId="0" borderId="0" applyFont="0" applyFill="0" applyBorder="0" applyAlignment="0" applyProtection="0"/>
    <xf numFmtId="43" fontId="4" fillId="0" borderId="0" applyFont="0" applyFill="0" applyBorder="0" applyAlignment="0" applyProtection="0"/>
    <xf numFmtId="0" fontId="17" fillId="45" borderId="11">
      <alignment wrapText="1"/>
      <protection/>
    </xf>
    <xf numFmtId="0" fontId="17" fillId="45" borderId="11">
      <alignment wrapText="1"/>
      <protection/>
    </xf>
    <xf numFmtId="0" fontId="17" fillId="45" borderId="12">
      <alignment/>
      <protection/>
    </xf>
    <xf numFmtId="0" fontId="17" fillId="45" borderId="13">
      <alignment/>
      <protection/>
    </xf>
    <xf numFmtId="0" fontId="17" fillId="45" borderId="14">
      <alignment horizontal="center" wrapText="1"/>
      <protection/>
    </xf>
    <xf numFmtId="0" fontId="17" fillId="45" borderId="14">
      <alignment horizontal="center" wrapText="1"/>
      <protection/>
    </xf>
    <xf numFmtId="0" fontId="32" fillId="0" borderId="15" applyNumberFormat="0" applyFill="0" applyAlignment="0" applyProtection="0"/>
    <xf numFmtId="168" fontId="4" fillId="0" borderId="0" applyFont="0" applyFill="0" applyBorder="0" applyAlignment="0" applyProtection="0"/>
    <xf numFmtId="0" fontId="66" fillId="52" borderId="0" applyNumberFormat="0" applyBorder="0" applyAlignment="0" applyProtection="0"/>
    <xf numFmtId="0" fontId="33" fillId="53"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8" fillId="0" borderId="0">
      <alignment/>
      <protection/>
    </xf>
    <xf numFmtId="0" fontId="4" fillId="0" borderId="0">
      <alignment/>
      <protection/>
    </xf>
    <xf numFmtId="0" fontId="67" fillId="0" borderId="0">
      <alignment/>
      <protection/>
    </xf>
    <xf numFmtId="0" fontId="4" fillId="0" borderId="0">
      <alignment/>
      <protection/>
    </xf>
    <xf numFmtId="0" fontId="4" fillId="0" borderId="0">
      <alignment/>
      <protection/>
    </xf>
    <xf numFmtId="0" fontId="4" fillId="0" borderId="0">
      <alignment/>
      <protection/>
    </xf>
    <xf numFmtId="0" fontId="4" fillId="54" borderId="16" applyNumberFormat="0" applyFont="0" applyAlignment="0" applyProtection="0"/>
    <xf numFmtId="0" fontId="4" fillId="54" borderId="16" applyNumberFormat="0" applyFont="0" applyAlignment="0" applyProtection="0"/>
    <xf numFmtId="0" fontId="0" fillId="55" borderId="17" applyNumberFormat="0" applyFont="0" applyAlignment="0" applyProtection="0"/>
    <xf numFmtId="0" fontId="34" fillId="45" borderId="18" applyNumberFormat="0" applyAlignment="0" applyProtection="0"/>
    <xf numFmtId="9" fontId="0" fillId="0" borderId="0" applyFont="0" applyFill="0" applyBorder="0" applyAlignment="0" applyProtection="0"/>
    <xf numFmtId="0" fontId="17" fillId="45" borderId="5">
      <alignment/>
      <protection/>
    </xf>
    <xf numFmtId="0" fontId="17" fillId="45" borderId="5">
      <alignment/>
      <protection/>
    </xf>
    <xf numFmtId="0" fontId="21" fillId="45" borderId="0">
      <alignment horizontal="right"/>
      <protection/>
    </xf>
    <xf numFmtId="0" fontId="35" fillId="35" borderId="0">
      <alignment horizontal="center"/>
      <protection/>
    </xf>
    <xf numFmtId="0" fontId="36" fillId="47" borderId="0">
      <alignment/>
      <protection/>
    </xf>
    <xf numFmtId="0" fontId="37" fillId="50" borderId="19">
      <alignment horizontal="left" vertical="top" wrapText="1"/>
      <protection/>
    </xf>
    <xf numFmtId="0" fontId="37" fillId="50" borderId="20">
      <alignment horizontal="left" vertical="top"/>
      <protection/>
    </xf>
    <xf numFmtId="0" fontId="68" fillId="56" borderId="0" applyNumberFormat="0" applyBorder="0" applyAlignment="0" applyProtection="0"/>
    <xf numFmtId="0" fontId="4" fillId="0" borderId="0">
      <alignment/>
      <protection/>
    </xf>
    <xf numFmtId="0" fontId="38" fillId="0" borderId="0">
      <alignment/>
      <protection/>
    </xf>
    <xf numFmtId="0" fontId="20" fillId="45" borderId="0">
      <alignment horizontal="center"/>
      <protection/>
    </xf>
    <xf numFmtId="0" fontId="10" fillId="0" borderId="0" applyNumberFormat="0" applyFill="0" applyBorder="0" applyAlignment="0" applyProtection="0"/>
    <xf numFmtId="0" fontId="39" fillId="45" borderId="0">
      <alignment/>
      <protection/>
    </xf>
    <xf numFmtId="0" fontId="7" fillId="0" borderId="21" applyNumberFormat="0" applyFill="0" applyAlignment="0" applyProtection="0"/>
    <xf numFmtId="0" fontId="69" fillId="0" borderId="0" applyNumberFormat="0" applyFill="0" applyBorder="0" applyAlignment="0" applyProtection="0"/>
    <xf numFmtId="0" fontId="70" fillId="0" borderId="22" applyNumberFormat="0" applyFill="0" applyAlignment="0" applyProtection="0"/>
    <xf numFmtId="0" fontId="71" fillId="0" borderId="23" applyNumberFormat="0" applyFill="0" applyAlignment="0" applyProtection="0"/>
    <xf numFmtId="0" fontId="72" fillId="0" borderId="24" applyNumberFormat="0" applyFill="0" applyAlignment="0" applyProtection="0"/>
    <xf numFmtId="0" fontId="72" fillId="0" borderId="0" applyNumberFormat="0" applyFill="0" applyBorder="0" applyAlignment="0" applyProtection="0"/>
    <xf numFmtId="0" fontId="73" fillId="0" borderId="2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5" fillId="57" borderId="26" applyNumberFormat="0" applyAlignment="0" applyProtection="0"/>
  </cellStyleXfs>
  <cellXfs count="344">
    <xf numFmtId="0" fontId="0"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0" fillId="0" borderId="0" xfId="0" applyBorder="1" applyAlignment="1">
      <alignment/>
    </xf>
    <xf numFmtId="0" fontId="0" fillId="13" borderId="27" xfId="0" applyFill="1" applyBorder="1" applyAlignment="1">
      <alignment/>
    </xf>
    <xf numFmtId="0" fontId="0" fillId="0" borderId="27" xfId="0" applyBorder="1" applyAlignment="1">
      <alignment/>
    </xf>
    <xf numFmtId="1" fontId="0" fillId="0" borderId="27" xfId="0" applyNumberFormat="1" applyBorder="1" applyAlignment="1">
      <alignment/>
    </xf>
    <xf numFmtId="0" fontId="0" fillId="13" borderId="0" xfId="0" applyFill="1" applyBorder="1" applyAlignment="1">
      <alignment/>
    </xf>
    <xf numFmtId="1" fontId="0" fillId="0" borderId="0" xfId="0" applyNumberFormat="1" applyBorder="1" applyAlignment="1">
      <alignment/>
    </xf>
    <xf numFmtId="0" fontId="4" fillId="0" borderId="0" xfId="0" applyFont="1" applyFill="1" applyBorder="1" applyAlignment="1">
      <alignment/>
    </xf>
    <xf numFmtId="1" fontId="0" fillId="13" borderId="0" xfId="0" applyNumberFormat="1" applyFill="1" applyBorder="1" applyAlignment="1">
      <alignment/>
    </xf>
    <xf numFmtId="0" fontId="6" fillId="0" borderId="0" xfId="0" applyFont="1" applyAlignment="1">
      <alignment/>
    </xf>
    <xf numFmtId="0" fontId="3" fillId="0" borderId="0" xfId="0" applyFont="1" applyFill="1" applyAlignment="1">
      <alignment horizontal="right"/>
    </xf>
    <xf numFmtId="164" fontId="0" fillId="0" borderId="27" xfId="0" applyNumberFormat="1" applyBorder="1" applyAlignment="1">
      <alignment/>
    </xf>
    <xf numFmtId="49" fontId="4" fillId="0" borderId="0" xfId="0" applyNumberFormat="1" applyFont="1" applyAlignment="1">
      <alignment/>
    </xf>
    <xf numFmtId="164" fontId="0" fillId="0" borderId="0" xfId="0" applyNumberFormat="1" applyAlignment="1">
      <alignment/>
    </xf>
    <xf numFmtId="49" fontId="4" fillId="0" borderId="0" xfId="0" applyNumberFormat="1" applyFont="1" applyFill="1" applyAlignment="1">
      <alignment/>
    </xf>
    <xf numFmtId="0" fontId="0" fillId="19" borderId="0" xfId="0" applyFill="1" applyAlignment="1">
      <alignment/>
    </xf>
    <xf numFmtId="164" fontId="0" fillId="19" borderId="0" xfId="0" applyNumberFormat="1" applyFill="1" applyAlignment="1">
      <alignment/>
    </xf>
    <xf numFmtId="0" fontId="5" fillId="0" borderId="0" xfId="0" applyFont="1" applyAlignment="1">
      <alignment horizontal="right"/>
    </xf>
    <xf numFmtId="0" fontId="3" fillId="0" borderId="0" xfId="0" applyFont="1" applyAlignment="1">
      <alignment/>
    </xf>
    <xf numFmtId="0" fontId="0" fillId="0" borderId="0" xfId="0" applyAlignment="1">
      <alignment/>
    </xf>
    <xf numFmtId="0" fontId="4" fillId="0" borderId="0" xfId="0" applyFont="1" applyAlignment="1">
      <alignment/>
    </xf>
    <xf numFmtId="0" fontId="4" fillId="0" borderId="0" xfId="0" applyFont="1" applyBorder="1" applyAlignment="1">
      <alignment/>
    </xf>
    <xf numFmtId="0" fontId="3" fillId="0" borderId="0" xfId="0" applyFont="1" applyAlignment="1">
      <alignment horizontal="right" wrapText="1"/>
    </xf>
    <xf numFmtId="0" fontId="3" fillId="0" borderId="28" xfId="0" applyFont="1" applyBorder="1" applyAlignment="1">
      <alignment/>
    </xf>
    <xf numFmtId="164" fontId="3" fillId="13" borderId="29" xfId="0" applyNumberFormat="1" applyFont="1" applyFill="1" applyBorder="1" applyAlignment="1">
      <alignment/>
    </xf>
    <xf numFmtId="0" fontId="4" fillId="0" borderId="30" xfId="0" applyFont="1" applyBorder="1" applyAlignment="1">
      <alignment/>
    </xf>
    <xf numFmtId="164" fontId="3" fillId="13" borderId="31" xfId="0" applyNumberFormat="1" applyFont="1" applyFill="1" applyBorder="1" applyAlignment="1">
      <alignment/>
    </xf>
    <xf numFmtId="164" fontId="4" fillId="0" borderId="32" xfId="0" applyNumberFormat="1" applyFont="1" applyBorder="1" applyAlignment="1">
      <alignment/>
    </xf>
    <xf numFmtId="0" fontId="4" fillId="0" borderId="0" xfId="0" applyFont="1" applyBorder="1" applyAlignment="1">
      <alignment horizontal="left" indent="1"/>
    </xf>
    <xf numFmtId="164" fontId="4" fillId="0" borderId="0" xfId="0" applyNumberFormat="1" applyFont="1" applyAlignment="1">
      <alignment horizontal="left" indent="1"/>
    </xf>
    <xf numFmtId="164" fontId="4" fillId="0" borderId="0" xfId="0" applyNumberFormat="1" applyFont="1" applyBorder="1" applyAlignment="1">
      <alignment/>
    </xf>
    <xf numFmtId="164" fontId="4" fillId="0" borderId="0" xfId="0" applyNumberFormat="1" applyFont="1" applyAlignment="1">
      <alignment/>
    </xf>
    <xf numFmtId="0" fontId="4" fillId="0" borderId="0" xfId="0" applyFont="1" applyFill="1" applyBorder="1" applyAlignment="1">
      <alignment horizontal="left" indent="1"/>
    </xf>
    <xf numFmtId="164" fontId="3" fillId="13" borderId="0" xfId="0" applyNumberFormat="1" applyFont="1" applyFill="1" applyBorder="1" applyAlignment="1">
      <alignment/>
    </xf>
    <xf numFmtId="0" fontId="3" fillId="0" borderId="0" xfId="0" applyFont="1" applyFill="1" applyBorder="1" applyAlignment="1">
      <alignment/>
    </xf>
    <xf numFmtId="0" fontId="3" fillId="0" borderId="0" xfId="0" applyFont="1" applyAlignment="1">
      <alignment/>
    </xf>
    <xf numFmtId="0" fontId="4" fillId="0" borderId="33" xfId="0" applyFont="1" applyBorder="1" applyAlignment="1">
      <alignment/>
    </xf>
    <xf numFmtId="0" fontId="3" fillId="0" borderId="0" xfId="0" applyFont="1" applyBorder="1" applyAlignment="1">
      <alignment horizontal="right" wrapText="1"/>
    </xf>
    <xf numFmtId="164" fontId="3" fillId="0" borderId="28" xfId="0" applyNumberFormat="1" applyFont="1" applyFill="1" applyBorder="1" applyAlignment="1">
      <alignment wrapText="1"/>
    </xf>
    <xf numFmtId="0" fontId="3" fillId="0" borderId="34" xfId="0" applyFont="1" applyBorder="1" applyAlignment="1">
      <alignment wrapText="1"/>
    </xf>
    <xf numFmtId="164" fontId="4" fillId="13" borderId="28" xfId="0" applyNumberFormat="1" applyFont="1" applyFill="1" applyBorder="1" applyAlignment="1">
      <alignment wrapText="1"/>
    </xf>
    <xf numFmtId="164" fontId="4" fillId="0" borderId="35" xfId="0" applyNumberFormat="1" applyFont="1" applyFill="1" applyBorder="1" applyAlignment="1">
      <alignment wrapText="1"/>
    </xf>
    <xf numFmtId="164" fontId="4" fillId="13" borderId="31" xfId="0" applyNumberFormat="1" applyFont="1" applyFill="1" applyBorder="1" applyAlignment="1">
      <alignment wrapText="1"/>
    </xf>
    <xf numFmtId="164" fontId="0" fillId="0" borderId="0" xfId="0" applyNumberFormat="1" applyBorder="1" applyAlignment="1">
      <alignment/>
    </xf>
    <xf numFmtId="0" fontId="0" fillId="0" borderId="0" xfId="0" applyFill="1" applyBorder="1" applyAlignment="1">
      <alignment horizontal="left" indent="1"/>
    </xf>
    <xf numFmtId="164" fontId="0" fillId="0" borderId="0" xfId="0" applyNumberFormat="1" applyFill="1" applyAlignment="1">
      <alignment/>
    </xf>
    <xf numFmtId="0" fontId="0" fillId="0" borderId="0" xfId="0" applyFill="1" applyAlignment="1">
      <alignment/>
    </xf>
    <xf numFmtId="164" fontId="4" fillId="13" borderId="0" xfId="0" applyNumberFormat="1" applyFont="1" applyFill="1" applyBorder="1" applyAlignment="1">
      <alignment wrapText="1"/>
    </xf>
    <xf numFmtId="0" fontId="0" fillId="0" borderId="0" xfId="0" applyBorder="1" applyAlignment="1">
      <alignment horizontal="left" indent="1"/>
    </xf>
    <xf numFmtId="164" fontId="0" fillId="0" borderId="0" xfId="0" applyNumberFormat="1" applyFill="1" applyBorder="1" applyAlignment="1">
      <alignment/>
    </xf>
    <xf numFmtId="0" fontId="0" fillId="0" borderId="0" xfId="0" applyFill="1" applyBorder="1" applyAlignment="1">
      <alignment/>
    </xf>
    <xf numFmtId="164" fontId="3" fillId="0" borderId="0" xfId="0" applyNumberFormat="1" applyFont="1" applyFill="1" applyAlignment="1">
      <alignment/>
    </xf>
    <xf numFmtId="164" fontId="4" fillId="0" borderId="30" xfId="0" applyNumberFormat="1" applyFont="1" applyFill="1" applyBorder="1" applyAlignment="1">
      <alignment/>
    </xf>
    <xf numFmtId="164" fontId="0" fillId="0" borderId="32" xfId="0" applyNumberFormat="1" applyBorder="1" applyAlignment="1">
      <alignment/>
    </xf>
    <xf numFmtId="164" fontId="4" fillId="0" borderId="33" xfId="0" applyNumberFormat="1" applyFont="1" applyFill="1" applyBorder="1" applyAlignment="1">
      <alignment/>
    </xf>
    <xf numFmtId="0" fontId="0" fillId="0" borderId="0" xfId="0" applyAlignment="1">
      <alignment horizontal="left" indent="1"/>
    </xf>
    <xf numFmtId="0" fontId="0" fillId="0" borderId="31" xfId="0" applyBorder="1" applyAlignment="1">
      <alignment/>
    </xf>
    <xf numFmtId="164" fontId="0" fillId="0" borderId="29" xfId="0" applyNumberFormat="1" applyBorder="1" applyAlignment="1">
      <alignment/>
    </xf>
    <xf numFmtId="0" fontId="0" fillId="0" borderId="0" xfId="0" applyAlignment="1">
      <alignment/>
    </xf>
    <xf numFmtId="0" fontId="3" fillId="0" borderId="13" xfId="0" applyFont="1" applyBorder="1" applyAlignment="1">
      <alignment horizontal="right"/>
    </xf>
    <xf numFmtId="0" fontId="7" fillId="0" borderId="0" xfId="0" applyFont="1" applyAlignment="1">
      <alignment horizontal="right" wrapText="1"/>
    </xf>
    <xf numFmtId="164" fontId="3" fillId="0" borderId="36" xfId="0" applyNumberFormat="1" applyFont="1" applyFill="1" applyBorder="1" applyAlignment="1">
      <alignment/>
    </xf>
    <xf numFmtId="164" fontId="3" fillId="13" borderId="0" xfId="0" applyNumberFormat="1" applyFont="1" applyFill="1" applyAlignment="1">
      <alignment/>
    </xf>
    <xf numFmtId="0" fontId="0" fillId="0" borderId="32" xfId="0" applyFill="1" applyBorder="1" applyAlignment="1">
      <alignment horizontal="left" indent="1"/>
    </xf>
    <xf numFmtId="164" fontId="0" fillId="13" borderId="32" xfId="0" applyNumberFormat="1" applyFill="1" applyBorder="1" applyAlignment="1">
      <alignment/>
    </xf>
    <xf numFmtId="164" fontId="0" fillId="0" borderId="32" xfId="0" applyNumberFormat="1" applyBorder="1" applyAlignment="1">
      <alignment horizontal="center" vertical="center" wrapText="1"/>
    </xf>
    <xf numFmtId="164" fontId="0" fillId="13" borderId="0" xfId="0" applyNumberFormat="1" applyFill="1" applyAlignment="1">
      <alignment/>
    </xf>
    <xf numFmtId="164" fontId="0" fillId="0" borderId="0" xfId="0" applyNumberFormat="1" applyAlignment="1">
      <alignment horizontal="center" vertical="center" wrapText="1"/>
    </xf>
    <xf numFmtId="0" fontId="0" fillId="0" borderId="0" xfId="0" applyAlignment="1">
      <alignment horizontal="center" vertical="center" wrapText="1"/>
    </xf>
    <xf numFmtId="0" fontId="4" fillId="0" borderId="27" xfId="0" applyFont="1" applyBorder="1" applyAlignment="1">
      <alignment/>
    </xf>
    <xf numFmtId="164" fontId="4" fillId="23" borderId="27" xfId="0" applyNumberFormat="1" applyFont="1" applyFill="1" applyBorder="1" applyAlignment="1">
      <alignment/>
    </xf>
    <xf numFmtId="164" fontId="4" fillId="0" borderId="27" xfId="0" applyNumberFormat="1" applyFont="1" applyBorder="1" applyAlignment="1">
      <alignment horizontal="right"/>
    </xf>
    <xf numFmtId="164" fontId="4" fillId="23" borderId="0" xfId="0" applyNumberFormat="1" applyFont="1" applyFill="1" applyBorder="1" applyAlignment="1">
      <alignment/>
    </xf>
    <xf numFmtId="164" fontId="4" fillId="0" borderId="0" xfId="0" applyNumberFormat="1" applyFont="1" applyBorder="1" applyAlignment="1">
      <alignment horizontal="right"/>
    </xf>
    <xf numFmtId="0" fontId="0" fillId="0" borderId="0" xfId="0" applyAlignment="1">
      <alignment horizontal="right"/>
    </xf>
    <xf numFmtId="0" fontId="4" fillId="0" borderId="0" xfId="0" applyFont="1" applyAlignment="1">
      <alignment horizontal="right"/>
    </xf>
    <xf numFmtId="0" fontId="0" fillId="0" borderId="0" xfId="0" applyAlignment="1">
      <alignment wrapText="1"/>
    </xf>
    <xf numFmtId="0" fontId="2" fillId="0" borderId="0" xfId="0" applyFont="1" applyAlignment="1">
      <alignment horizontal="left"/>
    </xf>
    <xf numFmtId="0" fontId="3" fillId="0" borderId="0" xfId="0" applyFont="1" applyAlignment="1">
      <alignment wrapText="1"/>
    </xf>
    <xf numFmtId="0" fontId="4" fillId="0" borderId="0" xfId="0" applyFont="1" applyAlignment="1">
      <alignment horizontal="left" wrapText="1"/>
    </xf>
    <xf numFmtId="0" fontId="0" fillId="0" borderId="0" xfId="0" applyAlignment="1">
      <alignment/>
    </xf>
    <xf numFmtId="0" fontId="3" fillId="0" borderId="0" xfId="0" applyFont="1" applyBorder="1" applyAlignment="1">
      <alignment horizontal="right"/>
    </xf>
    <xf numFmtId="0" fontId="3" fillId="0" borderId="33" xfId="0" applyFont="1" applyBorder="1" applyAlignment="1">
      <alignment wrapText="1"/>
    </xf>
    <xf numFmtId="0" fontId="3" fillId="0" borderId="36" xfId="0" applyFont="1" applyBorder="1" applyAlignment="1">
      <alignment horizontal="right"/>
    </xf>
    <xf numFmtId="0" fontId="3" fillId="0" borderId="0" xfId="0" applyFont="1" applyBorder="1" applyAlignment="1">
      <alignment wrapText="1"/>
    </xf>
    <xf numFmtId="164" fontId="0" fillId="0" borderId="0" xfId="0" applyNumberFormat="1" applyBorder="1" applyAlignment="1">
      <alignment horizontal="right"/>
    </xf>
    <xf numFmtId="0" fontId="4" fillId="0" borderId="32" xfId="0" applyFont="1" applyBorder="1" applyAlignment="1">
      <alignment wrapText="1"/>
    </xf>
    <xf numFmtId="164" fontId="0" fillId="0" borderId="32" xfId="0" applyNumberFormat="1" applyBorder="1" applyAlignment="1">
      <alignment horizontal="right"/>
    </xf>
    <xf numFmtId="2" fontId="0" fillId="0" borderId="0" xfId="0" applyNumberFormat="1" applyAlignment="1">
      <alignment/>
    </xf>
    <xf numFmtId="0" fontId="0" fillId="0" borderId="0" xfId="0" applyBorder="1" applyAlignment="1">
      <alignment wrapText="1"/>
    </xf>
    <xf numFmtId="0" fontId="4" fillId="0" borderId="0" xfId="0" applyFont="1" applyBorder="1" applyAlignment="1">
      <alignment wrapText="1"/>
    </xf>
    <xf numFmtId="165" fontId="4" fillId="0" borderId="0" xfId="0" applyNumberFormat="1" applyFont="1" applyBorder="1" applyAlignment="1">
      <alignment horizontal="right"/>
    </xf>
    <xf numFmtId="0" fontId="3" fillId="0" borderId="0" xfId="0" applyFont="1" applyAlignment="1">
      <alignment horizontal="left"/>
    </xf>
    <xf numFmtId="0" fontId="0" fillId="0" borderId="0" xfId="0" applyAlignment="1">
      <alignment/>
    </xf>
    <xf numFmtId="0" fontId="0" fillId="0" borderId="0" xfId="0" applyAlignment="1">
      <alignment horizontal="left"/>
    </xf>
    <xf numFmtId="0" fontId="4" fillId="0" borderId="0" xfId="0" applyFont="1" applyAlignment="1">
      <alignment horizontal="left"/>
    </xf>
    <xf numFmtId="0" fontId="3" fillId="0" borderId="0" xfId="0" applyFont="1" applyAlignment="1">
      <alignment horizontal="center"/>
    </xf>
    <xf numFmtId="0" fontId="3" fillId="0" borderId="0" xfId="0" applyFont="1" applyAlignment="1">
      <alignment horizontal="center" wrapText="1"/>
    </xf>
    <xf numFmtId="0" fontId="3" fillId="0" borderId="13" xfId="0" applyFont="1" applyBorder="1" applyAlignment="1">
      <alignment wrapText="1"/>
    </xf>
    <xf numFmtId="0" fontId="4" fillId="0" borderId="0" xfId="0" applyFont="1" applyAlignment="1">
      <alignment vertical="top"/>
    </xf>
    <xf numFmtId="164" fontId="0" fillId="23" borderId="0" xfId="0" applyNumberFormat="1" applyFill="1" applyAlignment="1">
      <alignment/>
    </xf>
    <xf numFmtId="1" fontId="4" fillId="23" borderId="27" xfId="0" applyNumberFormat="1" applyFont="1" applyFill="1" applyBorder="1" applyAlignment="1">
      <alignment/>
    </xf>
    <xf numFmtId="1" fontId="0" fillId="23" borderId="27" xfId="0" applyNumberFormat="1" applyFill="1" applyBorder="1" applyAlignment="1">
      <alignment/>
    </xf>
    <xf numFmtId="0" fontId="0" fillId="0" borderId="0" xfId="0" applyAlignment="1">
      <alignment vertical="top"/>
    </xf>
    <xf numFmtId="0" fontId="3" fillId="0" borderId="0" xfId="0" applyFont="1" applyBorder="1" applyAlignment="1">
      <alignment horizontal="center" wrapText="1"/>
    </xf>
    <xf numFmtId="164" fontId="4" fillId="0" borderId="0" xfId="0" applyNumberFormat="1" applyFont="1" applyAlignment="1">
      <alignment horizontal="right"/>
    </xf>
    <xf numFmtId="164" fontId="0" fillId="0" borderId="0" xfId="0" applyNumberFormat="1" applyAlignment="1">
      <alignment horizontal="right"/>
    </xf>
    <xf numFmtId="1" fontId="0" fillId="0" borderId="0" xfId="0" applyNumberFormat="1" applyAlignment="1">
      <alignment/>
    </xf>
    <xf numFmtId="0" fontId="0" fillId="0" borderId="0" xfId="0" applyAlignment="1">
      <alignment horizontal="right"/>
    </xf>
    <xf numFmtId="0" fontId="0" fillId="0" borderId="27" xfId="0" applyFill="1" applyBorder="1" applyAlignment="1">
      <alignment/>
    </xf>
    <xf numFmtId="164" fontId="0" fillId="0" borderId="27" xfId="0" applyNumberFormat="1" applyFill="1" applyBorder="1" applyAlignment="1">
      <alignment/>
    </xf>
    <xf numFmtId="0" fontId="0" fillId="0" borderId="27" xfId="0" applyBorder="1" applyAlignment="1">
      <alignment horizontal="right"/>
    </xf>
    <xf numFmtId="0" fontId="4" fillId="0" borderId="27" xfId="0" applyFont="1" applyBorder="1" applyAlignment="1">
      <alignment horizontal="right"/>
    </xf>
    <xf numFmtId="0" fontId="0" fillId="0" borderId="0" xfId="0" applyBorder="1" applyAlignment="1">
      <alignment horizontal="right"/>
    </xf>
    <xf numFmtId="0" fontId="0" fillId="0" borderId="13" xfId="0" applyBorder="1" applyAlignment="1">
      <alignment horizontal="right"/>
    </xf>
    <xf numFmtId="0" fontId="0" fillId="0" borderId="13" xfId="0" applyBorder="1" applyAlignment="1">
      <alignment/>
    </xf>
    <xf numFmtId="164" fontId="0" fillId="0" borderId="13" xfId="0" applyNumberFormat="1" applyBorder="1" applyAlignment="1">
      <alignment/>
    </xf>
    <xf numFmtId="164" fontId="0" fillId="0" borderId="27" xfId="0" applyNumberFormat="1" applyBorder="1" applyAlignment="1">
      <alignment horizontal="right"/>
    </xf>
    <xf numFmtId="0" fontId="5" fillId="0" borderId="0" xfId="0" applyFont="1" applyFill="1" applyAlignment="1">
      <alignment horizontal="right"/>
    </xf>
    <xf numFmtId="0" fontId="3" fillId="0" borderId="27" xfId="0" applyFont="1" applyFill="1" applyBorder="1" applyAlignment="1">
      <alignment wrapText="1"/>
    </xf>
    <xf numFmtId="0" fontId="3" fillId="0" borderId="27" xfId="0" applyFont="1" applyBorder="1" applyAlignment="1">
      <alignment wrapText="1"/>
    </xf>
    <xf numFmtId="0" fontId="4" fillId="0" borderId="0" xfId="0" applyFont="1" applyFill="1" applyBorder="1" applyAlignment="1">
      <alignment horizontal="left" wrapText="1"/>
    </xf>
    <xf numFmtId="164" fontId="0" fillId="13" borderId="0" xfId="0" applyNumberFormat="1" applyFill="1" applyBorder="1" applyAlignment="1">
      <alignment/>
    </xf>
    <xf numFmtId="164" fontId="0" fillId="0" borderId="0" xfId="0" applyNumberFormat="1" applyAlignment="1">
      <alignment/>
    </xf>
    <xf numFmtId="0" fontId="4" fillId="0" borderId="0" xfId="0" applyFont="1" applyBorder="1" applyAlignment="1">
      <alignment horizontal="left" wrapText="1"/>
    </xf>
    <xf numFmtId="164" fontId="0" fillId="0" borderId="0" xfId="0" applyNumberFormat="1" applyFill="1" applyBorder="1" applyAlignment="1">
      <alignment/>
    </xf>
    <xf numFmtId="0" fontId="3" fillId="0" borderId="0" xfId="0" applyFont="1" applyBorder="1" applyAlignment="1">
      <alignment horizontal="left" wrapText="1"/>
    </xf>
    <xf numFmtId="0" fontId="4" fillId="0" borderId="0" xfId="0" applyFont="1" applyFill="1" applyBorder="1" applyAlignment="1">
      <alignment horizontal="right" wrapText="1"/>
    </xf>
    <xf numFmtId="1"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0" xfId="0" applyNumberFormat="1" applyFont="1" applyFill="1" applyBorder="1" applyAlignment="1">
      <alignment horizontal="right" wrapText="1"/>
    </xf>
    <xf numFmtId="0" fontId="3" fillId="0" borderId="13" xfId="0" applyFont="1" applyBorder="1" applyAlignment="1">
      <alignment horizontal="center" wrapText="1"/>
    </xf>
    <xf numFmtId="0" fontId="4" fillId="0" borderId="0" xfId="0" applyFont="1" applyFill="1" applyAlignment="1">
      <alignment horizontal="left" wrapText="1"/>
    </xf>
    <xf numFmtId="0" fontId="0" fillId="13" borderId="0" xfId="0"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164" fontId="0" fillId="13" borderId="0" xfId="0" applyNumberFormat="1" applyFill="1" applyBorder="1" applyAlignment="1">
      <alignment horizontal="right"/>
    </xf>
    <xf numFmtId="0" fontId="3" fillId="0" borderId="13" xfId="0" applyFont="1" applyBorder="1" applyAlignment="1">
      <alignment horizontal="right" wrapText="1"/>
    </xf>
    <xf numFmtId="0" fontId="4" fillId="0" borderId="27" xfId="0" applyFont="1" applyBorder="1" applyAlignment="1">
      <alignment wrapText="1"/>
    </xf>
    <xf numFmtId="0" fontId="4" fillId="23" borderId="27" xfId="0" applyFont="1" applyFill="1" applyBorder="1" applyAlignment="1">
      <alignment horizontal="right"/>
    </xf>
    <xf numFmtId="164" fontId="4" fillId="0" borderId="27" xfId="0" applyNumberFormat="1" applyFont="1" applyFill="1" applyBorder="1" applyAlignment="1">
      <alignment horizontal="right"/>
    </xf>
    <xf numFmtId="0" fontId="4" fillId="23" borderId="0" xfId="0" applyFont="1" applyFill="1" applyAlignment="1">
      <alignment horizontal="right"/>
    </xf>
    <xf numFmtId="0" fontId="0" fillId="23" borderId="0" xfId="0" applyFill="1" applyAlignment="1">
      <alignment horizontal="right"/>
    </xf>
    <xf numFmtId="0" fontId="0" fillId="23" borderId="0" xfId="0" applyFill="1" applyBorder="1" applyAlignment="1">
      <alignment horizontal="right"/>
    </xf>
    <xf numFmtId="164" fontId="0" fillId="23" borderId="0" xfId="0" applyNumberFormat="1" applyFill="1" applyBorder="1" applyAlignment="1">
      <alignment horizontal="right"/>
    </xf>
    <xf numFmtId="0" fontId="3" fillId="0" borderId="13" xfId="0" applyFont="1" applyBorder="1" applyAlignment="1">
      <alignment/>
    </xf>
    <xf numFmtId="0" fontId="0" fillId="0" borderId="0" xfId="0" applyBorder="1" applyAlignment="1">
      <alignment horizontal="left"/>
    </xf>
    <xf numFmtId="2" fontId="0" fillId="13" borderId="0" xfId="0" applyNumberFormat="1" applyFill="1" applyBorder="1" applyAlignment="1">
      <alignment/>
    </xf>
    <xf numFmtId="2" fontId="0" fillId="0" borderId="0" xfId="0" applyNumberFormat="1" applyBorder="1" applyAlignment="1">
      <alignment/>
    </xf>
    <xf numFmtId="2" fontId="0" fillId="13" borderId="0" xfId="0" applyNumberFormat="1" applyFill="1" applyAlignment="1">
      <alignment/>
    </xf>
    <xf numFmtId="2" fontId="4" fillId="0" borderId="0" xfId="0" applyNumberFormat="1" applyFont="1" applyAlignment="1">
      <alignment horizontal="right"/>
    </xf>
    <xf numFmtId="164" fontId="0" fillId="13" borderId="27" xfId="0" applyNumberFormat="1" applyFill="1" applyBorder="1" applyAlignment="1">
      <alignment/>
    </xf>
    <xf numFmtId="164" fontId="4" fillId="0" borderId="27" xfId="0" applyNumberFormat="1" applyFont="1" applyBorder="1" applyAlignment="1">
      <alignment/>
    </xf>
    <xf numFmtId="164" fontId="4" fillId="0" borderId="0" xfId="145" applyNumberFormat="1" applyFont="1" applyAlignment="1">
      <alignment/>
    </xf>
    <xf numFmtId="0" fontId="9" fillId="0" borderId="0" xfId="129" applyFont="1" applyFill="1" applyAlignment="1">
      <alignment horizontal="right" wrapText="1"/>
    </xf>
    <xf numFmtId="0" fontId="7" fillId="0" borderId="0" xfId="0" applyFont="1" applyFill="1" applyAlignment="1">
      <alignment horizontal="right" wrapText="1"/>
    </xf>
    <xf numFmtId="166" fontId="0" fillId="0" borderId="27" xfId="0" applyNumberFormat="1" applyFill="1" applyBorder="1" applyAlignment="1">
      <alignment/>
    </xf>
    <xf numFmtId="0" fontId="4" fillId="0" borderId="0" xfId="0" applyFont="1" applyAlignment="1">
      <alignment horizontal="left" indent="1"/>
    </xf>
    <xf numFmtId="166" fontId="0" fillId="0" borderId="0" xfId="0" applyNumberFormat="1" applyFill="1" applyBorder="1" applyAlignment="1">
      <alignment/>
    </xf>
    <xf numFmtId="0" fontId="4" fillId="0" borderId="0" xfId="0" applyFont="1" applyAlignment="1">
      <alignment horizontal="left" indent="2"/>
    </xf>
    <xf numFmtId="0" fontId="4" fillId="0" borderId="0" xfId="0" applyFont="1" applyBorder="1" applyAlignment="1">
      <alignment horizontal="left"/>
    </xf>
    <xf numFmtId="1" fontId="0" fillId="13" borderId="27" xfId="0" applyNumberFormat="1" applyFill="1" applyBorder="1" applyAlignment="1">
      <alignment/>
    </xf>
    <xf numFmtId="1" fontId="0" fillId="13" borderId="0" xfId="0" applyNumberFormat="1" applyFill="1" applyAlignment="1">
      <alignment/>
    </xf>
    <xf numFmtId="0" fontId="0" fillId="13" borderId="0" xfId="0" applyFill="1" applyAlignment="1">
      <alignment/>
    </xf>
    <xf numFmtId="0" fontId="0" fillId="0" borderId="0" xfId="0" applyAlignment="1">
      <alignment/>
    </xf>
    <xf numFmtId="0" fontId="4" fillId="0" borderId="0" xfId="130">
      <alignment/>
      <protection/>
    </xf>
    <xf numFmtId="0" fontId="5" fillId="0" borderId="0" xfId="130" applyFont="1" applyAlignment="1">
      <alignment horizontal="right"/>
      <protection/>
    </xf>
    <xf numFmtId="0" fontId="4" fillId="0" borderId="0" xfId="130" applyAlignment="1">
      <alignment horizontal="right"/>
      <protection/>
    </xf>
    <xf numFmtId="0" fontId="4" fillId="0" borderId="0" xfId="130" applyBorder="1">
      <alignment/>
      <protection/>
    </xf>
    <xf numFmtId="0" fontId="3" fillId="0" borderId="0" xfId="130" applyFont="1" applyBorder="1" applyAlignment="1">
      <alignment horizontal="center" wrapText="1"/>
      <protection/>
    </xf>
    <xf numFmtId="0" fontId="3" fillId="0" borderId="0" xfId="130" applyFont="1" applyFill="1" applyBorder="1" applyAlignment="1">
      <alignment horizontal="center" wrapText="1"/>
      <protection/>
    </xf>
    <xf numFmtId="0" fontId="4" fillId="0" borderId="13" xfId="130" applyBorder="1">
      <alignment/>
      <protection/>
    </xf>
    <xf numFmtId="1" fontId="3" fillId="23" borderId="0" xfId="130" applyNumberFormat="1" applyFont="1" applyFill="1" applyBorder="1">
      <alignment/>
      <protection/>
    </xf>
    <xf numFmtId="1" fontId="3" fillId="23" borderId="0" xfId="130" applyNumberFormat="1" applyFont="1" applyFill="1">
      <alignment/>
      <protection/>
    </xf>
    <xf numFmtId="1" fontId="3" fillId="23" borderId="0" xfId="130" applyNumberFormat="1" applyFont="1" applyFill="1" applyAlignment="1">
      <alignment horizontal="right"/>
      <protection/>
    </xf>
    <xf numFmtId="1" fontId="4" fillId="23" borderId="32" xfId="130" applyNumberFormat="1" applyFill="1" applyBorder="1">
      <alignment/>
      <protection/>
    </xf>
    <xf numFmtId="1" fontId="4" fillId="23" borderId="32" xfId="130" applyNumberFormat="1" applyFont="1" applyFill="1" applyBorder="1" applyAlignment="1">
      <alignment horizontal="right"/>
      <protection/>
    </xf>
    <xf numFmtId="0" fontId="4" fillId="0" borderId="0" xfId="130" applyFont="1" applyAlignment="1">
      <alignment horizontal="left"/>
      <protection/>
    </xf>
    <xf numFmtId="1" fontId="4" fillId="23" borderId="0" xfId="130" applyNumberFormat="1" applyFill="1">
      <alignment/>
      <protection/>
    </xf>
    <xf numFmtId="1" fontId="4" fillId="23" borderId="0" xfId="130" applyNumberFormat="1" applyFont="1" applyFill="1" applyAlignment="1">
      <alignment horizontal="right"/>
      <protection/>
    </xf>
    <xf numFmtId="1" fontId="3" fillId="0" borderId="0" xfId="130" applyNumberFormat="1" applyFont="1">
      <alignment/>
      <protection/>
    </xf>
    <xf numFmtId="1" fontId="4" fillId="0" borderId="32" xfId="130" applyNumberFormat="1" applyBorder="1">
      <alignment/>
      <protection/>
    </xf>
    <xf numFmtId="1" fontId="4" fillId="0" borderId="32" xfId="130" applyNumberFormat="1" applyBorder="1" applyAlignment="1">
      <alignment horizontal="right"/>
      <protection/>
    </xf>
    <xf numFmtId="1" fontId="4" fillId="0" borderId="0" xfId="130" applyNumberFormat="1" applyBorder="1">
      <alignment/>
      <protection/>
    </xf>
    <xf numFmtId="1" fontId="4" fillId="0" borderId="0" xfId="130" applyNumberFormat="1" applyBorder="1" applyAlignment="1">
      <alignment horizontal="right"/>
      <protection/>
    </xf>
    <xf numFmtId="1" fontId="3" fillId="0" borderId="0" xfId="130" applyNumberFormat="1" applyFont="1" applyAlignment="1">
      <alignment horizontal="right"/>
      <protection/>
    </xf>
    <xf numFmtId="1" fontId="3" fillId="0" borderId="0" xfId="130" applyNumberFormat="1" applyFont="1" applyAlignment="1">
      <alignment/>
      <protection/>
    </xf>
    <xf numFmtId="1" fontId="4" fillId="0" borderId="32" xfId="130" applyNumberFormat="1" applyBorder="1" applyAlignment="1">
      <alignment/>
      <protection/>
    </xf>
    <xf numFmtId="1" fontId="4" fillId="0" borderId="0" xfId="130" applyNumberFormat="1" applyBorder="1" applyAlignment="1">
      <alignment/>
      <protection/>
    </xf>
    <xf numFmtId="1" fontId="4" fillId="0" borderId="32" xfId="130" applyNumberFormat="1" applyFont="1" applyBorder="1" applyAlignment="1">
      <alignment horizontal="right"/>
      <protection/>
    </xf>
    <xf numFmtId="1" fontId="4" fillId="0" borderId="0" xfId="130" applyNumberFormat="1" applyFont="1" applyBorder="1" applyAlignment="1">
      <alignment horizontal="right"/>
      <protection/>
    </xf>
    <xf numFmtId="0" fontId="4" fillId="0" borderId="0" xfId="130" applyAlignment="1">
      <alignment horizontal="left"/>
      <protection/>
    </xf>
    <xf numFmtId="0" fontId="3" fillId="0" borderId="0" xfId="130" applyFont="1" applyBorder="1" applyAlignment="1">
      <alignment horizontal="right" wrapText="1"/>
      <protection/>
    </xf>
    <xf numFmtId="0" fontId="3" fillId="0" borderId="0" xfId="130" applyFont="1" applyFill="1" applyBorder="1" applyAlignment="1">
      <alignment horizontal="right" wrapText="1"/>
      <protection/>
    </xf>
    <xf numFmtId="164" fontId="4" fillId="23" borderId="0" xfId="130" applyNumberFormat="1" applyFont="1" applyFill="1" applyBorder="1" applyAlignment="1">
      <alignment horizontal="right"/>
      <protection/>
    </xf>
    <xf numFmtId="164" fontId="4" fillId="23" borderId="0" xfId="130" applyNumberFormat="1" applyFont="1" applyFill="1" applyAlignment="1">
      <alignment horizontal="right"/>
      <protection/>
    </xf>
    <xf numFmtId="164" fontId="4" fillId="0" borderId="0" xfId="130" applyNumberFormat="1" applyFont="1">
      <alignment/>
      <protection/>
    </xf>
    <xf numFmtId="164" fontId="4" fillId="0" borderId="0" xfId="130" applyNumberFormat="1" applyFont="1" applyFill="1">
      <alignment/>
      <protection/>
    </xf>
    <xf numFmtId="164" fontId="4" fillId="0" borderId="0" xfId="130" applyNumberFormat="1" applyFont="1" applyAlignment="1">
      <alignment horizontal="right"/>
      <protection/>
    </xf>
    <xf numFmtId="164" fontId="4" fillId="0" borderId="0" xfId="130" applyNumberFormat="1" applyFont="1" applyAlignment="1">
      <alignment/>
      <protection/>
    </xf>
    <xf numFmtId="164" fontId="14" fillId="0" borderId="0" xfId="130" applyNumberFormat="1" applyFont="1" applyAlignment="1">
      <alignment/>
      <protection/>
    </xf>
    <xf numFmtId="164" fontId="14" fillId="0" borderId="0" xfId="130" applyNumberFormat="1" applyFont="1" applyAlignment="1">
      <alignment horizontal="right"/>
      <protection/>
    </xf>
    <xf numFmtId="0" fontId="4" fillId="0" borderId="0" xfId="130" applyFont="1" applyFill="1" applyAlignment="1">
      <alignment horizontal="left" indent="2"/>
      <protection/>
    </xf>
    <xf numFmtId="0" fontId="4" fillId="0" borderId="0" xfId="130" applyFill="1" applyAlignment="1">
      <alignment horizontal="left" indent="2"/>
      <protection/>
    </xf>
    <xf numFmtId="0" fontId="3" fillId="0" borderId="0" xfId="130" applyFont="1" applyFill="1" applyAlignment="1">
      <alignment horizontal="left" indent="2"/>
      <protection/>
    </xf>
    <xf numFmtId="0" fontId="3" fillId="0" borderId="0" xfId="130" applyFont="1">
      <alignment/>
      <protection/>
    </xf>
    <xf numFmtId="0" fontId="3" fillId="0" borderId="0" xfId="130" applyFont="1" applyAlignment="1">
      <alignment wrapText="1"/>
      <protection/>
    </xf>
    <xf numFmtId="0" fontId="3" fillId="0" borderId="0" xfId="130" applyFont="1" applyAlignment="1">
      <alignment horizontal="right" wrapText="1"/>
      <protection/>
    </xf>
    <xf numFmtId="0" fontId="4" fillId="0" borderId="27" xfId="130" applyFont="1" applyBorder="1">
      <alignment/>
      <protection/>
    </xf>
    <xf numFmtId="164" fontId="4" fillId="23" borderId="27" xfId="130" applyNumberFormat="1" applyFont="1" applyFill="1" applyBorder="1">
      <alignment/>
      <protection/>
    </xf>
    <xf numFmtId="164" fontId="4" fillId="23" borderId="27" xfId="130" applyNumberFormat="1" applyFont="1" applyFill="1" applyBorder="1" applyAlignment="1">
      <alignment horizontal="right"/>
      <protection/>
    </xf>
    <xf numFmtId="0" fontId="4" fillId="0" borderId="0" xfId="130" applyFont="1">
      <alignment/>
      <protection/>
    </xf>
    <xf numFmtId="164" fontId="4" fillId="0" borderId="0" xfId="130" applyNumberFormat="1" applyBorder="1">
      <alignment/>
      <protection/>
    </xf>
    <xf numFmtId="164" fontId="4" fillId="0" borderId="0" xfId="130" applyNumberFormat="1">
      <alignment/>
      <protection/>
    </xf>
    <xf numFmtId="0" fontId="3" fillId="0" borderId="0" xfId="130" applyFont="1" applyBorder="1" applyAlignment="1">
      <alignment wrapText="1"/>
      <protection/>
    </xf>
    <xf numFmtId="1" fontId="4" fillId="23" borderId="27" xfId="130" applyNumberFormat="1" applyFill="1" applyBorder="1">
      <alignment/>
      <protection/>
    </xf>
    <xf numFmtId="164" fontId="4" fillId="23" borderId="27" xfId="130" applyNumberFormat="1" applyFill="1" applyBorder="1">
      <alignment/>
      <protection/>
    </xf>
    <xf numFmtId="0" fontId="4" fillId="0" borderId="0" xfId="130" applyFill="1" applyBorder="1">
      <alignment/>
      <protection/>
    </xf>
    <xf numFmtId="0" fontId="4" fillId="0" borderId="0" xfId="130" applyFont="1" applyAlignment="1">
      <alignment horizontal="right"/>
      <protection/>
    </xf>
    <xf numFmtId="1" fontId="4" fillId="23" borderId="27" xfId="130" applyNumberFormat="1" applyFont="1" applyFill="1" applyBorder="1">
      <alignment/>
      <protection/>
    </xf>
    <xf numFmtId="1" fontId="4" fillId="23" borderId="27" xfId="130" applyNumberFormat="1" applyFont="1" applyFill="1" applyBorder="1" applyAlignment="1">
      <alignment horizontal="right"/>
      <protection/>
    </xf>
    <xf numFmtId="0" fontId="4" fillId="0" borderId="0" xfId="130" applyBorder="1" applyAlignment="1">
      <alignment vertical="top" wrapText="1"/>
      <protection/>
    </xf>
    <xf numFmtId="1" fontId="4" fillId="0" borderId="0" xfId="130" applyNumberFormat="1">
      <alignment/>
      <protection/>
    </xf>
    <xf numFmtId="0" fontId="4" fillId="0" borderId="32" xfId="130" applyFont="1" applyBorder="1">
      <alignment/>
      <protection/>
    </xf>
    <xf numFmtId="0" fontId="4" fillId="0" borderId="0" xfId="130" applyFont="1" applyBorder="1">
      <alignment/>
      <protection/>
    </xf>
    <xf numFmtId="0" fontId="4" fillId="0" borderId="33" xfId="130" applyFont="1" applyBorder="1">
      <alignment/>
      <protection/>
    </xf>
    <xf numFmtId="1" fontId="4" fillId="0" borderId="33" xfId="130" applyNumberFormat="1" applyBorder="1">
      <alignment/>
      <protection/>
    </xf>
    <xf numFmtId="0" fontId="0" fillId="0" borderId="0" xfId="0" applyAlignment="1">
      <alignment/>
    </xf>
    <xf numFmtId="0" fontId="9" fillId="0" borderId="11" xfId="129" applyFont="1" applyFill="1" applyBorder="1" applyAlignment="1">
      <alignment horizontal="right" wrapText="1"/>
    </xf>
    <xf numFmtId="1" fontId="0" fillId="0" borderId="0" xfId="0" applyNumberFormat="1" applyFill="1" applyAlignment="1">
      <alignment/>
    </xf>
    <xf numFmtId="164" fontId="0" fillId="0" borderId="27" xfId="0" applyNumberFormat="1" applyBorder="1" applyAlignment="1">
      <alignment/>
    </xf>
    <xf numFmtId="164" fontId="0" fillId="0" borderId="0" xfId="0" applyNumberFormat="1" applyFill="1" applyAlignment="1">
      <alignment horizontal="right"/>
    </xf>
    <xf numFmtId="164" fontId="4" fillId="0" borderId="0" xfId="0" applyNumberFormat="1" applyFont="1" applyAlignment="1">
      <alignment horizontal="left"/>
    </xf>
    <xf numFmtId="0" fontId="62" fillId="0" borderId="0" xfId="0" applyFont="1" applyAlignment="1">
      <alignment horizontal="left"/>
    </xf>
    <xf numFmtId="0" fontId="0" fillId="0" borderId="27" xfId="0" applyBorder="1" applyAlignment="1">
      <alignment/>
    </xf>
    <xf numFmtId="49" fontId="4" fillId="0" borderId="27" xfId="0" applyNumberFormat="1" applyFont="1" applyBorder="1" applyAlignment="1">
      <alignment/>
    </xf>
    <xf numFmtId="0" fontId="3" fillId="0" borderId="37" xfId="0" applyFont="1" applyBorder="1" applyAlignment="1">
      <alignment/>
    </xf>
    <xf numFmtId="1" fontId="0" fillId="0" borderId="0" xfId="0" applyNumberFormat="1" applyFill="1" applyBorder="1" applyAlignment="1">
      <alignment/>
    </xf>
    <xf numFmtId="0" fontId="0" fillId="0" borderId="27" xfId="0" applyBorder="1" applyAlignment="1">
      <alignment vertical="top"/>
    </xf>
    <xf numFmtId="0" fontId="4" fillId="0" borderId="27" xfId="0" applyFont="1" applyBorder="1" applyAlignment="1">
      <alignment horizontal="left" wrapText="1"/>
    </xf>
    <xf numFmtId="0" fontId="4" fillId="0" borderId="27" xfId="0" applyFont="1" applyFill="1" applyBorder="1" applyAlignment="1">
      <alignment horizontal="left" wrapText="1"/>
    </xf>
    <xf numFmtId="164" fontId="0" fillId="19" borderId="27" xfId="0" applyNumberFormat="1" applyFill="1" applyBorder="1" applyAlignment="1">
      <alignment/>
    </xf>
    <xf numFmtId="164" fontId="0" fillId="19" borderId="0" xfId="0" applyNumberFormat="1" applyFill="1" applyBorder="1" applyAlignment="1">
      <alignment/>
    </xf>
    <xf numFmtId="164" fontId="4" fillId="19" borderId="0" xfId="0" applyNumberFormat="1" applyFont="1" applyFill="1" applyAlignment="1">
      <alignment horizontal="right"/>
    </xf>
    <xf numFmtId="0" fontId="4" fillId="19" borderId="27" xfId="0" applyFont="1" applyFill="1" applyBorder="1" applyAlignment="1">
      <alignment/>
    </xf>
    <xf numFmtId="0" fontId="4" fillId="19" borderId="0" xfId="0" applyFont="1" applyFill="1" applyBorder="1" applyAlignment="1">
      <alignment/>
    </xf>
    <xf numFmtId="164" fontId="4" fillId="19" borderId="0" xfId="0" applyNumberFormat="1" applyFont="1" applyFill="1" applyBorder="1" applyAlignment="1">
      <alignment/>
    </xf>
    <xf numFmtId="0" fontId="0" fillId="0" borderId="0" xfId="0" applyAlignment="1">
      <alignment horizontal="left"/>
    </xf>
    <xf numFmtId="164" fontId="76" fillId="0" borderId="33" xfId="0" applyNumberFormat="1" applyFont="1" applyFill="1" applyBorder="1" applyAlignment="1">
      <alignment horizontal="right"/>
    </xf>
    <xf numFmtId="164" fontId="76" fillId="0" borderId="33" xfId="0" applyNumberFormat="1" applyFont="1" applyFill="1" applyBorder="1" applyAlignment="1">
      <alignment horizontal="right" wrapText="1"/>
    </xf>
    <xf numFmtId="0" fontId="4" fillId="0" borderId="32" xfId="0" applyFont="1" applyFill="1" applyBorder="1" applyAlignment="1">
      <alignment horizontal="right"/>
    </xf>
    <xf numFmtId="165" fontId="4" fillId="0" borderId="32" xfId="0" applyNumberFormat="1" applyFont="1" applyFill="1" applyBorder="1" applyAlignment="1">
      <alignment horizontal="right"/>
    </xf>
    <xf numFmtId="165" fontId="4" fillId="0" borderId="33" xfId="0" applyNumberFormat="1" applyFont="1" applyFill="1" applyBorder="1" applyAlignment="1">
      <alignment horizontal="right"/>
    </xf>
    <xf numFmtId="0" fontId="39" fillId="0" borderId="0" xfId="0" applyFont="1" applyAlignment="1">
      <alignment/>
    </xf>
    <xf numFmtId="0" fontId="17" fillId="0" borderId="0" xfId="0" applyFont="1" applyAlignment="1">
      <alignment/>
    </xf>
    <xf numFmtId="0" fontId="77" fillId="0" borderId="0" xfId="93" applyFont="1" applyAlignment="1">
      <alignment horizontal="right"/>
    </xf>
    <xf numFmtId="0" fontId="2" fillId="0" borderId="0" xfId="0" applyFont="1" applyAlignment="1">
      <alignment horizontal="left"/>
    </xf>
    <xf numFmtId="0" fontId="2" fillId="0" borderId="0" xfId="0" applyFont="1" applyAlignment="1">
      <alignment horizontal="left" wrapText="1"/>
    </xf>
    <xf numFmtId="0" fontId="3" fillId="0" borderId="0" xfId="0" applyFont="1" applyAlignment="1">
      <alignment/>
    </xf>
    <xf numFmtId="0" fontId="0" fillId="0" borderId="0" xfId="0" applyAlignment="1">
      <alignment/>
    </xf>
    <xf numFmtId="0" fontId="5" fillId="0" borderId="0" xfId="0" applyFont="1" applyAlignment="1">
      <alignment horizontal="right"/>
    </xf>
    <xf numFmtId="0" fontId="3"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3" fillId="0" borderId="13" xfId="0" applyFont="1" applyFill="1" applyBorder="1" applyAlignment="1">
      <alignment horizontal="left"/>
    </xf>
    <xf numFmtId="0" fontId="40" fillId="0" borderId="0" xfId="0" applyFont="1" applyFill="1" applyAlignment="1">
      <alignment horizontal="left" wrapText="1"/>
    </xf>
    <xf numFmtId="0" fontId="4" fillId="0" borderId="0" xfId="0" applyFont="1" applyFill="1" applyAlignment="1">
      <alignment/>
    </xf>
    <xf numFmtId="0" fontId="7" fillId="0" borderId="13" xfId="0" applyFont="1" applyBorder="1" applyAlignment="1">
      <alignment horizontal="left" wrapText="1"/>
    </xf>
    <xf numFmtId="0" fontId="8" fillId="0" borderId="13" xfId="0" applyFont="1" applyBorder="1" applyAlignment="1">
      <alignment horizontal="left" wrapText="1"/>
    </xf>
    <xf numFmtId="0" fontId="3" fillId="0" borderId="13" xfId="0" applyFont="1" applyBorder="1" applyAlignment="1">
      <alignment horizontal="left" indent="5"/>
    </xf>
    <xf numFmtId="0" fontId="4" fillId="0" borderId="0" xfId="0" applyFont="1" applyAlignment="1">
      <alignment/>
    </xf>
    <xf numFmtId="0" fontId="0" fillId="0" borderId="13" xfId="0" applyBorder="1" applyAlignment="1">
      <alignment horizontal="left" wrapText="1"/>
    </xf>
    <xf numFmtId="0" fontId="7" fillId="0" borderId="13" xfId="0" applyFont="1" applyBorder="1" applyAlignment="1">
      <alignment horizontal="left" wrapText="1" indent="5"/>
    </xf>
    <xf numFmtId="0" fontId="0" fillId="0" borderId="13" xfId="0" applyBorder="1" applyAlignment="1">
      <alignment horizontal="left" wrapText="1" indent="5"/>
    </xf>
    <xf numFmtId="0" fontId="7" fillId="0" borderId="0" xfId="0" applyFont="1" applyAlignment="1">
      <alignment horizontal="center"/>
    </xf>
    <xf numFmtId="0" fontId="3" fillId="0" borderId="0" xfId="0" applyFont="1" applyAlignment="1">
      <alignment wrapText="1"/>
    </xf>
    <xf numFmtId="0" fontId="62" fillId="0" borderId="0" xfId="0" applyFont="1" applyAlignment="1">
      <alignment wrapText="1"/>
    </xf>
    <xf numFmtId="0" fontId="4" fillId="0" borderId="0" xfId="0" applyFont="1" applyAlignment="1">
      <alignment wrapText="1"/>
    </xf>
    <xf numFmtId="0" fontId="0" fillId="0" borderId="0" xfId="0" applyAlignment="1">
      <alignment wrapText="1"/>
    </xf>
    <xf numFmtId="0" fontId="2" fillId="0" borderId="0" xfId="0" applyFont="1" applyAlignment="1">
      <alignment/>
    </xf>
    <xf numFmtId="0" fontId="3" fillId="0" borderId="37" xfId="0" applyFont="1" applyBorder="1" applyAlignment="1">
      <alignment wrapText="1"/>
    </xf>
    <xf numFmtId="0" fontId="0" fillId="0" borderId="37" xfId="0" applyBorder="1" applyAlignment="1">
      <alignment/>
    </xf>
    <xf numFmtId="0" fontId="4" fillId="0" borderId="32" xfId="0" applyFont="1" applyFill="1" applyBorder="1" applyAlignment="1">
      <alignment horizontal="left" wrapText="1" indent="1"/>
    </xf>
    <xf numFmtId="0" fontId="4" fillId="0" borderId="32" xfId="0" applyFont="1" applyFill="1" applyBorder="1" applyAlignment="1">
      <alignment horizontal="left" indent="1"/>
    </xf>
    <xf numFmtId="0" fontId="4" fillId="0" borderId="33" xfId="0" applyFont="1" applyFill="1" applyBorder="1" applyAlignment="1">
      <alignment horizontal="left" wrapText="1" indent="1"/>
    </xf>
    <xf numFmtId="0" fontId="4" fillId="0" borderId="33" xfId="0" applyFont="1" applyFill="1" applyBorder="1" applyAlignment="1">
      <alignment horizontal="left" indent="1"/>
    </xf>
    <xf numFmtId="0" fontId="0" fillId="0" borderId="0" xfId="0" applyAlignment="1">
      <alignment horizontal="left"/>
    </xf>
    <xf numFmtId="0" fontId="0" fillId="0" borderId="0" xfId="0" applyAlignment="1">
      <alignment horizontal="center"/>
    </xf>
    <xf numFmtId="0" fontId="4" fillId="0" borderId="0" xfId="0" applyFont="1" applyAlignment="1">
      <alignment horizontal="left"/>
    </xf>
    <xf numFmtId="0" fontId="3" fillId="0" borderId="0" xfId="0" applyFont="1" applyBorder="1" applyAlignment="1">
      <alignment horizontal="left"/>
    </xf>
    <xf numFmtId="0" fontId="3" fillId="0" borderId="0" xfId="0" applyFont="1" applyAlignment="1">
      <alignment horizontal="center"/>
    </xf>
    <xf numFmtId="0" fontId="3" fillId="0" borderId="13" xfId="0" applyFont="1" applyBorder="1" applyAlignment="1">
      <alignment wrapText="1"/>
    </xf>
    <xf numFmtId="0" fontId="0" fillId="0" borderId="13" xfId="0" applyBorder="1" applyAlignment="1">
      <alignment wrapText="1"/>
    </xf>
    <xf numFmtId="0" fontId="3"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horizontal="right"/>
    </xf>
    <xf numFmtId="0" fontId="3" fillId="0" borderId="0" xfId="0" applyFont="1" applyFill="1" applyAlignment="1">
      <alignment horizontal="left"/>
    </xf>
    <xf numFmtId="0" fontId="0" fillId="0" borderId="0" xfId="0" applyFill="1" applyAlignment="1">
      <alignment horizontal="left"/>
    </xf>
    <xf numFmtId="0" fontId="5" fillId="0" borderId="0" xfId="0" applyFont="1" applyFill="1" applyAlignment="1">
      <alignment horizontal="right"/>
    </xf>
    <xf numFmtId="0" fontId="11" fillId="0" borderId="0" xfId="0" applyFont="1" applyAlignment="1">
      <alignment horizontal="left" wrapText="1"/>
    </xf>
    <xf numFmtId="0" fontId="12" fillId="0" borderId="0" xfId="0" applyFont="1" applyAlignment="1">
      <alignment wrapText="1"/>
    </xf>
    <xf numFmtId="0" fontId="3" fillId="0" borderId="13" xfId="0" applyFont="1" applyBorder="1" applyAlignment="1">
      <alignment horizontal="left" wrapText="1"/>
    </xf>
    <xf numFmtId="14" fontId="5" fillId="0" borderId="0" xfId="0" applyNumberFormat="1" applyFont="1" applyFill="1" applyAlignment="1">
      <alignment horizontal="right"/>
    </xf>
    <xf numFmtId="46" fontId="4" fillId="0" borderId="0" xfId="0" applyNumberFormat="1" applyFont="1" applyAlignment="1">
      <alignment horizontal="left"/>
    </xf>
    <xf numFmtId="0" fontId="4" fillId="0" borderId="0" xfId="0" applyFont="1" applyFill="1" applyAlignment="1">
      <alignment horizontal="left" wrapText="1"/>
    </xf>
    <xf numFmtId="0" fontId="0" fillId="0" borderId="0" xfId="0" applyFill="1" applyAlignment="1">
      <alignment horizontal="left" wrapText="1"/>
    </xf>
    <xf numFmtId="0" fontId="3" fillId="0" borderId="13" xfId="0" applyFont="1" applyBorder="1" applyAlignment="1">
      <alignment horizontal="left"/>
    </xf>
    <xf numFmtId="0" fontId="0" fillId="0" borderId="13" xfId="0" applyBorder="1" applyAlignment="1">
      <alignment horizontal="left"/>
    </xf>
    <xf numFmtId="0" fontId="62" fillId="0" borderId="0" xfId="0" applyFont="1" applyAlignment="1">
      <alignment horizontal="left"/>
    </xf>
    <xf numFmtId="2" fontId="4" fillId="0" borderId="0" xfId="0" applyNumberFormat="1" applyFont="1" applyAlignment="1">
      <alignment horizontal="left" wrapText="1"/>
    </xf>
    <xf numFmtId="0" fontId="4" fillId="0" borderId="0" xfId="130" applyFont="1" applyFill="1" applyAlignment="1">
      <alignment horizontal="left" wrapText="1" indent="2"/>
      <protection/>
    </xf>
    <xf numFmtId="0" fontId="4" fillId="0" borderId="0" xfId="130" applyFill="1" applyAlignment="1">
      <alignment horizontal="left" wrapText="1" indent="2"/>
      <protection/>
    </xf>
    <xf numFmtId="0" fontId="4" fillId="0" borderId="0" xfId="130" applyFont="1" applyAlignment="1">
      <alignment horizontal="left"/>
      <protection/>
    </xf>
    <xf numFmtId="0" fontId="4" fillId="0" borderId="0" xfId="130" applyAlignment="1">
      <alignment/>
      <protection/>
    </xf>
    <xf numFmtId="0" fontId="4" fillId="0" borderId="0" xfId="130" applyFont="1" applyFill="1" applyAlignment="1">
      <alignment horizontal="left"/>
      <protection/>
    </xf>
    <xf numFmtId="0" fontId="4" fillId="0" borderId="0" xfId="130" applyFill="1" applyAlignment="1">
      <alignment/>
      <protection/>
    </xf>
    <xf numFmtId="0" fontId="4" fillId="0" borderId="0" xfId="130" applyFont="1" applyFill="1" applyAlignment="1">
      <alignment horizontal="left" indent="2"/>
      <protection/>
    </xf>
    <xf numFmtId="0" fontId="4" fillId="0" borderId="0" xfId="130" applyFill="1" applyAlignment="1">
      <alignment horizontal="left" indent="2"/>
      <protection/>
    </xf>
    <xf numFmtId="0" fontId="4" fillId="0" borderId="32" xfId="130" applyFont="1" applyBorder="1" applyAlignment="1">
      <alignment horizontal="left"/>
      <protection/>
    </xf>
    <xf numFmtId="0" fontId="4" fillId="0" borderId="0" xfId="130" applyFont="1" applyBorder="1" applyAlignment="1">
      <alignment horizontal="left"/>
      <protection/>
    </xf>
    <xf numFmtId="0" fontId="3" fillId="0" borderId="0" xfId="130" applyFont="1" applyBorder="1" applyAlignment="1">
      <alignment horizontal="left"/>
      <protection/>
    </xf>
    <xf numFmtId="0" fontId="3" fillId="0" borderId="0" xfId="130" applyFont="1" applyAlignment="1">
      <alignment horizontal="left"/>
      <protection/>
    </xf>
    <xf numFmtId="0" fontId="2" fillId="0" borderId="0" xfId="130" applyFont="1" applyAlignment="1">
      <alignment horizontal="left"/>
      <protection/>
    </xf>
    <xf numFmtId="0" fontId="2" fillId="0" borderId="0" xfId="130" applyFont="1" applyAlignment="1">
      <alignment horizontal="left" wrapText="1"/>
      <protection/>
    </xf>
    <xf numFmtId="0" fontId="4" fillId="0" borderId="0" xfId="130" applyAlignment="1">
      <alignment horizontal="left" wrapText="1"/>
      <protection/>
    </xf>
    <xf numFmtId="0" fontId="3" fillId="0" borderId="0" xfId="130" applyFont="1" applyAlignment="1">
      <alignment/>
      <protection/>
    </xf>
    <xf numFmtId="0" fontId="5" fillId="0" borderId="0" xfId="130" applyFont="1" applyAlignment="1">
      <alignment horizontal="right"/>
      <protection/>
    </xf>
    <xf numFmtId="0" fontId="3" fillId="0" borderId="13" xfId="130" applyFont="1" applyFill="1" applyBorder="1" applyAlignment="1">
      <alignment horizontal="left" wrapText="1"/>
      <protection/>
    </xf>
    <xf numFmtId="0" fontId="4" fillId="0" borderId="13" xfId="130" applyFill="1" applyBorder="1" applyAlignment="1">
      <alignment horizontal="left" wrapText="1"/>
      <protection/>
    </xf>
    <xf numFmtId="0" fontId="3" fillId="0" borderId="13" xfId="130" applyFont="1" applyBorder="1" applyAlignment="1">
      <alignment horizontal="left" wrapText="1"/>
      <protection/>
    </xf>
    <xf numFmtId="0" fontId="4" fillId="0" borderId="13" xfId="130" applyBorder="1" applyAlignment="1">
      <alignment horizontal="left" wrapText="1"/>
      <protection/>
    </xf>
    <xf numFmtId="0" fontId="3" fillId="0" borderId="13" xfId="130" applyFont="1" applyBorder="1" applyAlignment="1">
      <alignment wrapText="1"/>
      <protection/>
    </xf>
    <xf numFmtId="0" fontId="4" fillId="0" borderId="13" xfId="130" applyBorder="1" applyAlignment="1">
      <alignment wrapText="1"/>
      <protection/>
    </xf>
    <xf numFmtId="0" fontId="2" fillId="0" borderId="0" xfId="130" applyFont="1" applyAlignment="1">
      <alignment wrapText="1"/>
      <protection/>
    </xf>
    <xf numFmtId="0" fontId="4" fillId="0" borderId="0" xfId="130" applyFont="1" applyAlignment="1">
      <alignment horizontal="left" wrapText="1"/>
      <protection/>
    </xf>
    <xf numFmtId="0" fontId="4" fillId="0" borderId="27" xfId="130" applyFont="1" applyBorder="1" applyAlignment="1">
      <alignment vertical="top" wrapText="1"/>
      <protection/>
    </xf>
    <xf numFmtId="0" fontId="4" fillId="0" borderId="0" xfId="130" applyBorder="1" applyAlignment="1">
      <alignment vertical="top" wrapText="1"/>
      <protection/>
    </xf>
    <xf numFmtId="0" fontId="4" fillId="0" borderId="32" xfId="130" applyFont="1" applyBorder="1" applyAlignment="1">
      <alignment vertical="top" wrapText="1"/>
      <protection/>
    </xf>
    <xf numFmtId="0" fontId="4" fillId="0" borderId="33" xfId="130" applyBorder="1" applyAlignment="1">
      <alignment vertical="top" wrapText="1"/>
      <protection/>
    </xf>
    <xf numFmtId="0" fontId="4" fillId="0" borderId="0" xfId="130" applyFont="1" applyAlignment="1">
      <alignment vertical="top" wrapText="1"/>
      <protection/>
    </xf>
    <xf numFmtId="0" fontId="4" fillId="0" borderId="0" xfId="130" applyAlignment="1">
      <alignment vertical="top" wrapText="1"/>
      <protection/>
    </xf>
  </cellXfs>
  <cellStyles count="134">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bin" xfId="66"/>
    <cellStyle name="bin 2" xfId="67"/>
    <cellStyle name="Calculation" xfId="68"/>
    <cellStyle name="cell" xfId="69"/>
    <cellStyle name="cell 2" xfId="70"/>
    <cellStyle name="Check Cell" xfId="71"/>
    <cellStyle name="Col&amp;RowHeadings" xfId="72"/>
    <cellStyle name="ColCodes" xfId="73"/>
    <cellStyle name="ColTitles" xfId="74"/>
    <cellStyle name="column" xfId="75"/>
    <cellStyle name="Comma 2" xfId="76"/>
    <cellStyle name="Comma 2 2" xfId="77"/>
    <cellStyle name="DataEntryCells" xfId="78"/>
    <cellStyle name="Comma [0]" xfId="79"/>
    <cellStyle name="Eingabe" xfId="80"/>
    <cellStyle name="Ergebnis" xfId="81"/>
    <cellStyle name="Erklärender Text" xfId="82"/>
    <cellStyle name="Explanatory Text" xfId="83"/>
    <cellStyle name="formula" xfId="84"/>
    <cellStyle name="gap" xfId="85"/>
    <cellStyle name="Good" xfId="86"/>
    <cellStyle name="GreyBackground" xfId="87"/>
    <cellStyle name="Gut" xfId="88"/>
    <cellStyle name="Heading 1" xfId="89"/>
    <cellStyle name="Heading 2" xfId="90"/>
    <cellStyle name="Heading 3" xfId="91"/>
    <cellStyle name="Heading 4" xfId="92"/>
    <cellStyle name="Hyperlink" xfId="93"/>
    <cellStyle name="Input" xfId="94"/>
    <cellStyle name="ISC" xfId="95"/>
    <cellStyle name="Comma" xfId="96"/>
    <cellStyle name="Komma 2" xfId="97"/>
    <cellStyle name="level1a" xfId="98"/>
    <cellStyle name="level1a 2" xfId="99"/>
    <cellStyle name="level2" xfId="100"/>
    <cellStyle name="level2a" xfId="101"/>
    <cellStyle name="level3" xfId="102"/>
    <cellStyle name="level3 2" xfId="103"/>
    <cellStyle name="Linked Cell" xfId="104"/>
    <cellStyle name="Migliaia (0)_conti99" xfId="105"/>
    <cellStyle name="Neutral" xfId="106"/>
    <cellStyle name="Neutral 2" xfId="107"/>
    <cellStyle name="Normal 2" xfId="108"/>
    <cellStyle name="Normal 2 2" xfId="109"/>
    <cellStyle name="Normal 2 2 2" xfId="110"/>
    <cellStyle name="Normal 2 3" xfId="111"/>
    <cellStyle name="Normal 2 4" xfId="112"/>
    <cellStyle name="Normal 2 5" xfId="113"/>
    <cellStyle name="Normal 2_AUG_TabChap2" xfId="114"/>
    <cellStyle name="Normal 3" xfId="115"/>
    <cellStyle name="Normal 3 2" xfId="116"/>
    <cellStyle name="Note" xfId="117"/>
    <cellStyle name="Note 2" xfId="118"/>
    <cellStyle name="Notiz" xfId="119"/>
    <cellStyle name="Output" xfId="120"/>
    <cellStyle name="Percent" xfId="121"/>
    <cellStyle name="row" xfId="122"/>
    <cellStyle name="row 2" xfId="123"/>
    <cellStyle name="RowCodes" xfId="124"/>
    <cellStyle name="Row-Col Headings" xfId="125"/>
    <cellStyle name="RowTitles_CENTRAL_GOVT" xfId="126"/>
    <cellStyle name="RowTitles-Col2" xfId="127"/>
    <cellStyle name="RowTitles-Detail" xfId="128"/>
    <cellStyle name="Schlecht" xfId="129"/>
    <cellStyle name="Standard 2" xfId="130"/>
    <cellStyle name="Standard 3" xfId="131"/>
    <cellStyle name="temp" xfId="132"/>
    <cellStyle name="Title" xfId="133"/>
    <cellStyle name="title1" xfId="134"/>
    <cellStyle name="Total" xfId="135"/>
    <cellStyle name="Überschrift" xfId="136"/>
    <cellStyle name="Überschrift 1" xfId="137"/>
    <cellStyle name="Überschrift 2" xfId="138"/>
    <cellStyle name="Überschrift 3" xfId="139"/>
    <cellStyle name="Überschrift 4" xfId="140"/>
    <cellStyle name="Verknüpfte Zelle" xfId="141"/>
    <cellStyle name="Currency" xfId="142"/>
    <cellStyle name="Currency [0]" xfId="143"/>
    <cellStyle name="Warnender Text" xfId="144"/>
    <cellStyle name="Warning Text" xfId="145"/>
    <cellStyle name="Warning Text 2" xfId="146"/>
    <cellStyle name="Zelle überprüfen"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 Id="rId4" Type="http://schemas.openxmlformats.org/officeDocument/2006/relationships/hyperlink" Target="#Titel!A1" /><Relationship Id="rId5" Type="http://schemas.openxmlformats.org/officeDocument/2006/relationships/hyperlink" Target="#Titel!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581025</xdr:colOff>
      <xdr:row>2</xdr:row>
      <xdr:rowOff>0</xdr:rowOff>
    </xdr:from>
    <xdr:to>
      <xdr:col>3</xdr:col>
      <xdr:colOff>752475</xdr:colOff>
      <xdr:row>2</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2867025" y="685800"/>
          <a:ext cx="171450"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1</xdr:row>
      <xdr:rowOff>0</xdr:rowOff>
    </xdr:from>
    <xdr:to>
      <xdr:col>8</xdr:col>
      <xdr:colOff>742950</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6667500" y="190500"/>
          <a:ext cx="171450" cy="171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1</xdr:row>
      <xdr:rowOff>0</xdr:rowOff>
    </xdr:from>
    <xdr:to>
      <xdr:col>6</xdr:col>
      <xdr:colOff>762000</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5162550" y="190500"/>
          <a:ext cx="171450" cy="171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571500</xdr:colOff>
      <xdr:row>1</xdr:row>
      <xdr:rowOff>0</xdr:rowOff>
    </xdr:from>
    <xdr:to>
      <xdr:col>6</xdr:col>
      <xdr:colOff>742950</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5143500" y="190500"/>
          <a:ext cx="171450"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0</xdr:rowOff>
    </xdr:from>
    <xdr:to>
      <xdr:col>6</xdr:col>
      <xdr:colOff>752475</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5153025" y="381000"/>
          <a:ext cx="171450" cy="171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2</xdr:row>
      <xdr:rowOff>0</xdr:rowOff>
    </xdr:from>
    <xdr:to>
      <xdr:col>8</xdr:col>
      <xdr:colOff>9525</xdr:colOff>
      <xdr:row>2</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5934075" y="371475"/>
          <a:ext cx="171450" cy="171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xdr:row>
      <xdr:rowOff>0</xdr:rowOff>
    </xdr:from>
    <xdr:to>
      <xdr:col>5</xdr:col>
      <xdr:colOff>523875</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6591300" y="190500"/>
          <a:ext cx="171450" cy="171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1504950</xdr:colOff>
      <xdr:row>1</xdr:row>
      <xdr:rowOff>19050</xdr:rowOff>
    </xdr:from>
    <xdr:to>
      <xdr:col>1</xdr:col>
      <xdr:colOff>1676400</xdr:colOff>
      <xdr:row>1</xdr:row>
      <xdr:rowOff>190500</xdr:rowOff>
    </xdr:to>
    <xdr:pic>
      <xdr:nvPicPr>
        <xdr:cNvPr id="1" name="Grafik 1">
          <a:hlinkClick r:id="rId3"/>
        </xdr:cNvPr>
        <xdr:cNvPicPr preferRelativeResize="1">
          <a:picLocks noChangeAspect="1"/>
        </xdr:cNvPicPr>
      </xdr:nvPicPr>
      <xdr:blipFill>
        <a:blip r:embed="rId1"/>
        <a:stretch>
          <a:fillRect/>
        </a:stretch>
      </xdr:blipFill>
      <xdr:spPr>
        <a:xfrm>
          <a:off x="3505200" y="209550"/>
          <a:ext cx="171450" cy="171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1209675</xdr:colOff>
      <xdr:row>1</xdr:row>
      <xdr:rowOff>0</xdr:rowOff>
    </xdr:from>
    <xdr:to>
      <xdr:col>2</xdr:col>
      <xdr:colOff>1381125</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3352800" y="190500"/>
          <a:ext cx="171450" cy="171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1819275</xdr:colOff>
      <xdr:row>1</xdr:row>
      <xdr:rowOff>0</xdr:rowOff>
    </xdr:from>
    <xdr:to>
      <xdr:col>2</xdr:col>
      <xdr:colOff>1990725</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3924300" y="190500"/>
          <a:ext cx="171450" cy="171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571500</xdr:colOff>
      <xdr:row>2</xdr:row>
      <xdr:rowOff>0</xdr:rowOff>
    </xdr:from>
    <xdr:to>
      <xdr:col>6</xdr:col>
      <xdr:colOff>742950</xdr:colOff>
      <xdr:row>2</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5867400" y="381000"/>
          <a:ext cx="17145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828675</xdr:colOff>
      <xdr:row>1</xdr:row>
      <xdr:rowOff>0</xdr:rowOff>
    </xdr:from>
    <xdr:to>
      <xdr:col>6</xdr:col>
      <xdr:colOff>1000125</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5400675" y="190500"/>
          <a:ext cx="171450" cy="171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1428750</xdr:colOff>
      <xdr:row>1</xdr:row>
      <xdr:rowOff>19050</xdr:rowOff>
    </xdr:from>
    <xdr:to>
      <xdr:col>2</xdr:col>
      <xdr:colOff>1628775</xdr:colOff>
      <xdr:row>2</xdr:row>
      <xdr:rowOff>9525</xdr:rowOff>
    </xdr:to>
    <xdr:pic>
      <xdr:nvPicPr>
        <xdr:cNvPr id="1" name="Grafik 2">
          <a:hlinkClick r:id="rId3"/>
        </xdr:cNvPr>
        <xdr:cNvPicPr preferRelativeResize="1">
          <a:picLocks noChangeAspect="1"/>
        </xdr:cNvPicPr>
      </xdr:nvPicPr>
      <xdr:blipFill>
        <a:blip r:embed="rId1"/>
        <a:stretch>
          <a:fillRect/>
        </a:stretch>
      </xdr:blipFill>
      <xdr:spPr>
        <a:xfrm>
          <a:off x="3829050" y="590550"/>
          <a:ext cx="200025" cy="1809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904875</xdr:colOff>
      <xdr:row>1</xdr:row>
      <xdr:rowOff>0</xdr:rowOff>
    </xdr:from>
    <xdr:to>
      <xdr:col>4</xdr:col>
      <xdr:colOff>1076325</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6724650" y="190500"/>
          <a:ext cx="171450" cy="1714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1895475</xdr:colOff>
      <xdr:row>1</xdr:row>
      <xdr:rowOff>0</xdr:rowOff>
    </xdr:from>
    <xdr:to>
      <xdr:col>2</xdr:col>
      <xdr:colOff>2066925</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4048125" y="495300"/>
          <a:ext cx="171450" cy="2000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xdr:row>
      <xdr:rowOff>0</xdr:rowOff>
    </xdr:from>
    <xdr:to>
      <xdr:col>11</xdr:col>
      <xdr:colOff>0</xdr:colOff>
      <xdr:row>1</xdr:row>
      <xdr:rowOff>171450</xdr:rowOff>
    </xdr:to>
    <xdr:pic>
      <xdr:nvPicPr>
        <xdr:cNvPr id="1" name="Grafik 2">
          <a:hlinkClick r:id="rId3"/>
        </xdr:cNvPr>
        <xdr:cNvPicPr preferRelativeResize="1">
          <a:picLocks noChangeAspect="1"/>
        </xdr:cNvPicPr>
      </xdr:nvPicPr>
      <xdr:blipFill>
        <a:blip r:embed="rId1"/>
        <a:stretch>
          <a:fillRect/>
        </a:stretch>
      </xdr:blipFill>
      <xdr:spPr>
        <a:xfrm>
          <a:off x="6677025" y="190500"/>
          <a:ext cx="0" cy="171450"/>
        </a:xfrm>
        <a:prstGeom prst="rect">
          <a:avLst/>
        </a:prstGeom>
        <a:noFill/>
        <a:ln w="9525" cmpd="sng">
          <a:noFill/>
        </a:ln>
      </xdr:spPr>
    </xdr:pic>
    <xdr:clientData/>
  </xdr:twoCellAnchor>
  <xdr:twoCellAnchor editAs="oneCell">
    <xdr:from>
      <xdr:col>10</xdr:col>
      <xdr:colOff>333375</xdr:colOff>
      <xdr:row>1</xdr:row>
      <xdr:rowOff>200025</xdr:rowOff>
    </xdr:from>
    <xdr:to>
      <xdr:col>10</xdr:col>
      <xdr:colOff>571500</xdr:colOff>
      <xdr:row>3</xdr:row>
      <xdr:rowOff>9525</xdr:rowOff>
    </xdr:to>
    <xdr:pic>
      <xdr:nvPicPr>
        <xdr:cNvPr id="2" name="Grafik 3">
          <a:hlinkClick r:id="rId5"/>
        </xdr:cNvPr>
        <xdr:cNvPicPr preferRelativeResize="1">
          <a:picLocks noChangeAspect="1"/>
        </xdr:cNvPicPr>
      </xdr:nvPicPr>
      <xdr:blipFill>
        <a:blip r:embed="rId1"/>
        <a:stretch>
          <a:fillRect/>
        </a:stretch>
      </xdr:blipFill>
      <xdr:spPr>
        <a:xfrm>
          <a:off x="6419850" y="390525"/>
          <a:ext cx="238125" cy="2095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790575</xdr:colOff>
      <xdr:row>1</xdr:row>
      <xdr:rowOff>0</xdr:rowOff>
    </xdr:from>
    <xdr:to>
      <xdr:col>10</xdr:col>
      <xdr:colOff>962025</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8115300" y="190500"/>
          <a:ext cx="171450" cy="161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781050</xdr:colOff>
      <xdr:row>1</xdr:row>
      <xdr:rowOff>0</xdr:rowOff>
    </xdr:from>
    <xdr:to>
      <xdr:col>3</xdr:col>
      <xdr:colOff>952500</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3886200" y="428625"/>
          <a:ext cx="171450" cy="1619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904875</xdr:colOff>
      <xdr:row>1</xdr:row>
      <xdr:rowOff>0</xdr:rowOff>
    </xdr:from>
    <xdr:to>
      <xdr:col>4</xdr:col>
      <xdr:colOff>1076325</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4514850" y="171450"/>
          <a:ext cx="171450" cy="1619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819150</xdr:colOff>
      <xdr:row>1</xdr:row>
      <xdr:rowOff>0</xdr:rowOff>
    </xdr:from>
    <xdr:to>
      <xdr:col>4</xdr:col>
      <xdr:colOff>990600</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5562600" y="219075"/>
          <a:ext cx="1714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1</xdr:row>
      <xdr:rowOff>0</xdr:rowOff>
    </xdr:from>
    <xdr:to>
      <xdr:col>7</xdr:col>
      <xdr:colOff>752475</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7038975" y="190500"/>
          <a:ext cx="17145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1</xdr:row>
      <xdr:rowOff>0</xdr:rowOff>
    </xdr:from>
    <xdr:to>
      <xdr:col>7</xdr:col>
      <xdr:colOff>762000</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7038975" y="190500"/>
          <a:ext cx="171450"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1524000</xdr:colOff>
      <xdr:row>1</xdr:row>
      <xdr:rowOff>0</xdr:rowOff>
    </xdr:from>
    <xdr:to>
      <xdr:col>2</xdr:col>
      <xdr:colOff>1695450</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5276850" y="428625"/>
          <a:ext cx="171450"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609600</xdr:colOff>
      <xdr:row>0</xdr:row>
      <xdr:rowOff>476250</xdr:rowOff>
    </xdr:from>
    <xdr:to>
      <xdr:col>6</xdr:col>
      <xdr:colOff>781050</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4905375" y="476250"/>
          <a:ext cx="171450" cy="219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1</xdr:row>
      <xdr:rowOff>0</xdr:rowOff>
    </xdr:from>
    <xdr:to>
      <xdr:col>6</xdr:col>
      <xdr:colOff>762000</xdr:colOff>
      <xdr:row>1</xdr:row>
      <xdr:rowOff>180975</xdr:rowOff>
    </xdr:to>
    <xdr:pic>
      <xdr:nvPicPr>
        <xdr:cNvPr id="1" name="Grafik 1">
          <a:hlinkClick r:id="rId3"/>
        </xdr:cNvPr>
        <xdr:cNvPicPr preferRelativeResize="1">
          <a:picLocks noChangeAspect="1"/>
        </xdr:cNvPicPr>
      </xdr:nvPicPr>
      <xdr:blipFill>
        <a:blip r:embed="rId1"/>
        <a:stretch>
          <a:fillRect/>
        </a:stretch>
      </xdr:blipFill>
      <xdr:spPr>
        <a:xfrm>
          <a:off x="5162550" y="485775"/>
          <a:ext cx="171450" cy="180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1</xdr:row>
      <xdr:rowOff>0</xdr:rowOff>
    </xdr:from>
    <xdr:to>
      <xdr:col>6</xdr:col>
      <xdr:colOff>762000</xdr:colOff>
      <xdr:row>1</xdr:row>
      <xdr:rowOff>171450</xdr:rowOff>
    </xdr:to>
    <xdr:pic>
      <xdr:nvPicPr>
        <xdr:cNvPr id="1" name="Grafik 2">
          <a:hlinkClick r:id="rId3"/>
        </xdr:cNvPr>
        <xdr:cNvPicPr preferRelativeResize="1">
          <a:picLocks noChangeAspect="1"/>
        </xdr:cNvPicPr>
      </xdr:nvPicPr>
      <xdr:blipFill>
        <a:blip r:embed="rId1"/>
        <a:stretch>
          <a:fillRect/>
        </a:stretch>
      </xdr:blipFill>
      <xdr:spPr>
        <a:xfrm>
          <a:off x="5162550" y="190500"/>
          <a:ext cx="171450" cy="171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590550</xdr:colOff>
      <xdr:row>1</xdr:row>
      <xdr:rowOff>0</xdr:rowOff>
    </xdr:from>
    <xdr:to>
      <xdr:col>5</xdr:col>
      <xdr:colOff>762000</xdr:colOff>
      <xdr:row>1</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4914900" y="190500"/>
          <a:ext cx="1714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B38"/>
  <sheetViews>
    <sheetView tabSelected="1" zoomScale="115" zoomScaleNormal="115" zoomScalePageLayoutView="0" workbookViewId="0" topLeftCell="A1">
      <selection activeCell="A15" sqref="A15"/>
    </sheetView>
  </sheetViews>
  <sheetFormatPr defaultColWidth="11.421875" defaultRowHeight="15"/>
  <cols>
    <col min="1" max="1" width="100.28125" style="0" customWidth="1"/>
  </cols>
  <sheetData>
    <row r="1" ht="24">
      <c r="A1" s="11" t="s">
        <v>20</v>
      </c>
    </row>
    <row r="3" spans="1:2" ht="14.25">
      <c r="A3" s="256" t="str">
        <f>Tab_10_1_1!A1</f>
        <v>10.1 Indikatoren der Allgemeinen Ausbildung</v>
      </c>
      <c r="B3" s="258"/>
    </row>
    <row r="4" spans="1:2" ht="14.25">
      <c r="A4" s="257" t="str">
        <f>Tab_10_1_1!A2</f>
        <v>Anzahl Schulkinder in Liechtenstein in der obligatorischen Schule</v>
      </c>
      <c r="B4" s="258" t="s">
        <v>252</v>
      </c>
    </row>
    <row r="5" spans="1:2" ht="14.25">
      <c r="A5" s="257" t="str">
        <f>Tab_10_1_2!A1</f>
        <v>Teilnehmende an der Vorschulbildung
in Prozent der Altersgruppe zwischen 4 Jahren und dem gesetzlichen Einschulungsalter</v>
      </c>
      <c r="B5" s="258" t="s">
        <v>253</v>
      </c>
    </row>
    <row r="6" spans="1:2" ht="14.25">
      <c r="A6" s="257" t="str">
        <f>Tab_10_1_3!A1</f>
        <v>Schulklassengrösse</v>
      </c>
      <c r="B6" s="258" t="s">
        <v>254</v>
      </c>
    </row>
    <row r="7" spans="1:2" ht="14.25">
      <c r="A7" s="257" t="str">
        <f>Tab_10_1_4!A1</f>
        <v>Betreuungsverhältnis</v>
      </c>
      <c r="B7" s="258" t="s">
        <v>255</v>
      </c>
    </row>
    <row r="8" spans="1:2" ht="14.25">
      <c r="A8" s="257" t="str">
        <f>Tab_10_1_5!A1</f>
        <v>Kulturelle Heterogenität an der obligatorischen Schule</v>
      </c>
      <c r="B8" s="258" t="s">
        <v>256</v>
      </c>
    </row>
    <row r="9" spans="1:2" ht="14.25">
      <c r="A9" s="257" t="str">
        <f>Tab_10_1_6!A1</f>
        <v>Zahl der pro Schulkind erlernten Fremdsprachen an Sekundarschulen (ISCED 2)</v>
      </c>
      <c r="B9" s="258" t="s">
        <v>257</v>
      </c>
    </row>
    <row r="10" spans="1:2" ht="14.25">
      <c r="A10" s="257" t="str">
        <f>Tab_10_1_6a!A1</f>
        <v>Anteil der Schulkinder an Sekundarschulen (ISCED 2), die zwei oder mehr Fremdsprachen erlernen</v>
      </c>
      <c r="B10" s="258" t="s">
        <v>258</v>
      </c>
    </row>
    <row r="11" spans="1:2" ht="14.25">
      <c r="A11" s="257" t="str">
        <f>Tab_10_1_6b!A1</f>
        <v>Bildungsbeteiligung von 18-Jährigen</v>
      </c>
      <c r="B11" s="258" t="s">
        <v>259</v>
      </c>
    </row>
    <row r="12" spans="1:2" ht="14.25">
      <c r="A12" s="257" t="str">
        <f>Tab_10_1_7!A1</f>
        <v>Überweisungsrate in Sonderschulen oder SiR-Betreuung</v>
      </c>
      <c r="B12" s="258" t="s">
        <v>260</v>
      </c>
    </row>
    <row r="13" spans="1:2" ht="14.25">
      <c r="A13" s="257" t="str">
        <f>Tab_10_1_8!A1</f>
        <v>Maturitätsquote</v>
      </c>
      <c r="B13" s="258" t="s">
        <v>261</v>
      </c>
    </row>
    <row r="14" spans="1:2" ht="14.25">
      <c r="A14" s="257" t="str">
        <f>Tab_10_1_9!A1</f>
        <v>Anteil der Bevölkerung mit mindestens einem Abschluss in der Sekundarstufe II
nach Altersgruppe</v>
      </c>
      <c r="B14" s="258" t="s">
        <v>262</v>
      </c>
    </row>
    <row r="15" spans="1:2" ht="14.25">
      <c r="A15" s="257" t="str">
        <f>Tab_10_1_10!A1</f>
        <v>Mittleres Alter der Studierenden (Median)</v>
      </c>
      <c r="B15" s="258" t="s">
        <v>263</v>
      </c>
    </row>
    <row r="16" spans="1:2" ht="14.25">
      <c r="A16" s="257" t="str">
        <f>Tab_10_1_11!A1</f>
        <v>Anteil der Bevölkerung mit einem Abschluss in der Tertiärstufe nach Altersgruppe</v>
      </c>
      <c r="B16" s="258" t="s">
        <v>264</v>
      </c>
    </row>
    <row r="17" ht="14.25">
      <c r="B17" s="258"/>
    </row>
    <row r="18" spans="1:2" ht="14.25">
      <c r="A18" s="256" t="str">
        <f>Tab_10_2_1!A1</f>
        <v>10.2 Indikatoren der beruflichen Grundbildung</v>
      </c>
      <c r="B18" s="258"/>
    </row>
    <row r="19" spans="1:2" ht="14.25">
      <c r="A19" s="257" t="str">
        <f>Tab_10_2_1!A2</f>
        <v>Lehrabschlüsse und BMS-Abschlüsse nach Geschlecht</v>
      </c>
      <c r="B19" s="258" t="s">
        <v>265</v>
      </c>
    </row>
    <row r="20" spans="1:2" ht="14.25">
      <c r="A20" s="257" t="str">
        <f>Tab_10_2_2!A1</f>
        <v>Öffentliche Ausgaben für die berufliche Grundbildung</v>
      </c>
      <c r="B20" s="258" t="s">
        <v>266</v>
      </c>
    </row>
    <row r="21" spans="1:2" ht="14.25">
      <c r="A21" s="257" t="str">
        <f>Tab_10_2_3!A1</f>
        <v>Ausbildende Betriebe in Liechtenstein</v>
      </c>
      <c r="B21" s="258" t="s">
        <v>267</v>
      </c>
    </row>
    <row r="22" spans="1:2" ht="14.25">
      <c r="A22" s="257" t="str">
        <f>Tab_10_2_4!A1</f>
        <v>Anteil Lehrstellen an Arbeitsstellen in Prozent</v>
      </c>
      <c r="B22" s="258" t="s">
        <v>268</v>
      </c>
    </row>
    <row r="23" spans="1:2" ht="14.25">
      <c r="A23" s="257" t="str">
        <f>Tab_10_2_5!A1</f>
        <v>Verbleibensquote im Betrieb nach dem Lehrabschluss</v>
      </c>
      <c r="B23" s="258" t="s">
        <v>269</v>
      </c>
    </row>
    <row r="24" ht="14.25">
      <c r="B24" s="258"/>
    </row>
    <row r="25" spans="1:2" ht="14.25">
      <c r="A25" s="256" t="str">
        <f>Tab_10_3_1!A1</f>
        <v>10.3 Finanzindikatoren</v>
      </c>
      <c r="B25" s="258"/>
    </row>
    <row r="26" spans="1:2" ht="14.25">
      <c r="A26" s="257" t="str">
        <f>Tab_10_3_1!A2</f>
        <v>Anteil der öffentlichen Bildungsausgaben am Bruttonationaleinkommen</v>
      </c>
      <c r="B26" s="258" t="s">
        <v>270</v>
      </c>
    </row>
    <row r="27" spans="1:2" ht="14.25">
      <c r="A27" s="257" t="str">
        <f>Tab_10_3_2!A1</f>
        <v>Anteil der öffentlichen Bildungsausgaben an den gesamten öffentlichen Ausgaben</v>
      </c>
      <c r="B27" s="258" t="s">
        <v>271</v>
      </c>
    </row>
    <row r="28" spans="1:2" ht="14.25">
      <c r="A28" s="257" t="str">
        <f>Tab_10_3_3!A1</f>
        <v>Öffentliche Bildungsausgaben im Vergleich zur Schweiz, Kindergarten bis Sekundarstufe II</v>
      </c>
      <c r="B28" s="258" t="s">
        <v>272</v>
      </c>
    </row>
    <row r="29" spans="1:2" ht="14.25">
      <c r="A29" s="257" t="str">
        <f>Tab_10_3_4!A1</f>
        <v>Durchschnittlicher Betrag von Stipendien pro Stipendienempfänger</v>
      </c>
      <c r="B29" s="258" t="s">
        <v>273</v>
      </c>
    </row>
    <row r="30" s="230" customFormat="1" ht="14.25">
      <c r="B30" s="258"/>
    </row>
    <row r="31" spans="1:2" ht="14.25">
      <c r="A31" s="256" t="str">
        <f>Tab_10_4_1!A1</f>
        <v>10.4 Indikatoren zum Bildungsstand und zur Bildungsbeteiligung</v>
      </c>
      <c r="B31" s="258"/>
    </row>
    <row r="32" spans="1:2" ht="14.25">
      <c r="A32" s="257" t="str">
        <f>Tab_10_4_1!A2</f>
        <v>Beschäftigungsquote der 25- bis 64-Jährigen nach Bildungsstand und Geschlecht</v>
      </c>
      <c r="B32" s="258" t="s">
        <v>274</v>
      </c>
    </row>
    <row r="33" spans="1:2" ht="14.25">
      <c r="A33" s="257" t="str">
        <f>Tab_10_4_2!A1</f>
        <v>Erwerbslosenquote der 25- bis 64-Jährigen nach Wohnland, Geschlecht und Bildungsstand</v>
      </c>
      <c r="B33" s="258" t="s">
        <v>275</v>
      </c>
    </row>
    <row r="34" spans="1:2" ht="14.25">
      <c r="A34" s="257" t="str">
        <f>Tab_10_4_3!A1</f>
        <v>15- bis 29-jährige Personen, die weder in einer Ausbildung noch erwerbstätig sind</v>
      </c>
      <c r="B34" s="258" t="s">
        <v>276</v>
      </c>
    </row>
    <row r="35" spans="1:2" ht="14.25">
      <c r="A35" s="257" t="str">
        <f>Tab_10_4_4!A1</f>
        <v>Bildungsbeteiligung der Bevölkerung nach Alterskategorie</v>
      </c>
      <c r="B35" s="258" t="s">
        <v>277</v>
      </c>
    </row>
    <row r="36" spans="1:2" ht="14.25">
      <c r="A36" s="257" t="str">
        <f>Tab_10_4_5!A1</f>
        <v>Bildungsstand der Bevölkerung nach Alterskategorien</v>
      </c>
      <c r="B36" s="258" t="s">
        <v>278</v>
      </c>
    </row>
    <row r="37" ht="14.25">
      <c r="B37" s="258"/>
    </row>
    <row r="38" ht="14.25">
      <c r="B38" s="258"/>
    </row>
  </sheetData>
  <sheetProtection/>
  <hyperlinks>
    <hyperlink ref="B4" location="Tab_10_1_1!A1" display="Tab_10_1_1"/>
    <hyperlink ref="B5" location="Tab_10_1_2!A1" display="Tab_10_1_2"/>
    <hyperlink ref="B6" location="Tab_10_1_3!A1" display="Tab_10_1_3"/>
    <hyperlink ref="B7" location="Tab_10_1_4!A1" display="Tab_10_1_4"/>
    <hyperlink ref="B8" location="Tab_10_1_5!A1" display="Tab_10_1_5"/>
    <hyperlink ref="B9" location="Tab_10_1_6!A1" display="Tab_10_1_6"/>
    <hyperlink ref="B10" location="Tab_10_1_6a!A1" display="Tab_10_1_6a"/>
    <hyperlink ref="B11" location="Tab_10_1_6b!A1" display="Tab_10_1_6b"/>
    <hyperlink ref="B12" location="Tab_10_1_7!A1" display="Tab_10_1_7"/>
    <hyperlink ref="B13" location="Tab_10_1_8!A1" display="Tab_10_1_8"/>
    <hyperlink ref="B14" location="Tab_10_1_9!A1" display="Tab_10_1_9"/>
    <hyperlink ref="B15" location="Tab_10_1_10!A1" display="Tab_10_1_10"/>
    <hyperlink ref="B16" location="Tab_10_1_11!A1" display="Tab_10_1_11"/>
    <hyperlink ref="B19" location="Tab_10_2_1!A1" display="Tab_10_2_1"/>
    <hyperlink ref="B20" location="Tab_10_2_2!A1" display="Tab_10_2_2"/>
    <hyperlink ref="B21" location="Tab_10_2_3!A1" display="Tab_10_2_3"/>
    <hyperlink ref="B22" location="Tab_10_2_4!A1" display="Tab_10_2_4"/>
    <hyperlink ref="B23" location="Tab_10_2_5!A1" display="Tab_10_2_5"/>
    <hyperlink ref="B26" location="Tab_10_3_1!A1" display="Tab_10_3_1"/>
    <hyperlink ref="B27" location="Tab_10_3_2!A1" display="Tab_10_3_2"/>
    <hyperlink ref="B28" location="Tab_10_3_3!A1" display="Tab_10_3_3"/>
    <hyperlink ref="B29" location="Tab_10_3_4!A1" display="Tab_10_3_4"/>
    <hyperlink ref="B32" location="Tab_10_4_1!A1" display="Tab_10_4_1"/>
    <hyperlink ref="B33" location="Tab_10_4_2!A1" display="Tab_10_4_2"/>
    <hyperlink ref="B34" location="Tab_10_4_3!A1" display="Tab_10_4_3"/>
    <hyperlink ref="B35" location="Tab_10_4_4!A1" display="Tab_10_4_4"/>
    <hyperlink ref="B36" location="Tab_10_4_5!A1" display="Tab_10_4_5"/>
  </hyperlink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G27"/>
  <sheetViews>
    <sheetView zoomScalePageLayoutView="0" workbookViewId="0" topLeftCell="A1">
      <selection activeCell="G2" sqref="G2"/>
    </sheetView>
  </sheetViews>
  <sheetFormatPr defaultColWidth="11.421875" defaultRowHeight="15"/>
  <cols>
    <col min="4" max="4" width="19.140625" style="0" customWidth="1"/>
  </cols>
  <sheetData>
    <row r="1" spans="1:7" ht="15">
      <c r="A1" s="282" t="s">
        <v>84</v>
      </c>
      <c r="B1" s="262"/>
      <c r="C1" s="262"/>
      <c r="D1" s="262"/>
      <c r="E1" s="262"/>
      <c r="F1" s="262"/>
      <c r="G1" s="60"/>
    </row>
    <row r="2" spans="1:7" ht="15">
      <c r="A2" s="261" t="s">
        <v>85</v>
      </c>
      <c r="B2" s="262"/>
      <c r="C2" s="262"/>
      <c r="D2" s="262"/>
      <c r="E2" s="262"/>
      <c r="F2" s="262"/>
      <c r="G2" s="60"/>
    </row>
    <row r="3" spans="1:7" ht="14.25">
      <c r="A3" s="60"/>
      <c r="B3" s="19"/>
      <c r="C3" s="19"/>
      <c r="D3" s="263" t="s">
        <v>86</v>
      </c>
      <c r="E3" s="263"/>
      <c r="F3" s="263"/>
      <c r="G3" s="60"/>
    </row>
    <row r="4" spans="1:7" ht="14.25">
      <c r="A4" s="3"/>
      <c r="B4" s="3"/>
      <c r="C4" s="83" t="s">
        <v>87</v>
      </c>
      <c r="D4" s="83" t="s">
        <v>88</v>
      </c>
      <c r="E4" s="83" t="s">
        <v>89</v>
      </c>
      <c r="F4" s="83" t="s">
        <v>90</v>
      </c>
      <c r="G4" s="60"/>
    </row>
    <row r="5" spans="1:7" ht="14.25">
      <c r="A5" s="283" t="s">
        <v>91</v>
      </c>
      <c r="B5" s="284"/>
      <c r="C5" s="85">
        <v>3536</v>
      </c>
      <c r="D5" s="85">
        <v>3381</v>
      </c>
      <c r="E5" s="85">
        <v>82</v>
      </c>
      <c r="F5" s="85">
        <v>73</v>
      </c>
      <c r="G5" s="60"/>
    </row>
    <row r="6" spans="1:7" ht="14.25">
      <c r="A6" s="285" t="s">
        <v>92</v>
      </c>
      <c r="B6" s="286"/>
      <c r="C6" s="138">
        <v>3423</v>
      </c>
      <c r="D6" s="138">
        <v>3291</v>
      </c>
      <c r="E6" s="138">
        <v>59</v>
      </c>
      <c r="F6" s="138">
        <v>73</v>
      </c>
      <c r="G6" s="60"/>
    </row>
    <row r="7" spans="1:7" ht="14.25">
      <c r="A7" s="287" t="s">
        <v>93</v>
      </c>
      <c r="B7" s="288"/>
      <c r="C7" s="251">
        <v>100</v>
      </c>
      <c r="D7" s="252">
        <v>96.14373356704645</v>
      </c>
      <c r="E7" s="252">
        <v>1.7236342389716623</v>
      </c>
      <c r="F7" s="252">
        <v>2.132632193981887</v>
      </c>
      <c r="G7" s="60"/>
    </row>
    <row r="8" spans="1:7" ht="14.25">
      <c r="A8" s="285" t="s">
        <v>94</v>
      </c>
      <c r="B8" s="286"/>
      <c r="C8" s="253">
        <v>113</v>
      </c>
      <c r="D8" s="253">
        <v>90</v>
      </c>
      <c r="E8" s="253">
        <v>23</v>
      </c>
      <c r="F8" s="254">
        <v>0</v>
      </c>
      <c r="G8" s="60"/>
    </row>
    <row r="9" spans="1:7" ht="14.25">
      <c r="A9" s="287" t="s">
        <v>95</v>
      </c>
      <c r="B9" s="288"/>
      <c r="C9" s="251">
        <v>100</v>
      </c>
      <c r="D9" s="252">
        <v>79.64601769911505</v>
      </c>
      <c r="E9" s="252">
        <v>20.353982300884958</v>
      </c>
      <c r="F9" s="255">
        <v>0</v>
      </c>
      <c r="G9" s="60"/>
    </row>
    <row r="10" spans="1:7" ht="14.25">
      <c r="A10" s="86" t="s">
        <v>87</v>
      </c>
      <c r="B10" s="86" t="s">
        <v>96</v>
      </c>
      <c r="C10" s="87">
        <v>100</v>
      </c>
      <c r="D10" s="87">
        <v>100</v>
      </c>
      <c r="E10" s="87">
        <v>100</v>
      </c>
      <c r="F10" s="87">
        <v>100</v>
      </c>
      <c r="G10" s="60"/>
    </row>
    <row r="11" spans="1:7" ht="27">
      <c r="A11" s="88" t="s">
        <v>97</v>
      </c>
      <c r="B11" s="88" t="s">
        <v>98</v>
      </c>
      <c r="C11" s="89">
        <v>50.71</v>
      </c>
      <c r="D11" s="89">
        <v>50.4</v>
      </c>
      <c r="E11" s="89">
        <v>54.88</v>
      </c>
      <c r="F11" s="89">
        <v>60.27</v>
      </c>
      <c r="G11" s="90"/>
    </row>
    <row r="12" spans="1:7" ht="27">
      <c r="A12" s="91"/>
      <c r="B12" s="92" t="s">
        <v>99</v>
      </c>
      <c r="C12" s="87">
        <v>46.1</v>
      </c>
      <c r="D12" s="87">
        <v>46.94</v>
      </c>
      <c r="E12" s="87">
        <v>17.07</v>
      </c>
      <c r="F12" s="87">
        <v>39.73</v>
      </c>
      <c r="G12" s="90"/>
    </row>
    <row r="13" spans="1:7" ht="27">
      <c r="A13" s="92" t="s">
        <v>100</v>
      </c>
      <c r="B13" s="92" t="s">
        <v>98</v>
      </c>
      <c r="C13" s="87">
        <v>1.92</v>
      </c>
      <c r="D13" s="87">
        <v>1.6</v>
      </c>
      <c r="E13" s="87">
        <v>17.07</v>
      </c>
      <c r="F13" s="93">
        <v>0</v>
      </c>
      <c r="G13" s="90"/>
    </row>
    <row r="14" spans="1:7" ht="27">
      <c r="A14" s="92"/>
      <c r="B14" s="92" t="s">
        <v>99</v>
      </c>
      <c r="C14" s="87">
        <v>1.27</v>
      </c>
      <c r="D14" s="87">
        <v>1.06</v>
      </c>
      <c r="E14" s="87">
        <v>10.98</v>
      </c>
      <c r="F14" s="93">
        <v>0</v>
      </c>
      <c r="G14" s="90"/>
    </row>
    <row r="15" spans="1:7" ht="27">
      <c r="A15" s="86" t="s">
        <v>87</v>
      </c>
      <c r="B15" s="84" t="s">
        <v>101</v>
      </c>
      <c r="C15" s="87">
        <v>100</v>
      </c>
      <c r="D15" s="87">
        <v>100</v>
      </c>
      <c r="E15" s="87">
        <v>100</v>
      </c>
      <c r="F15" s="87">
        <v>100</v>
      </c>
      <c r="G15" s="60"/>
    </row>
    <row r="16" spans="1:7" ht="14.25">
      <c r="A16" s="88" t="s">
        <v>97</v>
      </c>
      <c r="B16" s="88" t="s">
        <v>102</v>
      </c>
      <c r="C16" s="55">
        <v>72.23</v>
      </c>
      <c r="D16" s="55">
        <v>73.17</v>
      </c>
      <c r="E16" s="55">
        <v>47.56</v>
      </c>
      <c r="F16" s="55">
        <v>56.16</v>
      </c>
      <c r="G16" s="60"/>
    </row>
    <row r="17" spans="1:7" ht="27">
      <c r="A17" s="78"/>
      <c r="B17" s="92" t="s">
        <v>103</v>
      </c>
      <c r="C17" s="45">
        <v>8.68</v>
      </c>
      <c r="D17" s="45">
        <v>8.75</v>
      </c>
      <c r="E17" s="45">
        <v>8.54</v>
      </c>
      <c r="F17" s="45">
        <v>5.48</v>
      </c>
      <c r="G17" s="60"/>
    </row>
    <row r="18" spans="1:7" ht="27">
      <c r="A18" s="91"/>
      <c r="B18" s="92" t="s">
        <v>104</v>
      </c>
      <c r="C18" s="45">
        <v>15.889999999999999</v>
      </c>
      <c r="D18" s="45">
        <v>15.41</v>
      </c>
      <c r="E18" s="45">
        <v>15.85</v>
      </c>
      <c r="F18" s="45">
        <v>38.36</v>
      </c>
      <c r="G18" s="60"/>
    </row>
    <row r="19" spans="1:7" ht="27">
      <c r="A19" s="92" t="s">
        <v>100</v>
      </c>
      <c r="B19" s="92" t="s">
        <v>102</v>
      </c>
      <c r="C19" s="45">
        <v>0.25</v>
      </c>
      <c r="D19" s="45">
        <v>0.27</v>
      </c>
      <c r="E19" s="93">
        <v>0</v>
      </c>
      <c r="F19" s="93">
        <v>0</v>
      </c>
      <c r="G19" s="60"/>
    </row>
    <row r="20" spans="1:7" ht="27">
      <c r="A20" s="92"/>
      <c r="B20" s="92" t="s">
        <v>103</v>
      </c>
      <c r="C20" s="45">
        <v>2.88</v>
      </c>
      <c r="D20" s="45">
        <v>2.34</v>
      </c>
      <c r="E20" s="45">
        <v>28.05</v>
      </c>
      <c r="F20" s="93">
        <v>0</v>
      </c>
      <c r="G20" s="60"/>
    </row>
    <row r="21" spans="1:7" ht="27">
      <c r="A21" s="92"/>
      <c r="B21" s="92" t="s">
        <v>104</v>
      </c>
      <c r="C21" s="45">
        <v>0.06</v>
      </c>
      <c r="D21" s="45">
        <v>0.06</v>
      </c>
      <c r="E21" s="93">
        <v>0</v>
      </c>
      <c r="F21" s="93">
        <v>0</v>
      </c>
      <c r="G21" s="60"/>
    </row>
    <row r="22" spans="1:7" ht="14.25">
      <c r="A22" s="290"/>
      <c r="B22" s="290"/>
      <c r="C22" s="290"/>
      <c r="D22" s="290"/>
      <c r="E22" s="290"/>
      <c r="F22" s="290"/>
      <c r="G22" s="60"/>
    </row>
    <row r="23" spans="1:7" ht="14.25">
      <c r="A23" s="264" t="s">
        <v>19</v>
      </c>
      <c r="B23" s="264"/>
      <c r="C23" s="264"/>
      <c r="D23" s="264"/>
      <c r="E23" s="264"/>
      <c r="F23" s="264"/>
      <c r="G23" s="60"/>
    </row>
    <row r="24" spans="1:7" ht="14.25">
      <c r="A24" s="265" t="s">
        <v>105</v>
      </c>
      <c r="B24" s="265"/>
      <c r="C24" s="265"/>
      <c r="D24" s="265"/>
      <c r="E24" s="265"/>
      <c r="F24" s="265"/>
      <c r="G24" s="60"/>
    </row>
    <row r="25" spans="1:7" ht="14.25">
      <c r="A25" s="291" t="s">
        <v>106</v>
      </c>
      <c r="B25" s="291"/>
      <c r="C25" s="291"/>
      <c r="D25" s="291"/>
      <c r="E25" s="291"/>
      <c r="F25" s="291"/>
      <c r="G25" s="60"/>
    </row>
    <row r="26" spans="1:7" ht="35.25" customHeight="1">
      <c r="A26" s="265" t="s">
        <v>107</v>
      </c>
      <c r="B26" s="266"/>
      <c r="C26" s="266"/>
      <c r="D26" s="266"/>
      <c r="E26" s="266"/>
      <c r="F26" s="266"/>
      <c r="G26" s="266"/>
    </row>
    <row r="27" spans="1:7" ht="14.25">
      <c r="A27" s="289" t="s">
        <v>108</v>
      </c>
      <c r="B27" s="289"/>
      <c r="C27" s="289"/>
      <c r="D27" s="289"/>
      <c r="E27" s="289"/>
      <c r="F27" s="289"/>
      <c r="G27" s="289"/>
    </row>
  </sheetData>
  <sheetProtection/>
  <mergeCells count="14">
    <mergeCell ref="A26:G26"/>
    <mergeCell ref="A27:G27"/>
    <mergeCell ref="A8:B8"/>
    <mergeCell ref="A9:B9"/>
    <mergeCell ref="A22:F22"/>
    <mergeCell ref="A23:F23"/>
    <mergeCell ref="A24:F24"/>
    <mergeCell ref="A25:F25"/>
    <mergeCell ref="A1:F1"/>
    <mergeCell ref="A2:F2"/>
    <mergeCell ref="D3:F3"/>
    <mergeCell ref="A5:B5"/>
    <mergeCell ref="A6:B6"/>
    <mergeCell ref="A7:B7"/>
  </mergeCells>
  <printOptions/>
  <pageMargins left="0.7" right="0.7" top="0.787401575" bottom="0.7874015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I12"/>
  <sheetViews>
    <sheetView zoomScalePageLayoutView="0" workbookViewId="0" topLeftCell="A1">
      <selection activeCell="J2" sqref="J2"/>
    </sheetView>
  </sheetViews>
  <sheetFormatPr defaultColWidth="11.421875" defaultRowHeight="15"/>
  <sheetData>
    <row r="1" spans="1:9" ht="15">
      <c r="A1" s="259" t="s">
        <v>109</v>
      </c>
      <c r="B1" s="259"/>
      <c r="C1" s="259"/>
      <c r="D1" s="259"/>
      <c r="E1" s="259"/>
      <c r="F1" s="259"/>
      <c r="G1" s="259"/>
      <c r="H1" s="259"/>
      <c r="I1" s="259"/>
    </row>
    <row r="2" spans="1:9" ht="15">
      <c r="A2" s="261" t="s">
        <v>245</v>
      </c>
      <c r="B2" s="261"/>
      <c r="C2" s="261"/>
      <c r="D2" s="261"/>
      <c r="E2" s="261"/>
      <c r="F2" s="261"/>
      <c r="G2" s="261"/>
      <c r="H2" s="261"/>
      <c r="I2" s="261"/>
    </row>
    <row r="3" spans="1:9" ht="14.25">
      <c r="A3" s="82"/>
      <c r="B3" s="82"/>
      <c r="C3" s="82"/>
      <c r="D3" s="82"/>
      <c r="E3" s="82"/>
      <c r="F3" s="82"/>
      <c r="G3" s="82"/>
      <c r="H3" s="82"/>
      <c r="I3" s="19" t="s">
        <v>110</v>
      </c>
    </row>
    <row r="4" spans="1:9" ht="14.25">
      <c r="A4" s="292"/>
      <c r="B4" s="293" t="s">
        <v>75</v>
      </c>
      <c r="C4" s="262"/>
      <c r="D4" s="262"/>
      <c r="E4" s="262"/>
      <c r="F4" s="293" t="s">
        <v>36</v>
      </c>
      <c r="G4" s="293"/>
      <c r="H4" s="293"/>
      <c r="I4" s="293"/>
    </row>
    <row r="5" spans="1:9" ht="39.75">
      <c r="A5" s="292"/>
      <c r="B5" s="80" t="s">
        <v>3</v>
      </c>
      <c r="C5" s="99" t="s">
        <v>111</v>
      </c>
      <c r="D5" s="99" t="s">
        <v>112</v>
      </c>
      <c r="E5" s="99" t="s">
        <v>113</v>
      </c>
      <c r="F5" s="99" t="s">
        <v>3</v>
      </c>
      <c r="G5" s="99" t="s">
        <v>111</v>
      </c>
      <c r="H5" s="99" t="s">
        <v>112</v>
      </c>
      <c r="I5" s="99" t="s">
        <v>114</v>
      </c>
    </row>
    <row r="6" spans="1:9" ht="14.25">
      <c r="A6" s="292"/>
      <c r="B6" s="294" t="s">
        <v>29</v>
      </c>
      <c r="C6" s="295"/>
      <c r="D6" s="295"/>
      <c r="E6" s="295"/>
      <c r="F6" s="295"/>
      <c r="G6" s="295"/>
      <c r="H6" s="295"/>
      <c r="I6" s="295"/>
    </row>
    <row r="7" spans="1:9" ht="14.25">
      <c r="A7" s="71">
        <v>2011</v>
      </c>
      <c r="B7" s="247">
        <v>43.7</v>
      </c>
      <c r="C7" s="13">
        <v>24.5</v>
      </c>
      <c r="D7" s="13">
        <v>15.9</v>
      </c>
      <c r="E7" s="13">
        <v>3.3</v>
      </c>
      <c r="F7" s="244">
        <v>34.7</v>
      </c>
      <c r="G7" s="13">
        <v>19.9</v>
      </c>
      <c r="H7" s="13">
        <v>13.1</v>
      </c>
      <c r="I7" s="13">
        <v>1.8</v>
      </c>
    </row>
    <row r="8" spans="1:9" ht="14.25">
      <c r="A8" s="101">
        <v>2012</v>
      </c>
      <c r="B8" s="248">
        <v>38.6</v>
      </c>
      <c r="C8" s="45">
        <v>21.8</v>
      </c>
      <c r="D8" s="45">
        <v>12.8</v>
      </c>
      <c r="E8" s="45">
        <v>4</v>
      </c>
      <c r="F8" s="245">
        <v>35.6</v>
      </c>
      <c r="G8" s="45">
        <v>19.7</v>
      </c>
      <c r="H8" s="45">
        <v>13.7</v>
      </c>
      <c r="I8" s="45">
        <v>2.2</v>
      </c>
    </row>
    <row r="9" spans="1:9" ht="14.25">
      <c r="A9" s="82">
        <v>2013</v>
      </c>
      <c r="B9" s="248">
        <v>42.2</v>
      </c>
      <c r="C9" s="45">
        <v>28.028503562945367</v>
      </c>
      <c r="D9" s="45">
        <v>10.823529411764707</v>
      </c>
      <c r="E9" s="45">
        <v>3.3557046979865772</v>
      </c>
      <c r="F9" s="245">
        <v>36.4</v>
      </c>
      <c r="G9" s="45">
        <v>19.9</v>
      </c>
      <c r="H9" s="45">
        <v>14.1</v>
      </c>
      <c r="I9" s="45">
        <v>2.4</v>
      </c>
    </row>
    <row r="10" spans="1:9" ht="14.25">
      <c r="A10" s="82">
        <v>2014</v>
      </c>
      <c r="B10" s="249">
        <v>41.85942935634136</v>
      </c>
      <c r="C10" s="45">
        <v>27.982646420824295</v>
      </c>
      <c r="D10" s="45">
        <v>11.007025761124122</v>
      </c>
      <c r="E10" s="45">
        <v>2.869757174392936</v>
      </c>
      <c r="F10" s="245">
        <v>37.5</v>
      </c>
      <c r="G10" s="45">
        <v>20.2</v>
      </c>
      <c r="H10" s="45">
        <v>14.8</v>
      </c>
      <c r="I10" s="45">
        <v>2.5</v>
      </c>
    </row>
    <row r="11" spans="1:9" s="82" customFormat="1" ht="14.25">
      <c r="A11" s="82">
        <v>2015</v>
      </c>
      <c r="B11" s="249">
        <v>41.562719935310945</v>
      </c>
      <c r="C11" s="45">
        <v>25.174825174825173</v>
      </c>
      <c r="D11" s="45">
        <v>14.98929336188437</v>
      </c>
      <c r="E11" s="45">
        <v>1.3986013986013985</v>
      </c>
      <c r="F11" s="245">
        <v>37.5</v>
      </c>
      <c r="G11" s="45">
        <v>20.1</v>
      </c>
      <c r="H11" s="45">
        <v>14.7</v>
      </c>
      <c r="I11" s="45">
        <v>2.7</v>
      </c>
    </row>
    <row r="12" spans="1:9" s="82" customFormat="1" ht="14.25">
      <c r="A12" s="82">
        <v>2016</v>
      </c>
      <c r="B12" s="18">
        <v>40.02510865290565</v>
      </c>
      <c r="C12" s="47">
        <v>25.164113785557987</v>
      </c>
      <c r="D12" s="47">
        <v>12.672811059907835</v>
      </c>
      <c r="E12" s="47">
        <v>2.1881838074398248</v>
      </c>
      <c r="F12" s="246" t="s">
        <v>77</v>
      </c>
      <c r="G12" s="234" t="s">
        <v>77</v>
      </c>
      <c r="H12" s="234" t="s">
        <v>77</v>
      </c>
      <c r="I12" s="234" t="s">
        <v>77</v>
      </c>
    </row>
  </sheetData>
  <sheetProtection/>
  <mergeCells count="6">
    <mergeCell ref="A1:I1"/>
    <mergeCell ref="A2:I2"/>
    <mergeCell ref="A4:A6"/>
    <mergeCell ref="B4:E4"/>
    <mergeCell ref="F4:I4"/>
    <mergeCell ref="B6:I6"/>
  </mergeCells>
  <printOptions/>
  <pageMargins left="0.7" right="0.7" top="0.787401575" bottom="0.787401575" header="0.3" footer="0.3"/>
  <pageSetup fitToHeight="0" fitToWidth="1" horizontalDpi="600" verticalDpi="600" orientation="portrait" paperSize="9" scale="84"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G11"/>
  <sheetViews>
    <sheetView zoomScalePageLayoutView="0" workbookViewId="0" topLeftCell="A1">
      <selection activeCell="H2" sqref="H2"/>
    </sheetView>
  </sheetViews>
  <sheetFormatPr defaultColWidth="11.421875" defaultRowHeight="15"/>
  <sheetData>
    <row r="1" spans="1:7" ht="15">
      <c r="A1" s="260" t="s">
        <v>115</v>
      </c>
      <c r="B1" s="260"/>
      <c r="C1" s="260"/>
      <c r="D1" s="260"/>
      <c r="E1" s="260"/>
      <c r="F1" s="260"/>
      <c r="G1" s="260"/>
    </row>
    <row r="2" spans="1:7" ht="15">
      <c r="A2" s="261" t="s">
        <v>193</v>
      </c>
      <c r="B2" s="261"/>
      <c r="C2" s="261"/>
      <c r="D2" s="261"/>
      <c r="E2" s="261"/>
      <c r="F2" s="261"/>
      <c r="G2" s="261"/>
    </row>
    <row r="3" spans="1:7" ht="14.25">
      <c r="A3" s="82"/>
      <c r="B3" s="82"/>
      <c r="C3" s="82"/>
      <c r="D3" s="82"/>
      <c r="E3" s="82"/>
      <c r="F3" s="82"/>
      <c r="G3" s="19" t="s">
        <v>116</v>
      </c>
    </row>
    <row r="4" spans="1:7" ht="14.25">
      <c r="A4" s="292"/>
      <c r="B4" s="293" t="s">
        <v>117</v>
      </c>
      <c r="C4" s="293"/>
      <c r="D4" s="262"/>
      <c r="E4" s="262"/>
      <c r="F4" s="262"/>
      <c r="G4" s="262"/>
    </row>
    <row r="5" spans="1:7" ht="27">
      <c r="A5" s="292"/>
      <c r="B5" s="80" t="s">
        <v>118</v>
      </c>
      <c r="C5" s="99" t="s">
        <v>119</v>
      </c>
      <c r="D5" s="99" t="s">
        <v>120</v>
      </c>
      <c r="E5" s="99" t="s">
        <v>121</v>
      </c>
      <c r="F5" s="99" t="s">
        <v>122</v>
      </c>
      <c r="G5" s="99" t="s">
        <v>123</v>
      </c>
    </row>
    <row r="6" spans="1:7" ht="14.25">
      <c r="A6" s="71" t="s">
        <v>75</v>
      </c>
      <c r="B6" s="103">
        <v>80.63085760354731</v>
      </c>
      <c r="C6" s="104">
        <v>86.86822063235633</v>
      </c>
      <c r="D6" s="104">
        <v>85.74630210667861</v>
      </c>
      <c r="E6" s="104">
        <v>85.07625272331154</v>
      </c>
      <c r="F6" s="104">
        <v>80.58217962371317</v>
      </c>
      <c r="G6" s="104">
        <v>68.90871654083735</v>
      </c>
    </row>
    <row r="7" spans="1:7" ht="14.25">
      <c r="A7" s="101" t="s">
        <v>36</v>
      </c>
      <c r="B7" s="105">
        <v>86</v>
      </c>
      <c r="C7" s="82">
        <v>89</v>
      </c>
      <c r="D7" s="82">
        <v>89</v>
      </c>
      <c r="E7" s="82">
        <v>87</v>
      </c>
      <c r="F7" s="82">
        <v>85</v>
      </c>
      <c r="G7" s="82">
        <v>81</v>
      </c>
    </row>
    <row r="8" spans="1:7" ht="14.25">
      <c r="A8" s="101" t="s">
        <v>37</v>
      </c>
      <c r="B8" s="105">
        <v>82</v>
      </c>
      <c r="C8" s="82">
        <v>88</v>
      </c>
      <c r="D8" s="82">
        <v>88</v>
      </c>
      <c r="E8" s="82">
        <v>86</v>
      </c>
      <c r="F8" s="82">
        <v>82</v>
      </c>
      <c r="G8" s="82">
        <v>72</v>
      </c>
    </row>
    <row r="9" spans="1:7" ht="14.25">
      <c r="A9" s="101" t="s">
        <v>38</v>
      </c>
      <c r="B9" s="105">
        <v>86</v>
      </c>
      <c r="C9" s="82">
        <v>87</v>
      </c>
      <c r="D9" s="82">
        <v>87</v>
      </c>
      <c r="E9" s="82">
        <v>87</v>
      </c>
      <c r="F9" s="82">
        <v>87</v>
      </c>
      <c r="G9" s="82">
        <v>84</v>
      </c>
    </row>
    <row r="10" spans="1:7" ht="14.25">
      <c r="A10" s="101" t="s">
        <v>39</v>
      </c>
      <c r="B10" s="105">
        <v>77</v>
      </c>
      <c r="C10" s="82">
        <v>83</v>
      </c>
      <c r="D10" s="82">
        <v>82</v>
      </c>
      <c r="E10" s="82">
        <v>78</v>
      </c>
      <c r="F10" s="82">
        <v>75</v>
      </c>
      <c r="G10" s="82">
        <v>71</v>
      </c>
    </row>
    <row r="11" spans="1:7" ht="14.25">
      <c r="A11" s="101" t="s">
        <v>124</v>
      </c>
      <c r="B11" s="105">
        <v>75</v>
      </c>
      <c r="C11" s="82">
        <v>82</v>
      </c>
      <c r="D11" s="82">
        <v>82</v>
      </c>
      <c r="E11" s="82">
        <v>78</v>
      </c>
      <c r="F11" s="82">
        <v>73</v>
      </c>
      <c r="G11" s="82">
        <v>64</v>
      </c>
    </row>
  </sheetData>
  <sheetProtection/>
  <mergeCells count="4">
    <mergeCell ref="A1:G1"/>
    <mergeCell ref="A2:G2"/>
    <mergeCell ref="A4:A5"/>
    <mergeCell ref="B4:G4"/>
  </mergeCells>
  <printOptions/>
  <pageMargins left="0.7" right="0.7" top="0.787401575" bottom="0.7874015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H14"/>
  <sheetViews>
    <sheetView zoomScalePageLayoutView="0" workbookViewId="0" topLeftCell="A1">
      <selection activeCell="H2" sqref="H2"/>
    </sheetView>
  </sheetViews>
  <sheetFormatPr defaultColWidth="11.421875" defaultRowHeight="15"/>
  <sheetData>
    <row r="1" spans="1:8" ht="15">
      <c r="A1" s="259" t="s">
        <v>125</v>
      </c>
      <c r="B1" s="259"/>
      <c r="C1" s="259"/>
      <c r="D1" s="259"/>
      <c r="E1" s="259"/>
      <c r="F1" s="262"/>
      <c r="G1" s="262"/>
      <c r="H1" s="82"/>
    </row>
    <row r="2" spans="1:8" ht="15">
      <c r="A2" s="261" t="s">
        <v>246</v>
      </c>
      <c r="B2" s="261"/>
      <c r="C2" s="261"/>
      <c r="D2" s="261"/>
      <c r="E2" s="261"/>
      <c r="F2" s="82"/>
      <c r="G2" s="82"/>
      <c r="H2" s="82"/>
    </row>
    <row r="3" spans="1:8" ht="14.25">
      <c r="A3" s="82"/>
      <c r="B3" s="82"/>
      <c r="C3" s="263" t="s">
        <v>126</v>
      </c>
      <c r="D3" s="263"/>
      <c r="E3" s="263"/>
      <c r="F3" s="262"/>
      <c r="G3" s="262"/>
      <c r="H3" s="82"/>
    </row>
    <row r="4" spans="1:8" ht="14.25">
      <c r="A4" s="82"/>
      <c r="B4" s="261" t="s">
        <v>127</v>
      </c>
      <c r="C4" s="261"/>
      <c r="D4" s="261"/>
      <c r="E4" s="261"/>
      <c r="F4" s="261"/>
      <c r="G4" s="261"/>
      <c r="H4" s="82"/>
    </row>
    <row r="5" spans="1:8" ht="14.25">
      <c r="A5" s="1"/>
      <c r="B5" s="98" t="s">
        <v>75</v>
      </c>
      <c r="C5" s="98" t="s">
        <v>36</v>
      </c>
      <c r="D5" s="98" t="s">
        <v>38</v>
      </c>
      <c r="E5" s="106" t="s">
        <v>37</v>
      </c>
      <c r="F5" s="98" t="s">
        <v>39</v>
      </c>
      <c r="G5" s="98" t="s">
        <v>128</v>
      </c>
      <c r="H5" s="82"/>
    </row>
    <row r="6" spans="1:8" ht="14.25">
      <c r="A6" s="71" t="s">
        <v>10</v>
      </c>
      <c r="B6" s="13">
        <v>24.4</v>
      </c>
      <c r="C6" s="13">
        <v>24.1</v>
      </c>
      <c r="D6" s="13">
        <v>23.6</v>
      </c>
      <c r="E6" s="13">
        <v>23.4</v>
      </c>
      <c r="F6" s="73" t="s">
        <v>77</v>
      </c>
      <c r="G6" s="13">
        <v>22.2</v>
      </c>
      <c r="H6" s="82"/>
    </row>
    <row r="7" spans="1:8" ht="14.25">
      <c r="A7" s="101" t="s">
        <v>11</v>
      </c>
      <c r="B7" s="15">
        <v>24.4</v>
      </c>
      <c r="C7" s="47">
        <v>24</v>
      </c>
      <c r="D7" s="15">
        <v>23.5</v>
      </c>
      <c r="E7" s="15">
        <v>23.7</v>
      </c>
      <c r="F7" s="107" t="s">
        <v>77</v>
      </c>
      <c r="G7" s="15">
        <v>22.1</v>
      </c>
      <c r="H7" s="82"/>
    </row>
    <row r="8" spans="1:8" ht="14.25">
      <c r="A8" s="101" t="s">
        <v>12</v>
      </c>
      <c r="B8" s="15">
        <v>24.3</v>
      </c>
      <c r="C8" s="47">
        <v>23.9</v>
      </c>
      <c r="D8" s="15">
        <v>23.2</v>
      </c>
      <c r="E8" s="15">
        <v>23.8</v>
      </c>
      <c r="F8" s="107" t="s">
        <v>77</v>
      </c>
      <c r="G8" s="15">
        <v>22.1</v>
      </c>
      <c r="H8" s="82"/>
    </row>
    <row r="9" spans="1:8" ht="14.25">
      <c r="A9" s="101" t="s">
        <v>13</v>
      </c>
      <c r="B9" s="15">
        <v>24.4</v>
      </c>
      <c r="C9" s="47">
        <v>24</v>
      </c>
      <c r="D9" s="15">
        <v>23.1</v>
      </c>
      <c r="E9" s="15">
        <v>24.1</v>
      </c>
      <c r="F9" s="107" t="s">
        <v>77</v>
      </c>
      <c r="G9" s="15">
        <v>22.1</v>
      </c>
      <c r="H9" s="82"/>
    </row>
    <row r="10" spans="1:8" ht="14.25">
      <c r="A10" s="101" t="s">
        <v>14</v>
      </c>
      <c r="B10" s="15">
        <v>25.6</v>
      </c>
      <c r="C10" s="47">
        <v>23.9</v>
      </c>
      <c r="D10" s="15">
        <v>23.3</v>
      </c>
      <c r="E10" s="15">
        <v>24.3</v>
      </c>
      <c r="F10" s="108">
        <v>23.6</v>
      </c>
      <c r="G10" s="15">
        <v>22.1</v>
      </c>
      <c r="H10" s="82"/>
    </row>
    <row r="11" spans="1:8" ht="14.25">
      <c r="A11" s="101" t="s">
        <v>15</v>
      </c>
      <c r="B11" s="102">
        <v>26</v>
      </c>
      <c r="C11" s="102">
        <v>23.8</v>
      </c>
      <c r="D11" s="102">
        <v>23.4</v>
      </c>
      <c r="E11" s="102">
        <v>24.3</v>
      </c>
      <c r="F11" s="102">
        <v>22.8</v>
      </c>
      <c r="G11" s="102">
        <v>22.1</v>
      </c>
      <c r="H11" s="82"/>
    </row>
    <row r="12" spans="1:8" ht="14.25">
      <c r="A12" s="105"/>
      <c r="B12" s="82"/>
      <c r="C12" s="109"/>
      <c r="D12" s="109"/>
      <c r="E12" s="109"/>
      <c r="F12" s="82"/>
      <c r="G12" s="82"/>
      <c r="H12" s="82"/>
    </row>
    <row r="13" spans="1:8" ht="14.25">
      <c r="A13" s="296" t="s">
        <v>19</v>
      </c>
      <c r="B13" s="296"/>
      <c r="C13" s="296"/>
      <c r="D13" s="296"/>
      <c r="E13" s="296"/>
      <c r="F13" s="296"/>
      <c r="G13" s="296"/>
      <c r="H13" s="82"/>
    </row>
    <row r="14" spans="1:8" ht="70.5" customHeight="1">
      <c r="A14" s="297" t="s">
        <v>129</v>
      </c>
      <c r="B14" s="297"/>
      <c r="C14" s="297"/>
      <c r="D14" s="297"/>
      <c r="E14" s="297"/>
      <c r="F14" s="297"/>
      <c r="G14" s="297"/>
      <c r="H14" s="297"/>
    </row>
  </sheetData>
  <sheetProtection/>
  <mergeCells count="6">
    <mergeCell ref="A1:G1"/>
    <mergeCell ref="A2:E2"/>
    <mergeCell ref="C3:G3"/>
    <mergeCell ref="B4:G4"/>
    <mergeCell ref="A13:G13"/>
    <mergeCell ref="A14:H14"/>
  </mergeCells>
  <printOptions/>
  <pageMargins left="0.7" right="0.7" top="0.787401575" bottom="0.787401575" header="0.3" footer="0.3"/>
  <pageSetup fitToHeight="0" fitToWidth="1"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G12"/>
  <sheetViews>
    <sheetView zoomScalePageLayoutView="0" workbookViewId="0" topLeftCell="A1">
      <selection activeCell="K13" sqref="K13"/>
    </sheetView>
  </sheetViews>
  <sheetFormatPr defaultColWidth="11.421875" defaultRowHeight="15"/>
  <sheetData>
    <row r="1" spans="1:7" ht="30" customHeight="1">
      <c r="A1" s="260" t="s">
        <v>130</v>
      </c>
      <c r="B1" s="260"/>
      <c r="C1" s="260"/>
      <c r="D1" s="260"/>
      <c r="E1" s="260"/>
      <c r="F1" s="260"/>
      <c r="G1" s="260"/>
    </row>
    <row r="2" spans="1:7" ht="15">
      <c r="A2" s="261" t="s">
        <v>193</v>
      </c>
      <c r="B2" s="261"/>
      <c r="C2" s="261"/>
      <c r="D2" s="261"/>
      <c r="E2" s="261"/>
      <c r="F2" s="261"/>
      <c r="G2" s="261"/>
    </row>
    <row r="3" spans="1:7" ht="14.25">
      <c r="A3" s="82"/>
      <c r="B3" s="82"/>
      <c r="C3" s="82"/>
      <c r="D3" s="82"/>
      <c r="E3" s="82"/>
      <c r="F3" s="82"/>
      <c r="G3" s="19" t="s">
        <v>131</v>
      </c>
    </row>
    <row r="4" spans="1:7" ht="14.25">
      <c r="A4" s="292"/>
      <c r="B4" s="293" t="s">
        <v>117</v>
      </c>
      <c r="C4" s="293"/>
      <c r="D4" s="262"/>
      <c r="E4" s="262"/>
      <c r="F4" s="262"/>
      <c r="G4" s="262"/>
    </row>
    <row r="5" spans="1:7" ht="27">
      <c r="A5" s="292"/>
      <c r="B5" s="80" t="s">
        <v>132</v>
      </c>
      <c r="C5" s="99" t="s">
        <v>119</v>
      </c>
      <c r="D5" s="99" t="s">
        <v>120</v>
      </c>
      <c r="E5" s="99" t="s">
        <v>121</v>
      </c>
      <c r="F5" s="99" t="s">
        <v>122</v>
      </c>
      <c r="G5" s="99" t="s">
        <v>123</v>
      </c>
    </row>
    <row r="6" spans="1:7" ht="14.25">
      <c r="A6" s="292"/>
      <c r="B6" s="294" t="s">
        <v>29</v>
      </c>
      <c r="C6" s="294"/>
      <c r="D6" s="295"/>
      <c r="E6" s="295"/>
      <c r="F6" s="295"/>
      <c r="G6" s="295"/>
    </row>
    <row r="7" spans="1:7" ht="14.25">
      <c r="A7" s="71" t="s">
        <v>75</v>
      </c>
      <c r="B7" s="103">
        <v>29.618059054721353</v>
      </c>
      <c r="C7" s="104">
        <v>33.464112624048</v>
      </c>
      <c r="D7" s="104">
        <v>34.78260869565217</v>
      </c>
      <c r="E7" s="104">
        <v>34.404502541757445</v>
      </c>
      <c r="F7" s="104">
        <v>28.50550230741924</v>
      </c>
      <c r="G7" s="104">
        <v>21.2079615648593</v>
      </c>
    </row>
    <row r="8" spans="1:7" ht="14.25">
      <c r="A8" s="101" t="s">
        <v>36</v>
      </c>
      <c r="B8" s="105">
        <v>35</v>
      </c>
      <c r="C8" s="82">
        <v>40</v>
      </c>
      <c r="D8" s="82">
        <v>44</v>
      </c>
      <c r="E8" s="82">
        <v>39</v>
      </c>
      <c r="F8" s="82">
        <v>33</v>
      </c>
      <c r="G8" s="82">
        <v>27</v>
      </c>
    </row>
    <row r="9" spans="1:7" ht="14.25">
      <c r="A9" s="101" t="s">
        <v>37</v>
      </c>
      <c r="B9" s="105">
        <v>19</v>
      </c>
      <c r="C9" s="82">
        <v>21</v>
      </c>
      <c r="D9" s="82">
        <v>24</v>
      </c>
      <c r="E9" s="82">
        <v>21</v>
      </c>
      <c r="F9" s="82">
        <v>19</v>
      </c>
      <c r="G9" s="82">
        <v>16</v>
      </c>
    </row>
    <row r="10" spans="1:7" ht="14.25">
      <c r="A10" s="101" t="s">
        <v>38</v>
      </c>
      <c r="B10" s="105">
        <v>28</v>
      </c>
      <c r="C10" s="82">
        <v>28</v>
      </c>
      <c r="D10" s="82">
        <v>31</v>
      </c>
      <c r="E10" s="82">
        <v>29</v>
      </c>
      <c r="F10" s="82">
        <v>27</v>
      </c>
      <c r="G10" s="82">
        <v>26</v>
      </c>
    </row>
    <row r="11" spans="1:7" ht="14.25">
      <c r="A11" s="101" t="s">
        <v>39</v>
      </c>
      <c r="B11" s="105">
        <v>37</v>
      </c>
      <c r="C11" s="82">
        <v>47</v>
      </c>
      <c r="D11" s="82">
        <v>48</v>
      </c>
      <c r="E11" s="82">
        <v>40</v>
      </c>
      <c r="F11" s="82">
        <v>31</v>
      </c>
      <c r="G11" s="82">
        <v>28</v>
      </c>
    </row>
    <row r="12" spans="1:7" ht="14.25">
      <c r="A12" s="101" t="s">
        <v>124</v>
      </c>
      <c r="B12" s="105">
        <v>32</v>
      </c>
      <c r="C12" s="82">
        <v>39</v>
      </c>
      <c r="D12" s="82">
        <v>39</v>
      </c>
      <c r="E12" s="82">
        <v>34</v>
      </c>
      <c r="F12" s="82">
        <v>28</v>
      </c>
      <c r="G12" s="82">
        <v>24</v>
      </c>
    </row>
  </sheetData>
  <sheetProtection/>
  <mergeCells count="5">
    <mergeCell ref="A1:G1"/>
    <mergeCell ref="A2:G2"/>
    <mergeCell ref="A4:A6"/>
    <mergeCell ref="B4:G4"/>
    <mergeCell ref="B6:G6"/>
  </mergeCells>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H27"/>
  <sheetViews>
    <sheetView zoomScalePageLayoutView="0" workbookViewId="0" topLeftCell="A1">
      <selection activeCell="I3" sqref="I3"/>
    </sheetView>
  </sheetViews>
  <sheetFormatPr defaultColWidth="11.421875" defaultRowHeight="15"/>
  <sheetData>
    <row r="1" spans="1:8" ht="15">
      <c r="A1" s="259" t="s">
        <v>133</v>
      </c>
      <c r="B1" s="259"/>
      <c r="C1" s="259"/>
      <c r="D1" s="259"/>
      <c r="E1" s="259"/>
      <c r="F1" s="259"/>
      <c r="G1" s="259"/>
      <c r="H1" s="262"/>
    </row>
    <row r="2" spans="1:8" ht="14.25">
      <c r="A2" s="264" t="s">
        <v>134</v>
      </c>
      <c r="B2" s="264"/>
      <c r="C2" s="264"/>
      <c r="D2" s="264"/>
      <c r="E2" s="264"/>
      <c r="F2" s="264"/>
      <c r="G2" s="264"/>
      <c r="H2" s="264"/>
    </row>
    <row r="3" spans="1:8" s="230" customFormat="1" ht="15">
      <c r="A3" s="299" t="s">
        <v>247</v>
      </c>
      <c r="B3" s="300"/>
      <c r="C3" s="300"/>
      <c r="D3" s="300"/>
      <c r="E3" s="300"/>
      <c r="F3" s="300"/>
      <c r="G3" s="300"/>
      <c r="H3" s="300"/>
    </row>
    <row r="4" spans="1:8" ht="14.25">
      <c r="A4" s="37"/>
      <c r="B4" s="82"/>
      <c r="C4" s="82"/>
      <c r="D4" s="82"/>
      <c r="E4" s="82"/>
      <c r="F4" s="82"/>
      <c r="G4" s="263" t="s">
        <v>135</v>
      </c>
      <c r="H4" s="298"/>
    </row>
    <row r="5" spans="1:8" ht="14.25">
      <c r="A5" s="82"/>
      <c r="B5" s="82"/>
      <c r="C5" s="293" t="s">
        <v>23</v>
      </c>
      <c r="D5" s="293"/>
      <c r="E5" s="293"/>
      <c r="F5" s="293" t="s">
        <v>24</v>
      </c>
      <c r="G5" s="293"/>
      <c r="H5" s="293"/>
    </row>
    <row r="6" spans="1:8" ht="14.25">
      <c r="A6" s="82"/>
      <c r="B6" s="82"/>
      <c r="C6" s="37" t="s">
        <v>136</v>
      </c>
      <c r="D6" s="37" t="s">
        <v>137</v>
      </c>
      <c r="E6" s="37" t="s">
        <v>138</v>
      </c>
      <c r="F6" s="37" t="s">
        <v>136</v>
      </c>
      <c r="G6" s="37" t="s">
        <v>137</v>
      </c>
      <c r="H6" s="37" t="s">
        <v>138</v>
      </c>
    </row>
    <row r="7" spans="1:8" ht="14.25">
      <c r="A7" s="241">
        <v>2010</v>
      </c>
      <c r="B7" s="71" t="s">
        <v>139</v>
      </c>
      <c r="C7" s="111">
        <v>309</v>
      </c>
      <c r="D7" s="111">
        <v>32</v>
      </c>
      <c r="E7" s="112">
        <v>10.35598705501618</v>
      </c>
      <c r="F7" s="113" t="s">
        <v>140</v>
      </c>
      <c r="G7" s="113" t="s">
        <v>140</v>
      </c>
      <c r="H7" s="113" t="s">
        <v>140</v>
      </c>
    </row>
    <row r="8" spans="1:8" ht="14.25">
      <c r="A8" s="105"/>
      <c r="B8" s="22" t="s">
        <v>141</v>
      </c>
      <c r="C8" s="52">
        <v>190</v>
      </c>
      <c r="D8" s="52">
        <v>17</v>
      </c>
      <c r="E8" s="51">
        <v>8.947368421052632</v>
      </c>
      <c r="F8" s="76" t="s">
        <v>140</v>
      </c>
      <c r="G8" s="76" t="s">
        <v>140</v>
      </c>
      <c r="H8" s="76" t="s">
        <v>140</v>
      </c>
    </row>
    <row r="9" spans="1:8" ht="14.25">
      <c r="A9" s="105"/>
      <c r="B9" s="22" t="s">
        <v>142</v>
      </c>
      <c r="C9" s="52">
        <v>119</v>
      </c>
      <c r="D9" s="52">
        <v>15</v>
      </c>
      <c r="E9" s="51">
        <v>12.605042016806722</v>
      </c>
      <c r="F9" s="76" t="s">
        <v>140</v>
      </c>
      <c r="G9" s="76" t="s">
        <v>140</v>
      </c>
      <c r="H9" s="76" t="s">
        <v>140</v>
      </c>
    </row>
    <row r="10" spans="1:8" ht="14.25">
      <c r="A10" s="105">
        <v>2011</v>
      </c>
      <c r="B10" s="71" t="s">
        <v>139</v>
      </c>
      <c r="C10" s="111">
        <v>362</v>
      </c>
      <c r="D10" s="111">
        <v>30</v>
      </c>
      <c r="E10" s="112">
        <v>8.287292817679559</v>
      </c>
      <c r="F10" s="114" t="s">
        <v>140</v>
      </c>
      <c r="G10" s="113" t="s">
        <v>140</v>
      </c>
      <c r="H10" s="113" t="s">
        <v>140</v>
      </c>
    </row>
    <row r="11" spans="1:8" ht="14.25">
      <c r="A11" s="105"/>
      <c r="B11" s="22" t="s">
        <v>141</v>
      </c>
      <c r="C11" s="52">
        <v>203</v>
      </c>
      <c r="D11" s="52">
        <v>10</v>
      </c>
      <c r="E11" s="51">
        <v>4.926108374384237</v>
      </c>
      <c r="F11" s="115" t="s">
        <v>140</v>
      </c>
      <c r="G11" s="115" t="s">
        <v>140</v>
      </c>
      <c r="H11" s="115" t="s">
        <v>140</v>
      </c>
    </row>
    <row r="12" spans="1:8" ht="14.25">
      <c r="A12" s="105"/>
      <c r="B12" s="22" t="s">
        <v>142</v>
      </c>
      <c r="C12" s="52">
        <v>159</v>
      </c>
      <c r="D12" s="52">
        <v>20</v>
      </c>
      <c r="E12" s="51">
        <v>12.578616352201257</v>
      </c>
      <c r="F12" s="116" t="s">
        <v>140</v>
      </c>
      <c r="G12" s="116" t="s">
        <v>140</v>
      </c>
      <c r="H12" s="116" t="s">
        <v>140</v>
      </c>
    </row>
    <row r="13" spans="1:8" ht="14.25">
      <c r="A13" s="105">
        <v>2012</v>
      </c>
      <c r="B13" s="71" t="s">
        <v>139</v>
      </c>
      <c r="C13" s="5">
        <v>348</v>
      </c>
      <c r="D13" s="5">
        <v>29</v>
      </c>
      <c r="E13" s="13">
        <v>8.333333333333332</v>
      </c>
      <c r="F13" s="5">
        <v>64925</v>
      </c>
      <c r="G13" s="5">
        <v>7480</v>
      </c>
      <c r="H13" s="13">
        <f aca="true" t="shared" si="0" ref="H13:H21">100/F13*G13</f>
        <v>11.520985752791683</v>
      </c>
    </row>
    <row r="14" spans="1:8" ht="14.25">
      <c r="A14" s="105"/>
      <c r="B14" s="22" t="s">
        <v>141</v>
      </c>
      <c r="C14" s="52">
        <v>212</v>
      </c>
      <c r="D14" s="52">
        <v>17</v>
      </c>
      <c r="E14" s="45">
        <v>8.018867924528301</v>
      </c>
      <c r="F14" s="109">
        <f>F13/100*54.4</f>
        <v>35319.2</v>
      </c>
      <c r="G14" s="52">
        <v>3893</v>
      </c>
      <c r="H14" s="45">
        <f t="shared" si="0"/>
        <v>11.022333461686562</v>
      </c>
    </row>
    <row r="15" spans="1:8" ht="14.25">
      <c r="A15" s="105"/>
      <c r="B15" s="22" t="s">
        <v>142</v>
      </c>
      <c r="C15" s="52">
        <v>136</v>
      </c>
      <c r="D15" s="52">
        <v>12</v>
      </c>
      <c r="E15" s="45">
        <v>8.823529411764707</v>
      </c>
      <c r="F15" s="109">
        <f>F13/100*45.6</f>
        <v>29605.8</v>
      </c>
      <c r="G15" s="52">
        <v>3587</v>
      </c>
      <c r="H15" s="45">
        <f t="shared" si="0"/>
        <v>12.115869187794283</v>
      </c>
    </row>
    <row r="16" spans="1:8" ht="14.25">
      <c r="A16" s="105">
        <v>2013</v>
      </c>
      <c r="B16" s="71" t="s">
        <v>139</v>
      </c>
      <c r="C16" s="111">
        <v>334</v>
      </c>
      <c r="D16" s="111">
        <v>25</v>
      </c>
      <c r="E16" s="112">
        <v>7.48502994011976</v>
      </c>
      <c r="F16" s="5">
        <v>65757</v>
      </c>
      <c r="G16" s="111">
        <v>7503</v>
      </c>
      <c r="H16" s="13">
        <f t="shared" si="0"/>
        <v>11.41019207080615</v>
      </c>
    </row>
    <row r="17" spans="1:8" ht="14.25">
      <c r="A17" s="105"/>
      <c r="B17" s="22" t="s">
        <v>141</v>
      </c>
      <c r="C17" s="82">
        <v>207</v>
      </c>
      <c r="D17" s="82">
        <v>15</v>
      </c>
      <c r="E17" s="45">
        <v>7.246376811594202</v>
      </c>
      <c r="F17" s="109">
        <f>F16/100*54.2</f>
        <v>35640.294</v>
      </c>
      <c r="G17" s="82">
        <v>3901</v>
      </c>
      <c r="H17" s="45">
        <f t="shared" si="0"/>
        <v>10.94547648793245</v>
      </c>
    </row>
    <row r="18" spans="1:8" ht="14.25">
      <c r="A18" s="105"/>
      <c r="B18" s="22" t="s">
        <v>142</v>
      </c>
      <c r="C18" s="82">
        <v>127</v>
      </c>
      <c r="D18" s="82">
        <v>10</v>
      </c>
      <c r="E18" s="45">
        <v>7.874015748031496</v>
      </c>
      <c r="F18" s="109">
        <f>F16/100*45.8</f>
        <v>30116.706000000002</v>
      </c>
      <c r="G18" s="82">
        <v>3602</v>
      </c>
      <c r="H18" s="45">
        <f t="shared" si="0"/>
        <v>11.96013933263485</v>
      </c>
    </row>
    <row r="19" spans="1:8" ht="14.25">
      <c r="A19" s="105">
        <v>2014</v>
      </c>
      <c r="B19" s="71" t="s">
        <v>139</v>
      </c>
      <c r="C19" s="111">
        <v>347</v>
      </c>
      <c r="D19" s="111">
        <v>19</v>
      </c>
      <c r="E19" s="112">
        <v>5.475504322766571</v>
      </c>
      <c r="F19" s="5">
        <v>66998</v>
      </c>
      <c r="G19" s="5">
        <v>7551</v>
      </c>
      <c r="H19" s="13">
        <f t="shared" si="0"/>
        <v>11.270485686139885</v>
      </c>
    </row>
    <row r="20" spans="1:8" ht="14.25">
      <c r="A20" s="105"/>
      <c r="B20" s="22" t="s">
        <v>141</v>
      </c>
      <c r="C20" s="52">
        <v>210</v>
      </c>
      <c r="D20" s="52">
        <v>13</v>
      </c>
      <c r="E20" s="45">
        <v>6.19047619047619</v>
      </c>
      <c r="F20" s="82">
        <v>36448</v>
      </c>
      <c r="G20" s="82">
        <v>4043</v>
      </c>
      <c r="H20" s="45">
        <f t="shared" si="0"/>
        <v>11.092515364354696</v>
      </c>
    </row>
    <row r="21" spans="1:8" ht="14.25">
      <c r="A21" s="105"/>
      <c r="B21" s="22" t="s">
        <v>142</v>
      </c>
      <c r="C21" s="52">
        <v>137</v>
      </c>
      <c r="D21" s="52">
        <v>6</v>
      </c>
      <c r="E21" s="45">
        <v>4.37956204379562</v>
      </c>
      <c r="F21" s="117">
        <v>30550</v>
      </c>
      <c r="G21" s="117">
        <v>3508</v>
      </c>
      <c r="H21" s="118">
        <f t="shared" si="0"/>
        <v>11.482815057283142</v>
      </c>
    </row>
    <row r="22" spans="1:8" ht="14.25">
      <c r="A22" s="105">
        <v>2015</v>
      </c>
      <c r="B22" s="71" t="s">
        <v>139</v>
      </c>
      <c r="C22" s="111">
        <v>355</v>
      </c>
      <c r="D22" s="111">
        <v>28</v>
      </c>
      <c r="E22" s="112">
        <v>7.887323943661972</v>
      </c>
      <c r="F22" s="5">
        <v>69650</v>
      </c>
      <c r="G22" s="5">
        <v>7418</v>
      </c>
      <c r="H22" s="13">
        <f>100/F22*G22</f>
        <v>10.650394831299355</v>
      </c>
    </row>
    <row r="23" spans="1:8" ht="14.25">
      <c r="A23" s="105"/>
      <c r="B23" s="22" t="s">
        <v>141</v>
      </c>
      <c r="C23" s="52">
        <v>209</v>
      </c>
      <c r="D23" s="52">
        <v>16</v>
      </c>
      <c r="E23" s="45">
        <v>7.655502392344498</v>
      </c>
      <c r="F23" s="82">
        <v>37832</v>
      </c>
      <c r="G23" s="82">
        <v>3963</v>
      </c>
      <c r="H23" s="45">
        <f>100/F23*G23</f>
        <v>10.475259039966167</v>
      </c>
    </row>
    <row r="24" spans="1:8" ht="14.25">
      <c r="A24" s="105"/>
      <c r="B24" s="22" t="s">
        <v>142</v>
      </c>
      <c r="C24" s="52">
        <v>146</v>
      </c>
      <c r="D24" s="52">
        <v>12</v>
      </c>
      <c r="E24" s="45">
        <v>8.21917808219178</v>
      </c>
      <c r="F24" s="117">
        <v>31818</v>
      </c>
      <c r="G24" s="117">
        <v>3455</v>
      </c>
      <c r="H24" s="118">
        <f>100/F24*G24</f>
        <v>10.858633477905588</v>
      </c>
    </row>
    <row r="25" spans="1:8" ht="14.25">
      <c r="A25" s="105">
        <v>2016</v>
      </c>
      <c r="B25" s="71" t="s">
        <v>139</v>
      </c>
      <c r="C25" s="111">
        <v>346</v>
      </c>
      <c r="D25" s="111">
        <v>17</v>
      </c>
      <c r="E25" s="112">
        <v>4.913294797687862</v>
      </c>
      <c r="F25" s="113" t="s">
        <v>77</v>
      </c>
      <c r="G25" s="113" t="s">
        <v>77</v>
      </c>
      <c r="H25" s="119" t="s">
        <v>77</v>
      </c>
    </row>
    <row r="26" spans="1:8" ht="14.25">
      <c r="A26" s="105"/>
      <c r="B26" s="22" t="s">
        <v>141</v>
      </c>
      <c r="C26" s="52">
        <v>212</v>
      </c>
      <c r="D26" s="52">
        <v>13</v>
      </c>
      <c r="E26" s="45">
        <v>6.132075471698113</v>
      </c>
      <c r="F26" s="115" t="s">
        <v>77</v>
      </c>
      <c r="G26" s="115" t="s">
        <v>77</v>
      </c>
      <c r="H26" s="87" t="s">
        <v>77</v>
      </c>
    </row>
    <row r="27" spans="1:8" ht="14.25">
      <c r="A27" s="105"/>
      <c r="B27" s="22" t="s">
        <v>142</v>
      </c>
      <c r="C27" s="52">
        <v>134</v>
      </c>
      <c r="D27" s="240">
        <v>4</v>
      </c>
      <c r="E27" s="45">
        <v>2.985074626865672</v>
      </c>
      <c r="F27" s="115" t="s">
        <v>77</v>
      </c>
      <c r="G27" s="115" t="s">
        <v>77</v>
      </c>
      <c r="H27" s="87" t="s">
        <v>77</v>
      </c>
    </row>
  </sheetData>
  <sheetProtection/>
  <mergeCells count="6">
    <mergeCell ref="A1:H1"/>
    <mergeCell ref="A2:H2"/>
    <mergeCell ref="G4:H4"/>
    <mergeCell ref="C5:E5"/>
    <mergeCell ref="F5:H5"/>
    <mergeCell ref="A3:H3"/>
  </mergeCells>
  <printOptions/>
  <pageMargins left="0.7" right="0.7" top="0.787401575" bottom="0.787401575" header="0.3" footer="0.3"/>
  <pageSetup fitToHeight="0" fitToWidth="1" horizontalDpi="600" verticalDpi="600" orientation="portrait" paperSize="9" scale="95"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F12"/>
  <sheetViews>
    <sheetView zoomScalePageLayoutView="0" workbookViewId="0" topLeftCell="A1">
      <selection activeCell="G2" sqref="G2"/>
    </sheetView>
  </sheetViews>
  <sheetFormatPr defaultColWidth="11.421875" defaultRowHeight="15"/>
  <cols>
    <col min="1" max="1" width="58.140625" style="0" customWidth="1"/>
    <col min="2" max="2" width="11.140625" style="0" customWidth="1"/>
    <col min="3" max="3" width="8.421875" style="0" customWidth="1"/>
    <col min="4" max="4" width="7.7109375" style="0" customWidth="1"/>
    <col min="5" max="6" width="8.140625" style="0" customWidth="1"/>
  </cols>
  <sheetData>
    <row r="1" spans="1:6" ht="15">
      <c r="A1" s="282" t="s">
        <v>143</v>
      </c>
      <c r="B1" s="282"/>
      <c r="C1" s="282"/>
      <c r="D1" s="282"/>
      <c r="E1" s="282"/>
      <c r="F1" s="282"/>
    </row>
    <row r="2" spans="1:6" ht="15">
      <c r="A2" s="261" t="s">
        <v>144</v>
      </c>
      <c r="B2" s="261"/>
      <c r="C2" s="261"/>
      <c r="D2" s="261"/>
      <c r="E2" s="261"/>
      <c r="F2" s="261"/>
    </row>
    <row r="3" spans="1:6" ht="14.25">
      <c r="A3" s="82"/>
      <c r="B3" s="82"/>
      <c r="C3" s="82"/>
      <c r="D3" s="301" t="s">
        <v>145</v>
      </c>
      <c r="E3" s="262"/>
      <c r="F3" s="262"/>
    </row>
    <row r="4" spans="1:6" ht="14.25">
      <c r="A4" s="91"/>
      <c r="B4" s="86">
        <v>2015</v>
      </c>
      <c r="C4" s="86">
        <v>2014</v>
      </c>
      <c r="D4" s="86">
        <v>2013</v>
      </c>
      <c r="E4" s="86">
        <v>2012</v>
      </c>
      <c r="F4" s="86">
        <v>2011</v>
      </c>
    </row>
    <row r="5" spans="1:6" ht="14.25">
      <c r="A5" s="122" t="s">
        <v>23</v>
      </c>
      <c r="B5" s="121"/>
      <c r="C5" s="121"/>
      <c r="D5" s="121"/>
      <c r="E5" s="121"/>
      <c r="F5" s="122"/>
    </row>
    <row r="6" spans="1:6" ht="26.25" customHeight="1">
      <c r="A6" s="123" t="s">
        <v>146</v>
      </c>
      <c r="B6" s="124">
        <v>11.652853</v>
      </c>
      <c r="C6" s="127">
        <v>11.682276</v>
      </c>
      <c r="D6" s="127">
        <v>12.31389</v>
      </c>
      <c r="E6" s="127">
        <v>11.9</v>
      </c>
      <c r="F6" s="125">
        <v>11.998537</v>
      </c>
    </row>
    <row r="7" spans="1:6" ht="24" customHeight="1">
      <c r="A7" s="126" t="s">
        <v>147</v>
      </c>
      <c r="B7" s="124">
        <v>6.232836817138862</v>
      </c>
      <c r="C7" s="127">
        <v>6.545111580787002</v>
      </c>
      <c r="D7" s="127">
        <v>6.834793050730636</v>
      </c>
      <c r="E7" s="127">
        <v>6.4498644986449865</v>
      </c>
      <c r="F7" s="125">
        <v>6.55299672310213</v>
      </c>
    </row>
    <row r="8" spans="1:6" ht="24" customHeight="1">
      <c r="A8" s="126" t="s">
        <v>148</v>
      </c>
      <c r="B8" s="124">
        <v>1.1117094282242304</v>
      </c>
      <c r="C8" s="127">
        <v>1.0323389698383016</v>
      </c>
      <c r="D8" s="127">
        <v>1.1</v>
      </c>
      <c r="E8" s="127">
        <v>0.7861382929085727</v>
      </c>
      <c r="F8" s="127">
        <v>0.7821924259832395</v>
      </c>
    </row>
    <row r="9" spans="1:6" ht="24.75" customHeight="1">
      <c r="A9" s="128" t="s">
        <v>24</v>
      </c>
      <c r="B9" s="128"/>
      <c r="C9" s="128"/>
      <c r="D9" s="128"/>
      <c r="E9" s="127"/>
      <c r="F9" s="127"/>
    </row>
    <row r="10" spans="1:6" ht="27" customHeight="1">
      <c r="A10" s="123" t="s">
        <v>146</v>
      </c>
      <c r="B10" s="129" t="s">
        <v>77</v>
      </c>
      <c r="C10" s="129" t="s">
        <v>77</v>
      </c>
      <c r="D10" s="129">
        <v>3518</v>
      </c>
      <c r="E10" s="130">
        <v>3505.1855</v>
      </c>
      <c r="F10" s="130">
        <v>3510.88</v>
      </c>
    </row>
    <row r="11" spans="1:6" ht="25.5" customHeight="1">
      <c r="A11" s="126" t="s">
        <v>147</v>
      </c>
      <c r="B11" s="129" t="s">
        <v>77</v>
      </c>
      <c r="C11" s="129" t="s">
        <v>77</v>
      </c>
      <c r="D11" s="133">
        <v>9.943306777978325</v>
      </c>
      <c r="E11" s="129">
        <v>10.1</v>
      </c>
      <c r="F11" s="131">
        <v>11.371065010642722</v>
      </c>
    </row>
    <row r="12" spans="1:6" ht="21.75" customHeight="1">
      <c r="A12" s="126" t="s">
        <v>148</v>
      </c>
      <c r="B12" s="129" t="s">
        <v>77</v>
      </c>
      <c r="C12" s="129" t="s">
        <v>77</v>
      </c>
      <c r="D12" s="133">
        <v>1.7178962019508806</v>
      </c>
      <c r="E12" s="15">
        <v>1.7479257881456514</v>
      </c>
      <c r="F12" s="132">
        <v>1.783174872885257</v>
      </c>
    </row>
  </sheetData>
  <sheetProtection/>
  <mergeCells count="3">
    <mergeCell ref="A1:F1"/>
    <mergeCell ref="A2:F2"/>
    <mergeCell ref="D3:F3"/>
  </mergeCells>
  <printOptions/>
  <pageMargins left="0.7" right="0.7" top="0.787401575" bottom="0.787401575" header="0.3" footer="0.3"/>
  <pageSetup fitToHeight="0" fitToWidth="1" horizontalDpi="600" verticalDpi="600" orientation="portrait" paperSize="9" scale="86"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D14"/>
  <sheetViews>
    <sheetView zoomScalePageLayoutView="0" workbookViewId="0" topLeftCell="A1">
      <selection activeCell="C3" sqref="C3"/>
    </sheetView>
  </sheetViews>
  <sheetFormatPr defaultColWidth="11.421875" defaultRowHeight="15"/>
  <cols>
    <col min="1" max="1" width="30.00390625" style="0" customWidth="1"/>
    <col min="2" max="2" width="25.28125" style="0" customWidth="1"/>
    <col min="3" max="3" width="38.8515625" style="0" customWidth="1"/>
  </cols>
  <sheetData>
    <row r="1" spans="1:4" ht="15">
      <c r="A1" s="259" t="s">
        <v>149</v>
      </c>
      <c r="B1" s="259"/>
      <c r="C1" s="259"/>
      <c r="D1" s="79"/>
    </row>
    <row r="2" spans="1:4" ht="15">
      <c r="A2" s="261" t="s">
        <v>248</v>
      </c>
      <c r="B2" s="261"/>
      <c r="C2" s="261"/>
      <c r="D2" s="20"/>
    </row>
    <row r="3" spans="1:4" ht="14.25">
      <c r="A3" s="301" t="s">
        <v>150</v>
      </c>
      <c r="B3" s="301"/>
      <c r="C3" s="82"/>
      <c r="D3" s="120"/>
    </row>
    <row r="4" spans="1:4" ht="14.25">
      <c r="A4" s="1"/>
      <c r="B4" s="134" t="s">
        <v>3</v>
      </c>
      <c r="C4" s="82"/>
      <c r="D4" s="1"/>
    </row>
    <row r="5" spans="1:4" ht="14.25">
      <c r="A5" s="242" t="s">
        <v>9</v>
      </c>
      <c r="B5" s="52">
        <v>389</v>
      </c>
      <c r="C5" s="82"/>
      <c r="D5" s="126"/>
    </row>
    <row r="6" spans="1:4" ht="14.25">
      <c r="A6" s="81" t="s">
        <v>10</v>
      </c>
      <c r="B6" s="52">
        <v>370</v>
      </c>
      <c r="C6" s="82"/>
      <c r="D6" s="81"/>
    </row>
    <row r="7" spans="1:4" ht="14.25">
      <c r="A7" s="81" t="s">
        <v>11</v>
      </c>
      <c r="B7" s="52">
        <v>372</v>
      </c>
      <c r="C7" s="82"/>
      <c r="D7" s="81"/>
    </row>
    <row r="8" spans="1:4" ht="14.25">
      <c r="A8" s="81" t="s">
        <v>12</v>
      </c>
      <c r="B8" s="52">
        <v>375</v>
      </c>
      <c r="C8" s="82"/>
      <c r="D8" s="81"/>
    </row>
    <row r="9" spans="1:4" ht="14.25">
      <c r="A9" s="126" t="s">
        <v>13</v>
      </c>
      <c r="B9" s="52">
        <v>367</v>
      </c>
      <c r="C9" s="82"/>
      <c r="D9" s="126"/>
    </row>
    <row r="10" spans="1:4" ht="14.25">
      <c r="A10" s="126" t="s">
        <v>14</v>
      </c>
      <c r="B10" s="52">
        <v>349</v>
      </c>
      <c r="C10" s="82"/>
      <c r="D10" s="126"/>
    </row>
    <row r="11" spans="1:4" ht="14.25">
      <c r="A11" s="123" t="s">
        <v>15</v>
      </c>
      <c r="B11" s="52">
        <v>342</v>
      </c>
      <c r="C11" s="82"/>
      <c r="D11" s="123"/>
    </row>
    <row r="12" spans="1:4" ht="14.25">
      <c r="A12" s="123" t="s">
        <v>16</v>
      </c>
      <c r="B12" s="52">
        <v>343</v>
      </c>
      <c r="C12" s="82"/>
      <c r="D12" s="123"/>
    </row>
    <row r="13" spans="1:4" ht="14.25">
      <c r="A13" s="123" t="s">
        <v>17</v>
      </c>
      <c r="B13" s="52">
        <v>328</v>
      </c>
      <c r="C13" s="82"/>
      <c r="D13" s="123"/>
    </row>
    <row r="14" spans="1:4" ht="14.25">
      <c r="A14" s="123" t="s">
        <v>18</v>
      </c>
      <c r="B14" s="7">
        <v>322</v>
      </c>
      <c r="C14" s="82"/>
      <c r="D14" s="123"/>
    </row>
  </sheetData>
  <sheetProtection/>
  <mergeCells count="3">
    <mergeCell ref="A1:C1"/>
    <mergeCell ref="A2:C2"/>
    <mergeCell ref="A3:B3"/>
  </mergeCells>
  <printOptions/>
  <pageMargins left="0.7" right="0.7" top="0.787401575" bottom="0.787401575" header="0.3" footer="0.3"/>
  <pageSetup fitToHeight="0" fitToWidth="1"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D15"/>
  <sheetViews>
    <sheetView zoomScalePageLayoutView="0" workbookViewId="0" topLeftCell="A1">
      <selection activeCell="D2" sqref="D2"/>
    </sheetView>
  </sheetViews>
  <sheetFormatPr defaultColWidth="11.421875" defaultRowHeight="15"/>
  <cols>
    <col min="2" max="3" width="20.7109375" style="0" customWidth="1"/>
  </cols>
  <sheetData>
    <row r="1" spans="1:4" ht="15">
      <c r="A1" s="260" t="s">
        <v>151</v>
      </c>
      <c r="B1" s="260"/>
      <c r="C1" s="260"/>
      <c r="D1" s="260"/>
    </row>
    <row r="2" spans="1:4" ht="15">
      <c r="A2" s="261" t="s">
        <v>249</v>
      </c>
      <c r="B2" s="261"/>
      <c r="C2" s="261"/>
      <c r="D2" s="95"/>
    </row>
    <row r="3" spans="1:4" ht="14.25">
      <c r="A3" s="301" t="s">
        <v>152</v>
      </c>
      <c r="B3" s="301"/>
      <c r="C3" s="301"/>
      <c r="D3" s="95"/>
    </row>
    <row r="4" spans="1:4" ht="14.25">
      <c r="A4" s="292"/>
      <c r="B4" s="39" t="s">
        <v>23</v>
      </c>
      <c r="C4" s="39" t="s">
        <v>24</v>
      </c>
      <c r="D4" s="95"/>
    </row>
    <row r="5" spans="1:4" ht="14.25">
      <c r="A5" s="292"/>
      <c r="B5" s="304" t="s">
        <v>29</v>
      </c>
      <c r="C5" s="274"/>
      <c r="D5" s="95"/>
    </row>
    <row r="6" spans="1:4" ht="14.25">
      <c r="A6" s="243">
        <v>2010</v>
      </c>
      <c r="B6" s="136">
        <v>6.3</v>
      </c>
      <c r="C6" s="137" t="s">
        <v>77</v>
      </c>
      <c r="D6" s="95"/>
    </row>
    <row r="7" spans="1:4" ht="14.25">
      <c r="A7" s="135">
        <v>2011</v>
      </c>
      <c r="B7" s="136">
        <v>6.3</v>
      </c>
      <c r="C7" s="138" t="s">
        <v>77</v>
      </c>
      <c r="D7" s="95"/>
    </row>
    <row r="8" spans="1:4" ht="14.25">
      <c r="A8" s="135">
        <v>2012</v>
      </c>
      <c r="B8" s="136">
        <v>6.3</v>
      </c>
      <c r="C8" s="131">
        <v>5.12</v>
      </c>
      <c r="D8" s="95"/>
    </row>
    <row r="9" spans="1:4" ht="14.25">
      <c r="A9" s="135">
        <v>2013</v>
      </c>
      <c r="B9" s="136">
        <v>6.3</v>
      </c>
      <c r="C9" s="131">
        <v>5.09</v>
      </c>
      <c r="D9" s="95"/>
    </row>
    <row r="10" spans="1:4" ht="14.25">
      <c r="A10" s="135">
        <v>2014</v>
      </c>
      <c r="B10" s="139">
        <v>6.215997845408025</v>
      </c>
      <c r="C10" s="138" t="s">
        <v>77</v>
      </c>
      <c r="D10" s="95"/>
    </row>
    <row r="11" spans="1:4" ht="14.25">
      <c r="A11" s="135">
        <v>2015</v>
      </c>
      <c r="B11" s="139">
        <v>6.172029608248324</v>
      </c>
      <c r="C11" s="138" t="s">
        <v>77</v>
      </c>
      <c r="D11" s="95"/>
    </row>
    <row r="12" spans="1:4" ht="14.25">
      <c r="A12" s="137"/>
      <c r="B12" s="137"/>
      <c r="C12" s="137"/>
      <c r="D12" s="95"/>
    </row>
    <row r="13" spans="1:4" ht="14.25">
      <c r="A13" s="264" t="s">
        <v>19</v>
      </c>
      <c r="B13" s="264"/>
      <c r="C13" s="264"/>
      <c r="D13" s="264"/>
    </row>
    <row r="14" spans="1:4" ht="49.5" customHeight="1">
      <c r="A14" s="302" t="s">
        <v>153</v>
      </c>
      <c r="B14" s="302"/>
      <c r="C14" s="302"/>
      <c r="D14" s="302"/>
    </row>
    <row r="15" spans="1:4" ht="37.5" customHeight="1">
      <c r="A15" s="303" t="s">
        <v>154</v>
      </c>
      <c r="B15" s="303"/>
      <c r="C15" s="303"/>
      <c r="D15" s="303"/>
    </row>
  </sheetData>
  <sheetProtection/>
  <mergeCells count="8">
    <mergeCell ref="A14:D14"/>
    <mergeCell ref="A15:D15"/>
    <mergeCell ref="A1:D1"/>
    <mergeCell ref="A2:C2"/>
    <mergeCell ref="A3:C3"/>
    <mergeCell ref="A4:A5"/>
    <mergeCell ref="B5:C5"/>
    <mergeCell ref="A13:D13"/>
  </mergeCells>
  <printOptions/>
  <pageMargins left="0.7" right="0.7" top="0.787401575" bottom="0.7874015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92D050"/>
  </sheetPr>
  <dimension ref="A1:D17"/>
  <sheetViews>
    <sheetView zoomScalePageLayoutView="0" workbookViewId="0" topLeftCell="A1">
      <selection activeCell="D2" sqref="D2"/>
    </sheetView>
  </sheetViews>
  <sheetFormatPr defaultColWidth="11.421875" defaultRowHeight="15"/>
  <cols>
    <col min="2" max="2" width="20.140625" style="0" customWidth="1"/>
    <col min="3" max="3" width="30.28125" style="0" customWidth="1"/>
  </cols>
  <sheetData>
    <row r="1" spans="1:4" ht="15">
      <c r="A1" s="260" t="s">
        <v>155</v>
      </c>
      <c r="B1" s="260"/>
      <c r="C1" s="260"/>
      <c r="D1" s="260"/>
    </row>
    <row r="2" spans="1:4" ht="15">
      <c r="A2" s="261" t="s">
        <v>156</v>
      </c>
      <c r="B2" s="261"/>
      <c r="C2" s="261"/>
      <c r="D2" s="95"/>
    </row>
    <row r="3" spans="1:4" ht="14.25">
      <c r="A3" s="305" t="s">
        <v>157</v>
      </c>
      <c r="B3" s="305"/>
      <c r="C3" s="305"/>
      <c r="D3" s="95"/>
    </row>
    <row r="4" spans="1:4" ht="27">
      <c r="A4" s="100" t="s">
        <v>158</v>
      </c>
      <c r="B4" s="140" t="s">
        <v>23</v>
      </c>
      <c r="C4" s="39" t="s">
        <v>159</v>
      </c>
      <c r="D4" s="95"/>
    </row>
    <row r="5" spans="1:4" ht="14.25">
      <c r="A5" s="141">
        <v>2004</v>
      </c>
      <c r="B5" s="142" t="s">
        <v>77</v>
      </c>
      <c r="C5" s="143">
        <v>37.3</v>
      </c>
      <c r="D5" s="95"/>
    </row>
    <row r="6" spans="1:4" ht="14.25">
      <c r="A6" s="95">
        <v>2009</v>
      </c>
      <c r="B6" s="144" t="s">
        <v>77</v>
      </c>
      <c r="C6" s="110">
        <v>35.5</v>
      </c>
      <c r="D6" s="95"/>
    </row>
    <row r="7" spans="1:4" ht="14.25">
      <c r="A7" s="95">
        <v>2010</v>
      </c>
      <c r="B7" s="145">
        <v>39.4</v>
      </c>
      <c r="C7" s="77" t="s">
        <v>77</v>
      </c>
      <c r="D7" s="95"/>
    </row>
    <row r="8" spans="1:4" ht="14.25">
      <c r="A8" s="95">
        <v>2011</v>
      </c>
      <c r="B8" s="146">
        <v>39.2</v>
      </c>
      <c r="C8" s="77" t="s">
        <v>77</v>
      </c>
      <c r="D8" s="95"/>
    </row>
    <row r="9" spans="1:4" ht="14.25">
      <c r="A9" s="95">
        <v>2012</v>
      </c>
      <c r="B9" s="147">
        <v>37</v>
      </c>
      <c r="C9" s="77" t="s">
        <v>77</v>
      </c>
      <c r="D9" s="95"/>
    </row>
    <row r="10" spans="1:4" ht="14.25">
      <c r="A10" s="95">
        <v>2013</v>
      </c>
      <c r="B10" s="147">
        <v>42.5</v>
      </c>
      <c r="C10" s="77" t="s">
        <v>77</v>
      </c>
      <c r="D10" s="95"/>
    </row>
    <row r="11" spans="1:4" ht="14.25">
      <c r="A11" s="95">
        <v>2014</v>
      </c>
      <c r="B11" s="147">
        <v>41.9</v>
      </c>
      <c r="C11" s="77" t="s">
        <v>77</v>
      </c>
      <c r="D11" s="95"/>
    </row>
    <row r="12" spans="1:4" ht="14.25">
      <c r="A12" s="95">
        <v>2015</v>
      </c>
      <c r="B12" s="147">
        <v>33.429394813</v>
      </c>
      <c r="C12" s="77" t="s">
        <v>77</v>
      </c>
      <c r="D12" s="95"/>
    </row>
    <row r="13" spans="1:4" ht="14.25">
      <c r="A13" s="95"/>
      <c r="B13" s="95"/>
      <c r="C13" s="95"/>
      <c r="D13" s="95"/>
    </row>
    <row r="14" spans="1:4" ht="14.25">
      <c r="A14" s="264" t="s">
        <v>19</v>
      </c>
      <c r="B14" s="289"/>
      <c r="C14" s="289"/>
      <c r="D14" s="94"/>
    </row>
    <row r="15" spans="1:4" ht="29.25" customHeight="1">
      <c r="A15" s="266" t="s">
        <v>160</v>
      </c>
      <c r="B15" s="266"/>
      <c r="C15" s="266"/>
      <c r="D15" s="266"/>
    </row>
    <row r="16" spans="1:4" ht="14.25">
      <c r="A16" s="306"/>
      <c r="B16" s="306"/>
      <c r="C16" s="306"/>
      <c r="D16" s="306"/>
    </row>
    <row r="17" spans="1:4" ht="14.25">
      <c r="A17" s="95"/>
      <c r="B17" s="95"/>
      <c r="C17" s="95"/>
      <c r="D17" s="95"/>
    </row>
  </sheetData>
  <sheetProtection/>
  <mergeCells count="6">
    <mergeCell ref="A1:D1"/>
    <mergeCell ref="A2:C2"/>
    <mergeCell ref="A3:C3"/>
    <mergeCell ref="A14:C14"/>
    <mergeCell ref="A15:D15"/>
    <mergeCell ref="A16:D16"/>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G21"/>
  <sheetViews>
    <sheetView zoomScalePageLayoutView="0" workbookViewId="0" topLeftCell="A1">
      <selection activeCell="E3" sqref="E3"/>
    </sheetView>
  </sheetViews>
  <sheetFormatPr defaultColWidth="11.421875" defaultRowHeight="15"/>
  <sheetData>
    <row r="1" spans="1:5" ht="15">
      <c r="A1" s="259" t="s">
        <v>0</v>
      </c>
      <c r="B1" s="259"/>
      <c r="C1" s="259"/>
      <c r="D1" s="259"/>
      <c r="E1" s="259"/>
    </row>
    <row r="2" spans="1:5" ht="39" customHeight="1">
      <c r="A2" s="260" t="s">
        <v>1</v>
      </c>
      <c r="B2" s="260"/>
      <c r="C2" s="260"/>
      <c r="D2" s="260"/>
      <c r="E2" s="260"/>
    </row>
    <row r="3" spans="1:7" ht="14.25" customHeight="1">
      <c r="A3" s="261" t="s">
        <v>240</v>
      </c>
      <c r="B3" s="262"/>
      <c r="C3" s="262"/>
      <c r="D3" s="262"/>
      <c r="E3" s="20"/>
      <c r="F3" s="20"/>
      <c r="G3" s="20"/>
    </row>
    <row r="4" spans="2:4" ht="14.25">
      <c r="B4" s="263" t="s">
        <v>2</v>
      </c>
      <c r="C4" s="263"/>
      <c r="D4" s="263"/>
    </row>
    <row r="5" spans="1:4" ht="14.25">
      <c r="A5" s="1"/>
      <c r="B5" s="2" t="s">
        <v>3</v>
      </c>
      <c r="C5" s="2" t="s">
        <v>4</v>
      </c>
      <c r="D5" s="2" t="s">
        <v>5</v>
      </c>
    </row>
    <row r="6" spans="1:4" ht="14.25">
      <c r="A6" s="237" t="s">
        <v>6</v>
      </c>
      <c r="B6" s="4">
        <v>3942</v>
      </c>
      <c r="C6" s="5">
        <v>2266</v>
      </c>
      <c r="D6" s="6">
        <v>1676</v>
      </c>
    </row>
    <row r="7" spans="1:4" ht="14.25">
      <c r="A7" s="3" t="s">
        <v>7</v>
      </c>
      <c r="B7" s="7">
        <v>3786</v>
      </c>
      <c r="C7">
        <v>2235</v>
      </c>
      <c r="D7" s="8">
        <v>1551</v>
      </c>
    </row>
    <row r="8" spans="1:4" ht="14.25">
      <c r="A8" s="3" t="s">
        <v>8</v>
      </c>
      <c r="B8" s="7">
        <v>3799</v>
      </c>
      <c r="C8">
        <v>2251</v>
      </c>
      <c r="D8" s="8">
        <v>1548</v>
      </c>
    </row>
    <row r="9" spans="1:4" ht="14.25">
      <c r="A9" s="3" t="s">
        <v>9</v>
      </c>
      <c r="B9" s="7">
        <v>3865</v>
      </c>
      <c r="C9">
        <v>2244</v>
      </c>
      <c r="D9" s="8">
        <v>1621</v>
      </c>
    </row>
    <row r="10" spans="1:4" ht="14.25">
      <c r="A10" s="3" t="s">
        <v>10</v>
      </c>
      <c r="B10" s="7">
        <v>3843</v>
      </c>
      <c r="C10">
        <v>2158</v>
      </c>
      <c r="D10" s="8">
        <v>1685</v>
      </c>
    </row>
    <row r="11" spans="1:4" ht="14.25">
      <c r="A11" s="3" t="s">
        <v>11</v>
      </c>
      <c r="B11" s="7">
        <v>3829</v>
      </c>
      <c r="C11">
        <v>2134</v>
      </c>
      <c r="D11" s="8">
        <v>1695</v>
      </c>
    </row>
    <row r="12" spans="1:4" ht="14.25">
      <c r="A12" s="3" t="s">
        <v>12</v>
      </c>
      <c r="B12" s="7">
        <v>3766</v>
      </c>
      <c r="C12">
        <v>2067</v>
      </c>
      <c r="D12" s="8">
        <v>1699</v>
      </c>
    </row>
    <row r="13" spans="1:4" ht="14.25">
      <c r="A13" s="3" t="s">
        <v>13</v>
      </c>
      <c r="B13" s="7">
        <v>3702</v>
      </c>
      <c r="C13">
        <v>2014</v>
      </c>
      <c r="D13" s="8">
        <v>1688</v>
      </c>
    </row>
    <row r="14" spans="1:4" ht="14.25">
      <c r="A14" s="9" t="s">
        <v>14</v>
      </c>
      <c r="B14" s="7">
        <v>3640</v>
      </c>
      <c r="C14">
        <v>1980</v>
      </c>
      <c r="D14" s="8">
        <v>1660</v>
      </c>
    </row>
    <row r="15" spans="1:4" ht="14.25">
      <c r="A15" s="9" t="s">
        <v>15</v>
      </c>
      <c r="B15" s="7">
        <v>3562</v>
      </c>
      <c r="C15">
        <v>1928</v>
      </c>
      <c r="D15" s="8">
        <v>1634</v>
      </c>
    </row>
    <row r="16" spans="1:4" ht="14.25">
      <c r="A16" s="9" t="s">
        <v>16</v>
      </c>
      <c r="B16" s="10">
        <v>3536</v>
      </c>
      <c r="C16">
        <v>1925</v>
      </c>
      <c r="D16" s="8">
        <v>1611</v>
      </c>
    </row>
    <row r="17" spans="1:4" ht="14.25">
      <c r="A17" s="9" t="s">
        <v>17</v>
      </c>
      <c r="B17" s="10">
        <v>3480</v>
      </c>
      <c r="C17">
        <v>1938</v>
      </c>
      <c r="D17" s="8">
        <v>1542</v>
      </c>
    </row>
    <row r="18" spans="1:4" ht="14.25">
      <c r="A18" s="9" t="s">
        <v>18</v>
      </c>
      <c r="B18" s="10">
        <v>3482</v>
      </c>
      <c r="C18">
        <v>1956</v>
      </c>
      <c r="D18" s="8">
        <v>1526</v>
      </c>
    </row>
    <row r="20" spans="1:5" ht="14.25">
      <c r="A20" s="264" t="s">
        <v>19</v>
      </c>
      <c r="B20" s="264"/>
      <c r="C20" s="264"/>
      <c r="D20" s="264"/>
      <c r="E20" s="264"/>
    </row>
    <row r="21" spans="1:5" ht="45" customHeight="1">
      <c r="A21" s="265" t="s">
        <v>235</v>
      </c>
      <c r="B21" s="266"/>
      <c r="C21" s="266"/>
      <c r="D21" s="266"/>
      <c r="E21" s="266"/>
    </row>
  </sheetData>
  <sheetProtection/>
  <mergeCells count="6">
    <mergeCell ref="A1:E1"/>
    <mergeCell ref="A2:E2"/>
    <mergeCell ref="A3:D3"/>
    <mergeCell ref="B4:D4"/>
    <mergeCell ref="A20:E20"/>
    <mergeCell ref="A21:E21"/>
  </mergeCells>
  <printOptions/>
  <pageMargins left="0.7" right="0.7" top="0.787401575" bottom="0.7874015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H23"/>
  <sheetViews>
    <sheetView zoomScalePageLayoutView="0" workbookViewId="0" topLeftCell="A1">
      <selection activeCell="H3" sqref="H3"/>
    </sheetView>
  </sheetViews>
  <sheetFormatPr defaultColWidth="11.421875" defaultRowHeight="15"/>
  <cols>
    <col min="1" max="1" width="22.28125" style="0" customWidth="1"/>
  </cols>
  <sheetData>
    <row r="1" spans="1:8" ht="15">
      <c r="A1" s="259" t="s">
        <v>161</v>
      </c>
      <c r="B1" s="259"/>
      <c r="C1" s="259"/>
      <c r="D1" s="259"/>
      <c r="E1" s="259"/>
      <c r="F1" s="259"/>
      <c r="G1" s="259"/>
      <c r="H1" s="95"/>
    </row>
    <row r="2" spans="1:8" ht="15">
      <c r="A2" s="260" t="s">
        <v>162</v>
      </c>
      <c r="B2" s="260"/>
      <c r="C2" s="260"/>
      <c r="D2" s="260"/>
      <c r="E2" s="260"/>
      <c r="F2" s="260"/>
      <c r="G2" s="260"/>
      <c r="H2" s="266"/>
    </row>
    <row r="3" spans="1:8" ht="15">
      <c r="A3" s="261" t="s">
        <v>250</v>
      </c>
      <c r="B3" s="261"/>
      <c r="C3" s="261"/>
      <c r="D3" s="261"/>
      <c r="E3" s="261"/>
      <c r="F3" s="261"/>
      <c r="G3" s="261"/>
      <c r="H3" s="95"/>
    </row>
    <row r="4" spans="1:8" ht="14.25">
      <c r="A4" s="95"/>
      <c r="B4" s="95"/>
      <c r="C4" s="19"/>
      <c r="D4" s="19"/>
      <c r="E4" s="263" t="s">
        <v>163</v>
      </c>
      <c r="F4" s="263"/>
      <c r="G4" s="298"/>
      <c r="H4" s="95"/>
    </row>
    <row r="5" spans="1:8" ht="14.25">
      <c r="A5" s="3"/>
      <c r="B5" s="2" t="s">
        <v>75</v>
      </c>
      <c r="C5" s="24" t="s">
        <v>36</v>
      </c>
      <c r="D5" s="83" t="s">
        <v>37</v>
      </c>
      <c r="E5" s="83" t="s">
        <v>38</v>
      </c>
      <c r="F5" s="83" t="s">
        <v>39</v>
      </c>
      <c r="G5" s="83" t="s">
        <v>128</v>
      </c>
      <c r="H5" s="95"/>
    </row>
    <row r="6" spans="1:8" ht="14.25">
      <c r="A6" s="148"/>
      <c r="B6" s="309" t="s">
        <v>29</v>
      </c>
      <c r="C6" s="310"/>
      <c r="D6" s="310"/>
      <c r="E6" s="310"/>
      <c r="F6" s="310"/>
      <c r="G6" s="310"/>
      <c r="H6" s="95"/>
    </row>
    <row r="7" spans="1:8" ht="14.25">
      <c r="A7" s="149">
        <v>2004</v>
      </c>
      <c r="B7" s="150">
        <v>4.40722471342956</v>
      </c>
      <c r="C7" s="151">
        <v>5.55</v>
      </c>
      <c r="D7" s="90">
        <v>5.48</v>
      </c>
      <c r="E7" s="90">
        <v>4.62</v>
      </c>
      <c r="F7" s="90">
        <v>3.87</v>
      </c>
      <c r="G7" s="90">
        <v>4.95</v>
      </c>
      <c r="H7" s="95"/>
    </row>
    <row r="8" spans="1:8" ht="14.25">
      <c r="A8" s="96">
        <v>2005</v>
      </c>
      <c r="B8" s="152">
        <v>4.266810424395007</v>
      </c>
      <c r="C8" s="90">
        <v>5.52</v>
      </c>
      <c r="D8" s="90">
        <v>5.44</v>
      </c>
      <c r="E8" s="90">
        <v>4.57</v>
      </c>
      <c r="F8" s="90">
        <v>3.78</v>
      </c>
      <c r="G8" s="90">
        <v>4.92</v>
      </c>
      <c r="H8" s="95"/>
    </row>
    <row r="9" spans="1:8" ht="14.25">
      <c r="A9" s="96">
        <v>2006</v>
      </c>
      <c r="B9" s="152">
        <v>3.898369372967318</v>
      </c>
      <c r="C9" s="90">
        <v>5.28</v>
      </c>
      <c r="D9" s="90">
        <v>5.4</v>
      </c>
      <c r="E9" s="90">
        <v>4.43</v>
      </c>
      <c r="F9" s="90">
        <v>3.41</v>
      </c>
      <c r="G9" s="90">
        <v>4.91</v>
      </c>
      <c r="H9" s="95"/>
    </row>
    <row r="10" spans="1:8" ht="14.25">
      <c r="A10" s="96">
        <v>2007</v>
      </c>
      <c r="B10" s="152">
        <v>3.769323772390927</v>
      </c>
      <c r="C10" s="90">
        <v>4.88</v>
      </c>
      <c r="D10" s="90">
        <v>5.33</v>
      </c>
      <c r="E10" s="90">
        <v>4.49</v>
      </c>
      <c r="F10" s="90">
        <v>3.15</v>
      </c>
      <c r="G10" s="90">
        <v>4.93</v>
      </c>
      <c r="H10" s="95"/>
    </row>
    <row r="11" spans="1:8" ht="14.25">
      <c r="A11" s="96">
        <v>2008</v>
      </c>
      <c r="B11" s="152">
        <v>4.159631702024488</v>
      </c>
      <c r="C11" s="110">
        <v>4.95</v>
      </c>
      <c r="D11" s="110">
        <v>5.47</v>
      </c>
      <c r="E11" s="110">
        <v>4.57</v>
      </c>
      <c r="F11" s="153" t="s">
        <v>77</v>
      </c>
      <c r="G11" s="110">
        <v>5.04</v>
      </c>
      <c r="H11" s="95"/>
    </row>
    <row r="12" spans="1:8" ht="14.25">
      <c r="A12" s="96">
        <v>2009</v>
      </c>
      <c r="B12" s="152">
        <v>4.590437688656858</v>
      </c>
      <c r="C12" s="110">
        <v>5.36</v>
      </c>
      <c r="D12" s="110">
        <v>5.98</v>
      </c>
      <c r="E12" s="110">
        <v>5.06</v>
      </c>
      <c r="F12" s="77" t="s">
        <v>77</v>
      </c>
      <c r="G12" s="110">
        <v>5.38</v>
      </c>
      <c r="H12" s="95"/>
    </row>
    <row r="13" spans="1:8" ht="14.25">
      <c r="A13" s="96">
        <v>2010</v>
      </c>
      <c r="B13" s="152">
        <v>4.3159065628476085</v>
      </c>
      <c r="C13" s="77">
        <v>5.22</v>
      </c>
      <c r="D13" s="77">
        <v>5.91</v>
      </c>
      <c r="E13" s="77">
        <v>5.08</v>
      </c>
      <c r="F13" s="77" t="s">
        <v>77</v>
      </c>
      <c r="G13" s="77">
        <v>5.41</v>
      </c>
      <c r="H13" s="95"/>
    </row>
    <row r="14" spans="1:8" ht="14.25">
      <c r="A14" s="96">
        <v>2011</v>
      </c>
      <c r="B14" s="152">
        <v>4.549407409247895</v>
      </c>
      <c r="C14" s="77">
        <v>5.28</v>
      </c>
      <c r="D14" s="153">
        <v>5.8</v>
      </c>
      <c r="E14" s="77">
        <v>4.98</v>
      </c>
      <c r="F14" s="77" t="s">
        <v>77</v>
      </c>
      <c r="G14" s="77">
        <v>5.25</v>
      </c>
      <c r="H14" s="95"/>
    </row>
    <row r="15" spans="1:8" ht="14.25">
      <c r="A15" s="96">
        <v>2012</v>
      </c>
      <c r="B15" s="152">
        <v>5.167198790119308</v>
      </c>
      <c r="C15" s="77">
        <v>5.24</v>
      </c>
      <c r="D15" s="77">
        <v>5.62</v>
      </c>
      <c r="E15" s="77">
        <v>4.84</v>
      </c>
      <c r="F15" s="77" t="s">
        <v>77</v>
      </c>
      <c r="G15" s="77">
        <v>5.18</v>
      </c>
      <c r="H15" s="95"/>
    </row>
    <row r="16" spans="1:8" ht="14.25">
      <c r="A16" s="250" t="s">
        <v>164</v>
      </c>
      <c r="B16" s="152">
        <v>4.423827088346511</v>
      </c>
      <c r="C16" s="77">
        <v>5.24</v>
      </c>
      <c r="D16" s="77">
        <v>5.66</v>
      </c>
      <c r="E16" s="77">
        <v>4.8</v>
      </c>
      <c r="F16" s="77" t="s">
        <v>77</v>
      </c>
      <c r="G16" s="77">
        <v>5.34</v>
      </c>
      <c r="H16" s="95"/>
    </row>
    <row r="17" spans="1:8" ht="27" customHeight="1">
      <c r="A17" s="250" t="s">
        <v>165</v>
      </c>
      <c r="B17" s="152">
        <v>3.8033519527126876</v>
      </c>
      <c r="C17" s="77" t="s">
        <v>77</v>
      </c>
      <c r="D17" s="77" t="s">
        <v>77</v>
      </c>
      <c r="E17" s="77" t="s">
        <v>77</v>
      </c>
      <c r="F17" s="77" t="s">
        <v>77</v>
      </c>
      <c r="G17" s="77" t="s">
        <v>77</v>
      </c>
      <c r="H17" s="95"/>
    </row>
    <row r="18" spans="1:7" s="95" customFormat="1" ht="14.25">
      <c r="A18" s="96">
        <v>2014</v>
      </c>
      <c r="B18" s="152">
        <v>3.5970369198524814</v>
      </c>
      <c r="C18" s="77"/>
      <c r="D18" s="77"/>
      <c r="E18" s="77"/>
      <c r="F18" s="77"/>
      <c r="G18" s="77"/>
    </row>
    <row r="19" spans="1:8" ht="14.25">
      <c r="A19" s="264"/>
      <c r="B19" s="264"/>
      <c r="C19" s="264"/>
      <c r="D19" s="264"/>
      <c r="E19" s="264"/>
      <c r="F19" s="264"/>
      <c r="G19" s="264"/>
      <c r="H19" s="264"/>
    </row>
    <row r="20" spans="1:8" ht="14.25">
      <c r="A20" s="264" t="s">
        <v>19</v>
      </c>
      <c r="B20" s="311"/>
      <c r="C20" s="311"/>
      <c r="D20" s="311"/>
      <c r="E20" s="311"/>
      <c r="F20" s="311"/>
      <c r="G20" s="311"/>
      <c r="H20" s="311"/>
    </row>
    <row r="21" spans="1:8" s="230" customFormat="1" ht="14.25">
      <c r="A21" s="291" t="s">
        <v>239</v>
      </c>
      <c r="B21" s="289"/>
      <c r="C21" s="289"/>
      <c r="D21" s="289"/>
      <c r="E21" s="289"/>
      <c r="F21" s="289"/>
      <c r="G21" s="289"/>
      <c r="H21" s="236"/>
    </row>
    <row r="22" spans="1:8" ht="45" customHeight="1">
      <c r="A22" s="265" t="s">
        <v>166</v>
      </c>
      <c r="B22" s="266"/>
      <c r="C22" s="266"/>
      <c r="D22" s="266"/>
      <c r="E22" s="266"/>
      <c r="F22" s="266"/>
      <c r="G22" s="266"/>
      <c r="H22" s="81"/>
    </row>
    <row r="23" spans="1:8" ht="78" customHeight="1">
      <c r="A23" s="307" t="s">
        <v>167</v>
      </c>
      <c r="B23" s="308"/>
      <c r="C23" s="308"/>
      <c r="D23" s="308"/>
      <c r="E23" s="308"/>
      <c r="F23" s="308"/>
      <c r="G23" s="308"/>
      <c r="H23" s="95"/>
    </row>
  </sheetData>
  <sheetProtection/>
  <mergeCells count="10">
    <mergeCell ref="A19:H19"/>
    <mergeCell ref="A22:G22"/>
    <mergeCell ref="A23:G23"/>
    <mergeCell ref="A1:G1"/>
    <mergeCell ref="A2:H2"/>
    <mergeCell ref="A3:G3"/>
    <mergeCell ref="E4:G4"/>
    <mergeCell ref="B6:G6"/>
    <mergeCell ref="A20:H20"/>
    <mergeCell ref="A21:G21"/>
  </mergeCells>
  <printOptions/>
  <pageMargins left="0.7" right="0.7" top="0.787401575" bottom="0.787401575" header="0.3" footer="0.3"/>
  <pageSetup fitToHeight="0" fitToWidth="1" horizontalDpi="600" verticalDpi="600" orientation="portrait" paperSize="9" scale="84" r:id="rId2"/>
  <drawing r:id="rId1"/>
</worksheet>
</file>

<file path=xl/worksheets/sheet21.xml><?xml version="1.0" encoding="utf-8"?>
<worksheet xmlns="http://schemas.openxmlformats.org/spreadsheetml/2006/main" xmlns:r="http://schemas.openxmlformats.org/officeDocument/2006/relationships">
  <sheetPr>
    <tabColor rgb="FF92D050"/>
  </sheetPr>
  <dimension ref="A1:D17"/>
  <sheetViews>
    <sheetView zoomScalePageLayoutView="0" workbookViewId="0" topLeftCell="A1">
      <selection activeCell="B17" sqref="B17"/>
    </sheetView>
  </sheetViews>
  <sheetFormatPr defaultColWidth="11.421875" defaultRowHeight="15"/>
  <cols>
    <col min="2" max="2" width="24.57421875" style="0" customWidth="1"/>
    <col min="3" max="3" width="24.7109375" style="0" customWidth="1"/>
  </cols>
  <sheetData>
    <row r="1" spans="1:4" ht="45" customHeight="1">
      <c r="A1" s="260" t="s">
        <v>168</v>
      </c>
      <c r="B1" s="260"/>
      <c r="C1" s="260"/>
      <c r="D1" s="260"/>
    </row>
    <row r="2" spans="1:4" ht="15">
      <c r="A2" s="261" t="s">
        <v>250</v>
      </c>
      <c r="B2" s="261"/>
      <c r="C2" s="261"/>
      <c r="D2" s="261"/>
    </row>
    <row r="3" spans="1:4" ht="15">
      <c r="A3" s="263" t="s">
        <v>169</v>
      </c>
      <c r="B3" s="263"/>
      <c r="C3" s="263"/>
      <c r="D3" s="95"/>
    </row>
    <row r="4" spans="1:4" ht="14.25">
      <c r="A4" s="3"/>
      <c r="B4" s="2" t="s">
        <v>23</v>
      </c>
      <c r="C4" s="2" t="s">
        <v>24</v>
      </c>
      <c r="D4" s="95"/>
    </row>
    <row r="5" spans="1:4" ht="14.25">
      <c r="A5" s="148"/>
      <c r="B5" s="309" t="s">
        <v>29</v>
      </c>
      <c r="C5" s="310"/>
      <c r="D5" s="95"/>
    </row>
    <row r="6" spans="1:4" ht="14.25">
      <c r="A6" s="149">
        <v>2004</v>
      </c>
      <c r="B6" s="154">
        <v>15.082541771903253</v>
      </c>
      <c r="C6" s="155">
        <v>15</v>
      </c>
      <c r="D6" s="95"/>
    </row>
    <row r="7" spans="1:4" ht="14.25">
      <c r="A7" s="96">
        <v>2005</v>
      </c>
      <c r="B7" s="68">
        <v>15.404522545491586</v>
      </c>
      <c r="C7" s="33">
        <v>15.5</v>
      </c>
      <c r="D7" s="95"/>
    </row>
    <row r="8" spans="1:4" ht="14.25">
      <c r="A8" s="96">
        <v>2006</v>
      </c>
      <c r="B8" s="68">
        <v>15.329128146616453</v>
      </c>
      <c r="C8" s="33">
        <v>15.7</v>
      </c>
      <c r="D8" s="95"/>
    </row>
    <row r="9" spans="1:4" ht="14.25">
      <c r="A9" s="96">
        <v>2007</v>
      </c>
      <c r="B9" s="68">
        <v>15.236081154101758</v>
      </c>
      <c r="C9" s="33">
        <v>15.4</v>
      </c>
      <c r="D9" s="95"/>
    </row>
    <row r="10" spans="1:4" ht="14.25">
      <c r="A10" s="96">
        <v>2008</v>
      </c>
      <c r="B10" s="68">
        <v>13.141150476562508</v>
      </c>
      <c r="C10" s="156">
        <v>16.4</v>
      </c>
      <c r="D10" s="15"/>
    </row>
    <row r="11" spans="1:4" ht="14.25">
      <c r="A11" s="96">
        <v>2009</v>
      </c>
      <c r="B11" s="68">
        <v>13.991570483392165</v>
      </c>
      <c r="C11" s="156">
        <v>17.3</v>
      </c>
      <c r="D11" s="15"/>
    </row>
    <row r="12" spans="1:4" ht="14.25">
      <c r="A12" s="96">
        <v>2010</v>
      </c>
      <c r="B12" s="68">
        <v>13.4</v>
      </c>
      <c r="C12" s="107">
        <v>17.2</v>
      </c>
      <c r="D12" s="15"/>
    </row>
    <row r="13" spans="1:4" ht="14.25">
      <c r="A13" s="96">
        <v>2011</v>
      </c>
      <c r="B13" s="68">
        <v>11.9</v>
      </c>
      <c r="C13" s="107">
        <v>17.1</v>
      </c>
      <c r="D13" s="15"/>
    </row>
    <row r="14" spans="1:4" ht="14.25">
      <c r="A14" s="96">
        <v>2012</v>
      </c>
      <c r="B14" s="68">
        <v>12.2</v>
      </c>
      <c r="C14" s="107">
        <v>17.4</v>
      </c>
      <c r="D14" s="15"/>
    </row>
    <row r="15" spans="1:4" ht="14.25">
      <c r="A15" s="96">
        <v>2013</v>
      </c>
      <c r="B15" s="68">
        <v>15.803477505066851</v>
      </c>
      <c r="C15" s="107">
        <v>17.276893512528517</v>
      </c>
      <c r="D15" s="15"/>
    </row>
    <row r="16" spans="1:4" ht="14.25">
      <c r="A16" s="96">
        <v>2014</v>
      </c>
      <c r="B16" s="68">
        <v>15.772671819204806</v>
      </c>
      <c r="C16" s="107">
        <v>17.331608985634578</v>
      </c>
      <c r="D16" s="95"/>
    </row>
    <row r="17" spans="1:3" s="95" customFormat="1" ht="14.25">
      <c r="A17" s="96">
        <v>2015</v>
      </c>
      <c r="B17" s="68">
        <v>17.870110472325713</v>
      </c>
      <c r="C17" s="107" t="s">
        <v>77</v>
      </c>
    </row>
  </sheetData>
  <sheetProtection/>
  <mergeCells count="4">
    <mergeCell ref="A1:D1"/>
    <mergeCell ref="A2:D2"/>
    <mergeCell ref="A3:C3"/>
    <mergeCell ref="B5:C5"/>
  </mergeCells>
  <printOptions/>
  <pageMargins left="0.7" right="0.7" top="0.787401575" bottom="0.7874015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E24"/>
  <sheetViews>
    <sheetView zoomScalePageLayoutView="0" workbookViewId="0" topLeftCell="A1">
      <selection activeCell="C6" sqref="C6:C7"/>
    </sheetView>
  </sheetViews>
  <sheetFormatPr defaultColWidth="11.421875" defaultRowHeight="15"/>
  <cols>
    <col min="1" max="1" width="45.7109375" style="0" customWidth="1"/>
    <col min="2" max="2" width="12.28125" style="0" customWidth="1"/>
    <col min="3" max="3" width="17.57421875" style="0" customWidth="1"/>
    <col min="4" max="4" width="11.7109375" style="0" customWidth="1"/>
    <col min="5" max="5" width="16.421875" style="0" customWidth="1"/>
  </cols>
  <sheetData>
    <row r="1" spans="1:5" ht="15">
      <c r="A1" s="260" t="s">
        <v>170</v>
      </c>
      <c r="B1" s="260"/>
      <c r="C1" s="260"/>
      <c r="D1" s="260"/>
      <c r="E1" s="260"/>
    </row>
    <row r="2" spans="1:5" ht="15">
      <c r="A2" s="261" t="s">
        <v>171</v>
      </c>
      <c r="B2" s="261"/>
      <c r="C2" s="261"/>
      <c r="D2" s="261"/>
      <c r="E2" s="261"/>
    </row>
    <row r="3" spans="1:5" ht="14.25">
      <c r="A3" s="95"/>
      <c r="B3" s="95"/>
      <c r="C3" s="95"/>
      <c r="D3" s="263" t="s">
        <v>172</v>
      </c>
      <c r="E3" s="263"/>
    </row>
    <row r="4" spans="1:5" ht="14.25">
      <c r="A4" s="95"/>
      <c r="B4" s="304" t="s">
        <v>23</v>
      </c>
      <c r="C4" s="310"/>
      <c r="D4" s="304" t="s">
        <v>232</v>
      </c>
      <c r="E4" s="310"/>
    </row>
    <row r="5" spans="1:5" ht="42.75">
      <c r="A5" s="3"/>
      <c r="B5" s="157" t="s">
        <v>173</v>
      </c>
      <c r="C5" s="157" t="s">
        <v>174</v>
      </c>
      <c r="D5" s="158" t="s">
        <v>233</v>
      </c>
      <c r="E5" s="231" t="s">
        <v>174</v>
      </c>
    </row>
    <row r="6" spans="1:5" ht="14.25">
      <c r="A6" s="22" t="s">
        <v>175</v>
      </c>
      <c r="B6" s="112">
        <v>9.152320715810292</v>
      </c>
      <c r="C6" s="159">
        <v>26824.151662667944</v>
      </c>
      <c r="D6" s="233">
        <v>14.688527463282975</v>
      </c>
      <c r="E6" s="232">
        <v>20584.829196027105</v>
      </c>
    </row>
    <row r="7" spans="1:5" ht="14.25">
      <c r="A7" s="160" t="s">
        <v>40</v>
      </c>
      <c r="B7" s="51">
        <v>10.201628538193098</v>
      </c>
      <c r="C7" s="161">
        <v>23483.570285062713</v>
      </c>
      <c r="D7" s="132" t="s">
        <v>77</v>
      </c>
      <c r="E7" s="132" t="s">
        <v>77</v>
      </c>
    </row>
    <row r="8" spans="1:5" ht="14.25">
      <c r="A8" s="160" t="s">
        <v>176</v>
      </c>
      <c r="B8" s="51">
        <v>7.717025618841831</v>
      </c>
      <c r="C8" s="161">
        <v>30624.281003436427</v>
      </c>
      <c r="D8" s="51">
        <v>11.948148335142504</v>
      </c>
      <c r="E8" s="132" t="s">
        <v>77</v>
      </c>
    </row>
    <row r="9" spans="1:5" ht="14.25">
      <c r="A9" s="162" t="s">
        <v>54</v>
      </c>
      <c r="B9" s="51">
        <v>5.5186170212765955</v>
      </c>
      <c r="C9" s="161">
        <v>36891.924915662654</v>
      </c>
      <c r="D9" s="132" t="s">
        <v>77</v>
      </c>
      <c r="E9" s="132" t="s">
        <v>77</v>
      </c>
    </row>
    <row r="10" spans="1:5" ht="14.25">
      <c r="A10" s="162" t="s">
        <v>55</v>
      </c>
      <c r="B10" s="51">
        <v>8.84038199181446</v>
      </c>
      <c r="C10" s="161">
        <v>27112.032314814816</v>
      </c>
      <c r="D10" s="132" t="s">
        <v>77</v>
      </c>
      <c r="E10" s="132" t="s">
        <v>77</v>
      </c>
    </row>
    <row r="11" spans="1:5" ht="14.25">
      <c r="A11" s="162" t="s">
        <v>177</v>
      </c>
      <c r="B11" s="51">
        <v>9.78919631093544</v>
      </c>
      <c r="C11" s="161">
        <v>29794.854795918367</v>
      </c>
      <c r="D11" s="132" t="s">
        <v>77</v>
      </c>
      <c r="E11" s="132" t="s">
        <v>77</v>
      </c>
    </row>
    <row r="12" spans="1:5" ht="14.25">
      <c r="A12" s="160" t="s">
        <v>178</v>
      </c>
      <c r="B12" s="51">
        <v>5.430463576158941</v>
      </c>
      <c r="C12" s="161">
        <v>66578.80304878048</v>
      </c>
      <c r="D12" s="132" t="s">
        <v>77</v>
      </c>
      <c r="E12" s="132" t="s">
        <v>77</v>
      </c>
    </row>
    <row r="13" spans="1:5" ht="14.25">
      <c r="A13" s="160"/>
      <c r="B13" s="51"/>
      <c r="C13" s="161"/>
      <c r="D13" s="230"/>
      <c r="E13" s="167"/>
    </row>
    <row r="14" spans="1:5" ht="14.25">
      <c r="A14" s="22" t="s">
        <v>179</v>
      </c>
      <c r="B14" s="51">
        <v>9.267380030197597</v>
      </c>
      <c r="C14" s="161">
        <v>26442.502577132487</v>
      </c>
      <c r="D14" s="51">
        <v>11.0741252938736</v>
      </c>
      <c r="E14" s="109">
        <v>23227.066050471116</v>
      </c>
    </row>
    <row r="15" spans="1:5" ht="14.25">
      <c r="A15" s="162" t="s">
        <v>180</v>
      </c>
      <c r="B15" s="51">
        <v>9.789196310935441</v>
      </c>
      <c r="C15" s="161">
        <v>28083.048148148147</v>
      </c>
      <c r="D15" s="132" t="s">
        <v>77</v>
      </c>
      <c r="E15" s="132" t="s">
        <v>77</v>
      </c>
    </row>
    <row r="16" spans="1:5" ht="14.25">
      <c r="A16" s="162" t="s">
        <v>181</v>
      </c>
      <c r="B16" s="51">
        <v>4.62809917355372</v>
      </c>
      <c r="C16" s="161">
        <v>45661.52392857143</v>
      </c>
      <c r="D16" s="132" t="s">
        <v>77</v>
      </c>
      <c r="E16" s="132" t="s">
        <v>77</v>
      </c>
    </row>
    <row r="17" spans="1:5" ht="14.25">
      <c r="A17" s="162" t="s">
        <v>251</v>
      </c>
      <c r="B17" s="51">
        <v>12.521739130434783</v>
      </c>
      <c r="C17" s="161">
        <v>14969.60888888889</v>
      </c>
      <c r="D17" s="132" t="s">
        <v>77</v>
      </c>
      <c r="E17" s="132" t="s">
        <v>77</v>
      </c>
    </row>
    <row r="18" spans="1:5" ht="14.25">
      <c r="A18" s="22"/>
      <c r="B18" s="15"/>
      <c r="C18" s="109"/>
      <c r="D18" s="95"/>
      <c r="E18" s="95"/>
    </row>
    <row r="19" spans="1:5" ht="14.25">
      <c r="A19" s="264" t="s">
        <v>19</v>
      </c>
      <c r="B19" s="264"/>
      <c r="C19" s="264"/>
      <c r="D19" s="264"/>
      <c r="E19" s="264"/>
    </row>
    <row r="20" spans="1:5" ht="33" customHeight="1">
      <c r="A20" s="265" t="s">
        <v>182</v>
      </c>
      <c r="B20" s="266"/>
      <c r="C20" s="266"/>
      <c r="D20" s="266"/>
      <c r="E20" s="266"/>
    </row>
    <row r="21" spans="1:5" ht="48" customHeight="1">
      <c r="A21" s="265" t="s">
        <v>183</v>
      </c>
      <c r="B21" s="266"/>
      <c r="C21" s="266"/>
      <c r="D21" s="266"/>
      <c r="E21" s="266"/>
    </row>
    <row r="22" spans="1:5" ht="56.25" customHeight="1">
      <c r="A22" s="265" t="s">
        <v>236</v>
      </c>
      <c r="B22" s="266"/>
      <c r="C22" s="266"/>
      <c r="D22" s="266"/>
      <c r="E22" s="266"/>
    </row>
    <row r="23" spans="1:5" ht="45.75" customHeight="1">
      <c r="A23" s="265" t="s">
        <v>184</v>
      </c>
      <c r="B23" s="265"/>
      <c r="C23" s="265"/>
      <c r="D23" s="265"/>
      <c r="E23" s="265"/>
    </row>
    <row r="24" spans="1:5" ht="14.25">
      <c r="A24" s="262" t="s">
        <v>234</v>
      </c>
      <c r="B24" s="262"/>
      <c r="C24" s="262"/>
      <c r="D24" s="262"/>
      <c r="E24" s="262"/>
    </row>
  </sheetData>
  <sheetProtection/>
  <mergeCells count="11">
    <mergeCell ref="A24:E24"/>
    <mergeCell ref="A20:E20"/>
    <mergeCell ref="A21:E21"/>
    <mergeCell ref="A22:E22"/>
    <mergeCell ref="A23:E23"/>
    <mergeCell ref="A1:E1"/>
    <mergeCell ref="A2:E2"/>
    <mergeCell ref="D3:E3"/>
    <mergeCell ref="B4:C4"/>
    <mergeCell ref="D4:E4"/>
    <mergeCell ref="A19:E19"/>
  </mergeCells>
  <printOptions/>
  <pageMargins left="0.7" right="0.7" top="0.787401575" bottom="0.787401575" header="0.3" footer="0.3"/>
  <pageSetup fitToHeight="1" fitToWidth="1" horizontalDpi="600" verticalDpi="600" orientation="portrait" paperSize="9" scale="84" r:id="rId2"/>
  <drawing r:id="rId1"/>
</worksheet>
</file>

<file path=xl/worksheets/sheet23.xml><?xml version="1.0" encoding="utf-8"?>
<worksheet xmlns="http://schemas.openxmlformats.org/spreadsheetml/2006/main" xmlns:r="http://schemas.openxmlformats.org/officeDocument/2006/relationships">
  <sheetPr>
    <tabColor rgb="FF92D050"/>
  </sheetPr>
  <dimension ref="A1:C17"/>
  <sheetViews>
    <sheetView zoomScalePageLayoutView="0" workbookViewId="0" topLeftCell="A1">
      <selection activeCell="D2" sqref="D2"/>
    </sheetView>
  </sheetViews>
  <sheetFormatPr defaultColWidth="11.421875" defaultRowHeight="15"/>
  <cols>
    <col min="2" max="2" width="20.8515625" style="0" customWidth="1"/>
    <col min="3" max="3" width="31.140625" style="0" customWidth="1"/>
  </cols>
  <sheetData>
    <row r="1" spans="1:3" ht="39" customHeight="1">
      <c r="A1" s="260" t="s">
        <v>185</v>
      </c>
      <c r="B1" s="260"/>
      <c r="C1" s="260"/>
    </row>
    <row r="2" spans="1:3" ht="15">
      <c r="A2" s="261" t="s">
        <v>186</v>
      </c>
      <c r="B2" s="273"/>
      <c r="C2" s="273"/>
    </row>
    <row r="3" spans="1:3" ht="15">
      <c r="A3" s="95"/>
      <c r="B3" s="263" t="s">
        <v>187</v>
      </c>
      <c r="C3" s="263"/>
    </row>
    <row r="4" spans="1:3" ht="14.25">
      <c r="A4" s="292"/>
      <c r="B4" s="2" t="s">
        <v>23</v>
      </c>
      <c r="C4" s="2" t="s">
        <v>24</v>
      </c>
    </row>
    <row r="5" spans="1:3" ht="14.25">
      <c r="A5" s="309"/>
      <c r="B5" s="309" t="s">
        <v>188</v>
      </c>
      <c r="C5" s="310"/>
    </row>
    <row r="6" spans="1:3" ht="14.25">
      <c r="A6" s="163">
        <v>2008</v>
      </c>
      <c r="B6" s="164">
        <v>6085.4420697412825</v>
      </c>
      <c r="C6" s="5">
        <v>5511</v>
      </c>
    </row>
    <row r="7" spans="1:3" ht="14.25">
      <c r="A7" s="97">
        <v>2009</v>
      </c>
      <c r="B7" s="165">
        <v>6216.457364341085</v>
      </c>
      <c r="C7" s="95">
        <v>5541</v>
      </c>
    </row>
    <row r="8" spans="1:3" ht="14.25">
      <c r="A8" s="97">
        <v>2010</v>
      </c>
      <c r="B8" s="166">
        <v>5816</v>
      </c>
      <c r="C8" s="95">
        <v>6207</v>
      </c>
    </row>
    <row r="9" spans="1:3" ht="14.25">
      <c r="A9" s="97">
        <v>2011</v>
      </c>
      <c r="B9" s="165">
        <v>6226.487569060773</v>
      </c>
      <c r="C9" s="95">
        <v>6353</v>
      </c>
    </row>
    <row r="10" spans="1:3" ht="14.25">
      <c r="A10" s="97">
        <v>2012</v>
      </c>
      <c r="B10" s="165">
        <v>6374.735294117647</v>
      </c>
      <c r="C10" s="109">
        <v>6482.45</v>
      </c>
    </row>
    <row r="11" spans="1:3" ht="14.25">
      <c r="A11" s="97">
        <v>2013</v>
      </c>
      <c r="B11" s="165">
        <v>6941.798076923077</v>
      </c>
      <c r="C11" s="109">
        <v>6740.712775766298</v>
      </c>
    </row>
    <row r="12" spans="1:3" ht="14.25">
      <c r="A12" s="97">
        <v>2014</v>
      </c>
      <c r="B12" s="165">
        <v>7075.298986486487</v>
      </c>
      <c r="C12" s="109">
        <v>6831.24</v>
      </c>
    </row>
    <row r="13" spans="1:3" ht="14.25">
      <c r="A13" s="97">
        <v>2015</v>
      </c>
      <c r="B13" s="165">
        <v>6963.252285191956</v>
      </c>
      <c r="C13" s="109">
        <v>7130.535509891398</v>
      </c>
    </row>
    <row r="14" spans="1:3" s="230" customFormat="1" ht="14.25">
      <c r="A14" s="97"/>
      <c r="B14" s="235"/>
      <c r="C14" s="109"/>
    </row>
    <row r="15" spans="1:3" ht="14.25">
      <c r="A15" s="264" t="s">
        <v>19</v>
      </c>
      <c r="B15" s="264"/>
      <c r="C15" s="264"/>
    </row>
    <row r="16" spans="1:3" ht="17.25" customHeight="1">
      <c r="A16" s="291" t="s">
        <v>189</v>
      </c>
      <c r="B16" s="291"/>
      <c r="C16" s="291"/>
    </row>
    <row r="17" spans="1:3" ht="36" customHeight="1">
      <c r="A17" s="312" t="s">
        <v>190</v>
      </c>
      <c r="B17" s="312"/>
      <c r="C17" s="312"/>
    </row>
  </sheetData>
  <sheetProtection/>
  <mergeCells count="8">
    <mergeCell ref="A16:C16"/>
    <mergeCell ref="A17:C17"/>
    <mergeCell ref="A1:C1"/>
    <mergeCell ref="A2:C2"/>
    <mergeCell ref="B3:C3"/>
    <mergeCell ref="A4:A5"/>
    <mergeCell ref="B5:C5"/>
    <mergeCell ref="A15:C15"/>
  </mergeCells>
  <printOptions/>
  <pageMargins left="0.7" right="0.7" top="0.787401575" bottom="0.7874015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K36"/>
  <sheetViews>
    <sheetView zoomScalePageLayoutView="0" workbookViewId="0" topLeftCell="A1">
      <selection activeCell="N9" sqref="N9"/>
    </sheetView>
  </sheetViews>
  <sheetFormatPr defaultColWidth="11.421875" defaultRowHeight="15"/>
  <cols>
    <col min="1" max="1" width="8.28125" style="168" customWidth="1"/>
    <col min="2" max="2" width="11.28125" style="168" customWidth="1"/>
    <col min="3" max="3" width="9.00390625" style="168" customWidth="1"/>
    <col min="4" max="4" width="8.00390625" style="168" customWidth="1"/>
    <col min="5" max="5" width="6.421875" style="168" customWidth="1"/>
    <col min="6" max="7" width="11.8515625" style="168" customWidth="1"/>
    <col min="8" max="8" width="6.28125" style="168" customWidth="1"/>
    <col min="9" max="9" width="7.57421875" style="168" customWidth="1"/>
    <col min="10" max="10" width="10.7109375" style="168" customWidth="1"/>
    <col min="11" max="11" width="8.8515625" style="168" customWidth="1"/>
    <col min="12" max="16384" width="11.57421875" style="168" customWidth="1"/>
  </cols>
  <sheetData>
    <row r="1" spans="1:11" ht="15">
      <c r="A1" s="325" t="s">
        <v>191</v>
      </c>
      <c r="B1" s="325"/>
      <c r="C1" s="325"/>
      <c r="D1" s="325"/>
      <c r="E1" s="325"/>
      <c r="F1" s="325"/>
      <c r="G1" s="325"/>
      <c r="H1" s="325"/>
      <c r="I1" s="316"/>
      <c r="J1" s="316"/>
      <c r="K1" s="316"/>
    </row>
    <row r="2" spans="1:11" ht="18.75" customHeight="1">
      <c r="A2" s="326" t="s">
        <v>192</v>
      </c>
      <c r="B2" s="326"/>
      <c r="C2" s="326"/>
      <c r="D2" s="326"/>
      <c r="E2" s="326"/>
      <c r="F2" s="326"/>
      <c r="G2" s="326"/>
      <c r="H2" s="326"/>
      <c r="I2" s="327"/>
      <c r="J2" s="316"/>
      <c r="K2" s="316"/>
    </row>
    <row r="3" spans="1:8" ht="12.75">
      <c r="A3" s="328" t="s">
        <v>193</v>
      </c>
      <c r="B3" s="328"/>
      <c r="C3" s="328"/>
      <c r="D3" s="328"/>
      <c r="E3" s="328"/>
      <c r="F3" s="328"/>
      <c r="G3" s="328"/>
      <c r="H3" s="328"/>
    </row>
    <row r="4" spans="4:11" ht="12.75">
      <c r="D4" s="169"/>
      <c r="E4" s="169"/>
      <c r="F4" s="169"/>
      <c r="G4" s="169"/>
      <c r="H4" s="170"/>
      <c r="J4" s="329" t="s">
        <v>194</v>
      </c>
      <c r="K4" s="316"/>
    </row>
    <row r="5" spans="1:11" ht="54" customHeight="1">
      <c r="A5" s="171"/>
      <c r="B5" s="171"/>
      <c r="C5" s="172" t="s">
        <v>195</v>
      </c>
      <c r="D5" s="172" t="s">
        <v>5</v>
      </c>
      <c r="E5" s="172" t="s">
        <v>196</v>
      </c>
      <c r="F5" s="172" t="s">
        <v>197</v>
      </c>
      <c r="G5" s="172" t="s">
        <v>198</v>
      </c>
      <c r="H5" s="172" t="s">
        <v>199</v>
      </c>
      <c r="I5" s="173" t="s">
        <v>200</v>
      </c>
      <c r="J5" s="173" t="s">
        <v>201</v>
      </c>
      <c r="K5" s="173" t="s">
        <v>3</v>
      </c>
    </row>
    <row r="6" spans="1:11" ht="18" customHeight="1">
      <c r="A6" s="174"/>
      <c r="B6" s="174"/>
      <c r="C6" s="330" t="s">
        <v>29</v>
      </c>
      <c r="D6" s="331"/>
      <c r="E6" s="331"/>
      <c r="F6" s="331"/>
      <c r="G6" s="331"/>
      <c r="H6" s="331"/>
      <c r="I6" s="331"/>
      <c r="J6" s="331"/>
      <c r="K6" s="331"/>
    </row>
    <row r="7" spans="1:11" ht="12.75">
      <c r="A7" s="323" t="s">
        <v>75</v>
      </c>
      <c r="B7" s="324"/>
      <c r="C7" s="175">
        <v>60.19292604501607</v>
      </c>
      <c r="D7" s="175">
        <v>66.78362573099415</v>
      </c>
      <c r="E7" s="176">
        <v>72.72727272727272</v>
      </c>
      <c r="F7" s="176">
        <v>78.6709886547812</v>
      </c>
      <c r="G7" s="177" t="s">
        <v>77</v>
      </c>
      <c r="H7" s="176">
        <v>88.65882352941176</v>
      </c>
      <c r="I7" s="176">
        <v>88.98426323319028</v>
      </c>
      <c r="J7" s="176">
        <v>86.6732154551408</v>
      </c>
      <c r="K7" s="176">
        <v>77.63741240406159</v>
      </c>
    </row>
    <row r="8" spans="1:11" ht="12.75">
      <c r="A8" s="321" t="s">
        <v>141</v>
      </c>
      <c r="B8" s="321"/>
      <c r="C8" s="178">
        <v>71.81409295352324</v>
      </c>
      <c r="D8" s="178">
        <v>76.17602427921092</v>
      </c>
      <c r="E8" s="178">
        <v>74.10071942446042</v>
      </c>
      <c r="F8" s="178">
        <v>86.66357953229915</v>
      </c>
      <c r="G8" s="179" t="s">
        <v>77</v>
      </c>
      <c r="H8" s="178">
        <v>92.6914968376669</v>
      </c>
      <c r="I8" s="178">
        <v>93.28214971209214</v>
      </c>
      <c r="J8" s="178">
        <v>90.92299847016828</v>
      </c>
      <c r="K8" s="178">
        <v>86.0112520263183</v>
      </c>
    </row>
    <row r="9" spans="1:11" ht="12.75">
      <c r="A9" s="315" t="s">
        <v>142</v>
      </c>
      <c r="B9" s="315"/>
      <c r="C9" s="181">
        <v>51.46396396396396</v>
      </c>
      <c r="D9" s="181">
        <v>60.89438629876308</v>
      </c>
      <c r="E9" s="181">
        <v>72.08121827411168</v>
      </c>
      <c r="F9" s="181">
        <v>71.677471636953</v>
      </c>
      <c r="G9" s="182" t="s">
        <v>77</v>
      </c>
      <c r="H9" s="181">
        <v>80.48433048433048</v>
      </c>
      <c r="I9" s="181">
        <v>76.40449438202248</v>
      </c>
      <c r="J9" s="181">
        <v>79.04849039341264</v>
      </c>
      <c r="K9" s="181">
        <v>69.26596758817922</v>
      </c>
    </row>
    <row r="10" spans="1:11" ht="12.75">
      <c r="A10" s="323" t="s">
        <v>36</v>
      </c>
      <c r="B10" s="324"/>
      <c r="C10" s="183">
        <v>66</v>
      </c>
      <c r="D10" s="183">
        <v>69</v>
      </c>
      <c r="E10" s="183">
        <v>76</v>
      </c>
      <c r="F10" s="183">
        <v>83</v>
      </c>
      <c r="G10" s="183">
        <v>69</v>
      </c>
      <c r="H10" s="183">
        <v>87</v>
      </c>
      <c r="I10" s="183">
        <v>92</v>
      </c>
      <c r="J10" s="183">
        <v>87</v>
      </c>
      <c r="K10" s="183">
        <v>83</v>
      </c>
    </row>
    <row r="11" spans="1:11" ht="12.75">
      <c r="A11" s="321" t="s">
        <v>141</v>
      </c>
      <c r="B11" s="321"/>
      <c r="C11" s="184">
        <v>75</v>
      </c>
      <c r="D11" s="185">
        <v>79</v>
      </c>
      <c r="E11" s="185">
        <v>83</v>
      </c>
      <c r="F11" s="185">
        <v>89</v>
      </c>
      <c r="G11" s="185">
        <v>82</v>
      </c>
      <c r="H11" s="185">
        <v>91</v>
      </c>
      <c r="I11" s="184">
        <v>96</v>
      </c>
      <c r="J11" s="184">
        <v>93</v>
      </c>
      <c r="K11" s="184">
        <v>90</v>
      </c>
    </row>
    <row r="12" spans="1:11" ht="12.75">
      <c r="A12" s="322" t="s">
        <v>142</v>
      </c>
      <c r="B12" s="322"/>
      <c r="C12" s="186">
        <v>58</v>
      </c>
      <c r="D12" s="187">
        <v>62</v>
      </c>
      <c r="E12" s="187">
        <v>72</v>
      </c>
      <c r="F12" s="187">
        <v>77</v>
      </c>
      <c r="G12" s="187">
        <v>66</v>
      </c>
      <c r="H12" s="187">
        <v>83</v>
      </c>
      <c r="I12" s="186">
        <v>86</v>
      </c>
      <c r="J12" s="186">
        <v>80</v>
      </c>
      <c r="K12" s="186">
        <v>76</v>
      </c>
    </row>
    <row r="13" spans="1:11" ht="12.75">
      <c r="A13" s="323" t="s">
        <v>37</v>
      </c>
      <c r="B13" s="324"/>
      <c r="C13" s="188" t="s">
        <v>77</v>
      </c>
      <c r="D13" s="189">
        <v>55</v>
      </c>
      <c r="E13" s="189">
        <v>76</v>
      </c>
      <c r="F13" s="188">
        <v>77</v>
      </c>
      <c r="G13" s="188">
        <v>69</v>
      </c>
      <c r="H13" s="189">
        <v>85</v>
      </c>
      <c r="I13" s="189">
        <v>85</v>
      </c>
      <c r="J13" s="189">
        <v>88</v>
      </c>
      <c r="K13" s="189">
        <v>76</v>
      </c>
    </row>
    <row r="14" spans="1:11" ht="12.75">
      <c r="A14" s="321" t="s">
        <v>141</v>
      </c>
      <c r="B14" s="321"/>
      <c r="C14" s="185" t="s">
        <v>77</v>
      </c>
      <c r="D14" s="190">
        <v>65</v>
      </c>
      <c r="E14" s="190">
        <v>80</v>
      </c>
      <c r="F14" s="185">
        <v>81</v>
      </c>
      <c r="G14" s="185">
        <v>80</v>
      </c>
      <c r="H14" s="190">
        <v>87</v>
      </c>
      <c r="I14" s="190">
        <v>88</v>
      </c>
      <c r="J14" s="190">
        <v>91</v>
      </c>
      <c r="K14" s="190">
        <v>82</v>
      </c>
    </row>
    <row r="15" spans="1:11" ht="12.75">
      <c r="A15" s="322" t="s">
        <v>142</v>
      </c>
      <c r="B15" s="322"/>
      <c r="C15" s="187" t="s">
        <v>77</v>
      </c>
      <c r="D15" s="191">
        <v>50</v>
      </c>
      <c r="E15" s="191">
        <v>72</v>
      </c>
      <c r="F15" s="187">
        <v>71</v>
      </c>
      <c r="G15" s="187">
        <v>65</v>
      </c>
      <c r="H15" s="191">
        <v>83</v>
      </c>
      <c r="I15" s="191">
        <v>80</v>
      </c>
      <c r="J15" s="191">
        <v>84</v>
      </c>
      <c r="K15" s="191">
        <v>70</v>
      </c>
    </row>
    <row r="16" spans="1:11" ht="12.75">
      <c r="A16" s="323" t="s">
        <v>38</v>
      </c>
      <c r="B16" s="324"/>
      <c r="C16" s="188">
        <v>47</v>
      </c>
      <c r="D16" s="189">
        <v>60</v>
      </c>
      <c r="E16" s="189">
        <v>61</v>
      </c>
      <c r="F16" s="188">
        <v>78</v>
      </c>
      <c r="G16" s="188" t="s">
        <v>77</v>
      </c>
      <c r="H16" s="189">
        <v>84</v>
      </c>
      <c r="I16" s="189">
        <v>88</v>
      </c>
      <c r="J16" s="189">
        <v>88</v>
      </c>
      <c r="K16" s="189">
        <v>78</v>
      </c>
    </row>
    <row r="17" spans="1:11" ht="12.75">
      <c r="A17" s="321" t="s">
        <v>141</v>
      </c>
      <c r="B17" s="321"/>
      <c r="C17" s="185">
        <v>59</v>
      </c>
      <c r="D17" s="190">
        <v>69</v>
      </c>
      <c r="E17" s="190">
        <v>66</v>
      </c>
      <c r="F17" s="185">
        <v>83</v>
      </c>
      <c r="G17" s="185" t="s">
        <v>77</v>
      </c>
      <c r="H17" s="190">
        <v>87</v>
      </c>
      <c r="I17" s="190">
        <v>90</v>
      </c>
      <c r="J17" s="190">
        <v>91</v>
      </c>
      <c r="K17" s="190">
        <v>83</v>
      </c>
    </row>
    <row r="18" spans="1:11" ht="12.75">
      <c r="A18" s="322" t="s">
        <v>142</v>
      </c>
      <c r="B18" s="322"/>
      <c r="C18" s="187">
        <v>36</v>
      </c>
      <c r="D18" s="191">
        <v>53</v>
      </c>
      <c r="E18" s="191">
        <v>55</v>
      </c>
      <c r="F18" s="187">
        <v>73</v>
      </c>
      <c r="G18" s="187" t="s">
        <v>77</v>
      </c>
      <c r="H18" s="191">
        <v>81</v>
      </c>
      <c r="I18" s="191">
        <v>85</v>
      </c>
      <c r="J18" s="191">
        <v>84</v>
      </c>
      <c r="K18" s="191">
        <v>72</v>
      </c>
    </row>
    <row r="19" spans="1:11" ht="12.75">
      <c r="A19" s="323" t="s">
        <v>39</v>
      </c>
      <c r="B19" s="324"/>
      <c r="C19" s="188">
        <v>61</v>
      </c>
      <c r="D19" s="189">
        <v>62</v>
      </c>
      <c r="E19" s="189">
        <v>71</v>
      </c>
      <c r="F19" s="188">
        <v>69</v>
      </c>
      <c r="G19" s="188">
        <v>65</v>
      </c>
      <c r="H19" s="189">
        <v>75</v>
      </c>
      <c r="I19" s="189">
        <v>83</v>
      </c>
      <c r="J19" s="189">
        <v>86</v>
      </c>
      <c r="K19" s="189">
        <v>74</v>
      </c>
    </row>
    <row r="20" spans="1:11" ht="12.75">
      <c r="A20" s="321" t="s">
        <v>141</v>
      </c>
      <c r="B20" s="321"/>
      <c r="C20" s="185">
        <v>70</v>
      </c>
      <c r="D20" s="190">
        <v>77</v>
      </c>
      <c r="E20" s="190">
        <v>79</v>
      </c>
      <c r="F20" s="185">
        <v>79</v>
      </c>
      <c r="G20" s="185">
        <v>82</v>
      </c>
      <c r="H20" s="190">
        <v>78</v>
      </c>
      <c r="I20" s="190">
        <v>87</v>
      </c>
      <c r="J20" s="190">
        <v>91</v>
      </c>
      <c r="K20" s="190">
        <v>82</v>
      </c>
    </row>
    <row r="21" spans="1:11" ht="12.75">
      <c r="A21" s="322" t="s">
        <v>142</v>
      </c>
      <c r="B21" s="322"/>
      <c r="C21" s="187">
        <v>53</v>
      </c>
      <c r="D21" s="191">
        <v>49</v>
      </c>
      <c r="E21" s="191">
        <v>65</v>
      </c>
      <c r="F21" s="187">
        <v>56</v>
      </c>
      <c r="G21" s="187">
        <v>51</v>
      </c>
      <c r="H21" s="191">
        <v>70</v>
      </c>
      <c r="I21" s="191">
        <v>79</v>
      </c>
      <c r="J21" s="191">
        <v>80</v>
      </c>
      <c r="K21" s="191">
        <v>65</v>
      </c>
    </row>
    <row r="22" spans="1:11" ht="12.75">
      <c r="A22" s="323" t="s">
        <v>124</v>
      </c>
      <c r="B22" s="324"/>
      <c r="C22" s="189">
        <v>46</v>
      </c>
      <c r="D22" s="189">
        <v>58</v>
      </c>
      <c r="E22" s="189">
        <v>73</v>
      </c>
      <c r="F22" s="189">
        <v>74</v>
      </c>
      <c r="G22" s="188" t="s">
        <v>77</v>
      </c>
      <c r="H22" s="189">
        <v>80</v>
      </c>
      <c r="I22" s="189">
        <v>81</v>
      </c>
      <c r="J22" s="189">
        <v>84</v>
      </c>
      <c r="K22" s="189">
        <v>73</v>
      </c>
    </row>
    <row r="23" spans="1:11" ht="12.75">
      <c r="A23" s="321" t="s">
        <v>141</v>
      </c>
      <c r="B23" s="321"/>
      <c r="C23" s="184">
        <v>59</v>
      </c>
      <c r="D23" s="185">
        <v>69</v>
      </c>
      <c r="E23" s="185">
        <v>80</v>
      </c>
      <c r="F23" s="185">
        <v>81</v>
      </c>
      <c r="G23" s="192" t="s">
        <v>77</v>
      </c>
      <c r="H23" s="185">
        <v>85</v>
      </c>
      <c r="I23" s="184">
        <v>86</v>
      </c>
      <c r="J23" s="184">
        <v>88</v>
      </c>
      <c r="K23" s="184">
        <v>80</v>
      </c>
    </row>
    <row r="24" spans="1:11" ht="12.75">
      <c r="A24" s="322" t="s">
        <v>142</v>
      </c>
      <c r="B24" s="322"/>
      <c r="C24" s="186">
        <v>37</v>
      </c>
      <c r="D24" s="187">
        <v>48</v>
      </c>
      <c r="E24" s="187">
        <v>65</v>
      </c>
      <c r="F24" s="187">
        <v>64</v>
      </c>
      <c r="G24" s="193" t="s">
        <v>77</v>
      </c>
      <c r="H24" s="187">
        <v>75</v>
      </c>
      <c r="I24" s="186">
        <v>77</v>
      </c>
      <c r="J24" s="186">
        <v>79</v>
      </c>
      <c r="K24" s="186">
        <v>65</v>
      </c>
    </row>
    <row r="25" spans="1:2" ht="12.75">
      <c r="A25" s="180"/>
      <c r="B25" s="194"/>
    </row>
    <row r="26" spans="1:9" ht="12.75">
      <c r="A26" s="324" t="s">
        <v>19</v>
      </c>
      <c r="B26" s="324"/>
      <c r="C26" s="324"/>
      <c r="D26" s="324"/>
      <c r="E26" s="324"/>
      <c r="F26" s="324"/>
      <c r="G26" s="324"/>
      <c r="H26" s="324"/>
      <c r="I26" s="324"/>
    </row>
    <row r="27" spans="1:11" ht="15" customHeight="1">
      <c r="A27" s="317" t="s">
        <v>202</v>
      </c>
      <c r="B27" s="318"/>
      <c r="C27" s="318"/>
      <c r="D27" s="318"/>
      <c r="E27" s="318"/>
      <c r="F27" s="318"/>
      <c r="G27" s="318"/>
      <c r="H27" s="318"/>
      <c r="I27" s="318"/>
      <c r="J27" s="318"/>
      <c r="K27" s="318"/>
    </row>
    <row r="28" spans="1:11" ht="15" customHeight="1">
      <c r="A28" s="319" t="s">
        <v>203</v>
      </c>
      <c r="B28" s="320"/>
      <c r="C28" s="320"/>
      <c r="D28" s="320"/>
      <c r="E28" s="320"/>
      <c r="F28" s="320"/>
      <c r="G28" s="320"/>
      <c r="H28" s="320"/>
      <c r="I28" s="320"/>
      <c r="J28" s="320"/>
      <c r="K28" s="320"/>
    </row>
    <row r="29" spans="1:11" ht="15" customHeight="1">
      <c r="A29" s="319" t="s">
        <v>204</v>
      </c>
      <c r="B29" s="320"/>
      <c r="C29" s="320"/>
      <c r="D29" s="320"/>
      <c r="E29" s="320"/>
      <c r="F29" s="320"/>
      <c r="G29" s="320"/>
      <c r="H29" s="320"/>
      <c r="I29" s="320"/>
      <c r="J29" s="320"/>
      <c r="K29" s="320"/>
    </row>
    <row r="30" spans="1:11" ht="15" customHeight="1">
      <c r="A30" s="319" t="s">
        <v>205</v>
      </c>
      <c r="B30" s="320"/>
      <c r="C30" s="320"/>
      <c r="D30" s="320"/>
      <c r="E30" s="320"/>
      <c r="F30" s="320"/>
      <c r="G30" s="320"/>
      <c r="H30" s="320"/>
      <c r="I30" s="320"/>
      <c r="J30" s="320"/>
      <c r="K30" s="320"/>
    </row>
    <row r="31" spans="1:11" ht="28.5" customHeight="1">
      <c r="A31" s="313" t="s">
        <v>206</v>
      </c>
      <c r="B31" s="314"/>
      <c r="C31" s="314"/>
      <c r="D31" s="314"/>
      <c r="E31" s="314"/>
      <c r="F31" s="314"/>
      <c r="G31" s="314"/>
      <c r="H31" s="314"/>
      <c r="I31" s="314"/>
      <c r="J31" s="314"/>
      <c r="K31" s="314"/>
    </row>
    <row r="32" spans="1:11" ht="32.25" customHeight="1">
      <c r="A32" s="313" t="s">
        <v>207</v>
      </c>
      <c r="B32" s="314"/>
      <c r="C32" s="314"/>
      <c r="D32" s="314"/>
      <c r="E32" s="314"/>
      <c r="F32" s="314"/>
      <c r="G32" s="314"/>
      <c r="H32" s="314"/>
      <c r="I32" s="314"/>
      <c r="J32" s="314"/>
      <c r="K32" s="314"/>
    </row>
    <row r="33" spans="1:11" ht="15" customHeight="1">
      <c r="A33" s="205" t="s">
        <v>208</v>
      </c>
      <c r="B33" s="207"/>
      <c r="C33" s="207"/>
      <c r="D33" s="207"/>
      <c r="E33" s="207"/>
      <c r="F33" s="207"/>
      <c r="G33" s="207"/>
      <c r="H33" s="207"/>
      <c r="I33" s="207"/>
      <c r="J33" s="206"/>
      <c r="K33" s="206"/>
    </row>
    <row r="34" spans="1:11" ht="27" customHeight="1">
      <c r="A34" s="313" t="s">
        <v>209</v>
      </c>
      <c r="B34" s="314"/>
      <c r="C34" s="314"/>
      <c r="D34" s="314"/>
      <c r="E34" s="314"/>
      <c r="F34" s="314"/>
      <c r="G34" s="314"/>
      <c r="H34" s="314"/>
      <c r="I34" s="314"/>
      <c r="J34" s="314"/>
      <c r="K34" s="314"/>
    </row>
    <row r="35" spans="1:11" ht="12.75">
      <c r="A35" s="315" t="s">
        <v>210</v>
      </c>
      <c r="B35" s="316"/>
      <c r="C35" s="316"/>
      <c r="D35" s="316"/>
      <c r="E35" s="316"/>
      <c r="F35" s="316"/>
      <c r="G35" s="316"/>
      <c r="H35" s="316"/>
      <c r="I35" s="316"/>
      <c r="J35" s="316"/>
      <c r="K35" s="316"/>
    </row>
    <row r="36" spans="1:11" ht="12.75">
      <c r="A36" s="315" t="s">
        <v>211</v>
      </c>
      <c r="B36" s="315"/>
      <c r="C36" s="315"/>
      <c r="D36" s="315"/>
      <c r="E36" s="315"/>
      <c r="F36" s="315"/>
      <c r="G36" s="315"/>
      <c r="H36" s="315"/>
      <c r="I36" s="315"/>
      <c r="J36" s="315"/>
      <c r="K36" s="315"/>
    </row>
  </sheetData>
  <sheetProtection/>
  <mergeCells count="33">
    <mergeCell ref="A1:K1"/>
    <mergeCell ref="A2:K2"/>
    <mergeCell ref="A3:H3"/>
    <mergeCell ref="J4:K4"/>
    <mergeCell ref="C6:K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6:I26"/>
    <mergeCell ref="A34:K34"/>
    <mergeCell ref="A35:K35"/>
    <mergeCell ref="A36:K36"/>
    <mergeCell ref="A27:K27"/>
    <mergeCell ref="A28:K28"/>
    <mergeCell ref="A29:K29"/>
    <mergeCell ref="A30:K30"/>
    <mergeCell ref="A31:K31"/>
    <mergeCell ref="A32:K32"/>
  </mergeCells>
  <printOptions/>
  <pageMargins left="0.787401575" right="0.787401575" top="0.984251969" bottom="0.984251969" header="0.4921259845" footer="0.4921259845"/>
  <pageSetup fitToHeight="0" fitToWidth="1" horizontalDpi="600" verticalDpi="600" orientation="portrait" paperSize="9" scale="85" r:id="rId2"/>
  <drawing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K24"/>
  <sheetViews>
    <sheetView zoomScalePageLayoutView="0" workbookViewId="0" topLeftCell="A1">
      <selection activeCell="L2" sqref="L2"/>
    </sheetView>
  </sheetViews>
  <sheetFormatPr defaultColWidth="11.421875" defaultRowHeight="15"/>
  <cols>
    <col min="1" max="1" width="11.57421875" style="168" customWidth="1"/>
    <col min="2" max="2" width="6.8515625" style="168" customWidth="1"/>
    <col min="3" max="3" width="12.00390625" style="168" customWidth="1"/>
    <col min="4" max="4" width="8.421875" style="168" customWidth="1"/>
    <col min="5" max="8" width="11.7109375" style="168" customWidth="1"/>
    <col min="9" max="9" width="9.57421875" style="168" customWidth="1"/>
    <col min="10" max="11" width="14.57421875" style="168" bestFit="1" customWidth="1"/>
    <col min="12" max="16384" width="11.57421875" style="168" customWidth="1"/>
  </cols>
  <sheetData>
    <row r="1" spans="1:11" ht="15" customHeight="1">
      <c r="A1" s="326" t="s">
        <v>212</v>
      </c>
      <c r="B1" s="326"/>
      <c r="C1" s="326"/>
      <c r="D1" s="326"/>
      <c r="E1" s="326"/>
      <c r="F1" s="326"/>
      <c r="G1" s="326"/>
      <c r="H1" s="326"/>
      <c r="I1" s="327"/>
      <c r="J1" s="316"/>
      <c r="K1" s="316"/>
    </row>
    <row r="2" spans="1:8" ht="12.75">
      <c r="A2" s="328" t="s">
        <v>193</v>
      </c>
      <c r="B2" s="328"/>
      <c r="C2" s="328"/>
      <c r="D2" s="328"/>
      <c r="E2" s="328"/>
      <c r="F2" s="328"/>
      <c r="G2" s="328"/>
      <c r="H2" s="328"/>
    </row>
    <row r="3" spans="4:11" ht="12.75">
      <c r="D3" s="169"/>
      <c r="E3" s="169"/>
      <c r="F3" s="169"/>
      <c r="G3" s="169"/>
      <c r="H3" s="170"/>
      <c r="J3" s="329" t="s">
        <v>213</v>
      </c>
      <c r="K3" s="316"/>
    </row>
    <row r="4" spans="1:11" ht="30.75" customHeight="1">
      <c r="A4" s="171"/>
      <c r="B4" s="171"/>
      <c r="C4" s="195" t="s">
        <v>195</v>
      </c>
      <c r="D4" s="195" t="s">
        <v>5</v>
      </c>
      <c r="E4" s="195" t="s">
        <v>196</v>
      </c>
      <c r="F4" s="195" t="s">
        <v>197</v>
      </c>
      <c r="G4" s="195" t="s">
        <v>198</v>
      </c>
      <c r="H4" s="195" t="s">
        <v>199</v>
      </c>
      <c r="I4" s="196" t="s">
        <v>200</v>
      </c>
      <c r="J4" s="196" t="s">
        <v>201</v>
      </c>
      <c r="K4" s="196" t="s">
        <v>3</v>
      </c>
    </row>
    <row r="5" spans="1:11" ht="18" customHeight="1">
      <c r="A5" s="174"/>
      <c r="B5" s="174"/>
      <c r="C5" s="332" t="s">
        <v>29</v>
      </c>
      <c r="D5" s="333"/>
      <c r="E5" s="333"/>
      <c r="F5" s="333"/>
      <c r="G5" s="333"/>
      <c r="H5" s="333"/>
      <c r="I5" s="333"/>
      <c r="J5" s="333"/>
      <c r="K5" s="333"/>
    </row>
    <row r="6" spans="1:11" ht="12.75">
      <c r="A6" s="322" t="s">
        <v>75</v>
      </c>
      <c r="B6" s="315"/>
      <c r="C6" s="197">
        <v>5.64516129032258</v>
      </c>
      <c r="D6" s="197">
        <v>5.34604227103191</v>
      </c>
      <c r="E6" s="198" t="s">
        <v>140</v>
      </c>
      <c r="F6" s="198">
        <v>2.9070542739031873</v>
      </c>
      <c r="G6" s="198" t="s">
        <v>77</v>
      </c>
      <c r="H6" s="198">
        <v>2.332814930015552</v>
      </c>
      <c r="I6" s="198" t="s">
        <v>140</v>
      </c>
      <c r="J6" s="198">
        <v>2.540500736377025</v>
      </c>
      <c r="K6" s="198">
        <v>3.2380726041233436</v>
      </c>
    </row>
    <row r="7" spans="1:11" ht="12.75">
      <c r="A7" s="322" t="s">
        <v>36</v>
      </c>
      <c r="B7" s="315"/>
      <c r="C7" s="199">
        <v>8.2</v>
      </c>
      <c r="D7" s="199">
        <v>7.5</v>
      </c>
      <c r="E7" s="200">
        <v>4.9</v>
      </c>
      <c r="F7" s="200">
        <v>3.2</v>
      </c>
      <c r="G7" s="199">
        <v>7</v>
      </c>
      <c r="H7" s="200">
        <v>2.6</v>
      </c>
      <c r="I7" s="200">
        <v>1.7</v>
      </c>
      <c r="J7" s="199">
        <v>3</v>
      </c>
      <c r="K7" s="199">
        <v>3.5</v>
      </c>
    </row>
    <row r="8" spans="1:11" ht="12.75">
      <c r="A8" s="322" t="s">
        <v>37</v>
      </c>
      <c r="B8" s="315"/>
      <c r="C8" s="201" t="s">
        <v>77</v>
      </c>
      <c r="D8" s="202">
        <v>7.6</v>
      </c>
      <c r="E8" s="202">
        <v>4.4</v>
      </c>
      <c r="F8" s="201">
        <v>3.3</v>
      </c>
      <c r="G8" s="201" t="s">
        <v>140</v>
      </c>
      <c r="H8" s="202">
        <v>2.3</v>
      </c>
      <c r="I8" s="203">
        <v>1.1</v>
      </c>
      <c r="J8" s="202">
        <v>2.9</v>
      </c>
      <c r="K8" s="202">
        <v>3.5</v>
      </c>
    </row>
    <row r="9" spans="1:11" ht="12.75">
      <c r="A9" s="322" t="s">
        <v>38</v>
      </c>
      <c r="B9" s="315"/>
      <c r="C9" s="201">
        <v>17.8</v>
      </c>
      <c r="D9" s="202">
        <v>12.9</v>
      </c>
      <c r="E9" s="202">
        <v>7.4</v>
      </c>
      <c r="F9" s="201">
        <v>6.1</v>
      </c>
      <c r="G9" s="201" t="s">
        <v>77</v>
      </c>
      <c r="H9" s="202">
        <v>3.9</v>
      </c>
      <c r="I9" s="202">
        <v>2.3</v>
      </c>
      <c r="J9" s="202">
        <v>2.6</v>
      </c>
      <c r="K9" s="202">
        <v>5.7</v>
      </c>
    </row>
    <row r="10" spans="1:11" ht="12.75">
      <c r="A10" s="322" t="s">
        <v>39</v>
      </c>
      <c r="B10" s="315"/>
      <c r="C10" s="204">
        <v>6.5</v>
      </c>
      <c r="D10" s="203">
        <v>6.3</v>
      </c>
      <c r="E10" s="203">
        <v>3.7</v>
      </c>
      <c r="F10" s="204">
        <v>4.2</v>
      </c>
      <c r="G10" s="204" t="s">
        <v>77</v>
      </c>
      <c r="H10" s="204" t="s">
        <v>140</v>
      </c>
      <c r="I10" s="203">
        <v>2.7</v>
      </c>
      <c r="J10" s="202">
        <v>3.9</v>
      </c>
      <c r="K10" s="202">
        <v>4.1</v>
      </c>
    </row>
    <row r="11" spans="1:11" ht="12.75">
      <c r="A11" s="322" t="s">
        <v>124</v>
      </c>
      <c r="B11" s="315"/>
      <c r="C11" s="202">
        <v>13.6</v>
      </c>
      <c r="D11" s="202">
        <v>12.6</v>
      </c>
      <c r="E11" s="202">
        <v>7.1</v>
      </c>
      <c r="F11" s="202">
        <v>7.7</v>
      </c>
      <c r="G11" s="201" t="s">
        <v>77</v>
      </c>
      <c r="H11" s="202">
        <v>6.9</v>
      </c>
      <c r="I11" s="202">
        <v>5.1</v>
      </c>
      <c r="J11" s="202">
        <v>4.7</v>
      </c>
      <c r="K11" s="202">
        <v>7.1</v>
      </c>
    </row>
    <row r="12" spans="1:2" ht="12.75">
      <c r="A12" s="180"/>
      <c r="B12" s="194"/>
    </row>
    <row r="13" spans="1:9" ht="12.75">
      <c r="A13" s="324" t="s">
        <v>19</v>
      </c>
      <c r="B13" s="324"/>
      <c r="C13" s="324"/>
      <c r="D13" s="324"/>
      <c r="E13" s="324"/>
      <c r="F13" s="324"/>
      <c r="G13" s="324"/>
      <c r="H13" s="324"/>
      <c r="I13" s="324"/>
    </row>
    <row r="14" spans="1:11" ht="12.75">
      <c r="A14" s="315" t="s">
        <v>210</v>
      </c>
      <c r="B14" s="316"/>
      <c r="C14" s="316"/>
      <c r="D14" s="316"/>
      <c r="E14" s="316"/>
      <c r="F14" s="316"/>
      <c r="G14" s="316"/>
      <c r="H14" s="316"/>
      <c r="I14" s="316"/>
      <c r="J14" s="316"/>
      <c r="K14" s="316"/>
    </row>
    <row r="15" spans="1:11" ht="12.75">
      <c r="A15" s="315" t="s">
        <v>214</v>
      </c>
      <c r="B15" s="315"/>
      <c r="C15" s="315"/>
      <c r="D15" s="315"/>
      <c r="E15" s="315"/>
      <c r="F15" s="315"/>
      <c r="G15" s="315"/>
      <c r="H15" s="315"/>
      <c r="I15" s="315"/>
      <c r="J15" s="315"/>
      <c r="K15" s="315"/>
    </row>
    <row r="16" spans="1:11" ht="12.75">
      <c r="A16" s="315" t="s">
        <v>215</v>
      </c>
      <c r="B16" s="315"/>
      <c r="C16" s="315"/>
      <c r="D16" s="315"/>
      <c r="E16" s="315"/>
      <c r="F16" s="315"/>
      <c r="G16" s="315"/>
      <c r="H16" s="315"/>
      <c r="I16" s="315"/>
      <c r="J16" s="315"/>
      <c r="K16" s="315"/>
    </row>
    <row r="17" spans="1:11" ht="12.75">
      <c r="A17" s="317" t="s">
        <v>202</v>
      </c>
      <c r="B17" s="318"/>
      <c r="C17" s="318"/>
      <c r="D17" s="318"/>
      <c r="E17" s="318"/>
      <c r="F17" s="318"/>
      <c r="G17" s="318"/>
      <c r="H17" s="318"/>
      <c r="I17" s="318"/>
      <c r="J17" s="318"/>
      <c r="K17" s="318"/>
    </row>
    <row r="18" spans="1:11" ht="12.75">
      <c r="A18" s="319" t="s">
        <v>203</v>
      </c>
      <c r="B18" s="320"/>
      <c r="C18" s="320"/>
      <c r="D18" s="320"/>
      <c r="E18" s="320"/>
      <c r="F18" s="320"/>
      <c r="G18" s="320"/>
      <c r="H18" s="320"/>
      <c r="I18" s="320"/>
      <c r="J18" s="320"/>
      <c r="K18" s="320"/>
    </row>
    <row r="19" spans="1:11" ht="12.75">
      <c r="A19" s="319" t="s">
        <v>204</v>
      </c>
      <c r="B19" s="320"/>
      <c r="C19" s="320"/>
      <c r="D19" s="320"/>
      <c r="E19" s="320"/>
      <c r="F19" s="320"/>
      <c r="G19" s="320"/>
      <c r="H19" s="320"/>
      <c r="I19" s="320"/>
      <c r="J19" s="320"/>
      <c r="K19" s="320"/>
    </row>
    <row r="20" spans="1:11" ht="12.75">
      <c r="A20" s="319" t="s">
        <v>205</v>
      </c>
      <c r="B20" s="320"/>
      <c r="C20" s="320"/>
      <c r="D20" s="320"/>
      <c r="E20" s="320"/>
      <c r="F20" s="320"/>
      <c r="G20" s="320"/>
      <c r="H20" s="320"/>
      <c r="I20" s="320"/>
      <c r="J20" s="320"/>
      <c r="K20" s="320"/>
    </row>
    <row r="21" spans="1:11" ht="12.75">
      <c r="A21" s="313" t="s">
        <v>206</v>
      </c>
      <c r="B21" s="314"/>
      <c r="C21" s="314"/>
      <c r="D21" s="314"/>
      <c r="E21" s="314"/>
      <c r="F21" s="314"/>
      <c r="G21" s="314"/>
      <c r="H21" s="314"/>
      <c r="I21" s="314"/>
      <c r="J21" s="314"/>
      <c r="K21" s="314"/>
    </row>
    <row r="22" spans="1:11" ht="12.75">
      <c r="A22" s="313" t="s">
        <v>207</v>
      </c>
      <c r="B22" s="314"/>
      <c r="C22" s="314"/>
      <c r="D22" s="314"/>
      <c r="E22" s="314"/>
      <c r="F22" s="314"/>
      <c r="G22" s="314"/>
      <c r="H22" s="314"/>
      <c r="I22" s="314"/>
      <c r="J22" s="314"/>
      <c r="K22" s="314"/>
    </row>
    <row r="23" spans="1:11" ht="12.75">
      <c r="A23" s="205" t="s">
        <v>208</v>
      </c>
      <c r="B23" s="207"/>
      <c r="C23" s="207"/>
      <c r="D23" s="207"/>
      <c r="E23" s="207"/>
      <c r="F23" s="207"/>
      <c r="G23" s="207"/>
      <c r="H23" s="207"/>
      <c r="I23" s="207"/>
      <c r="J23" s="206"/>
      <c r="K23" s="206"/>
    </row>
    <row r="24" spans="1:11" ht="12.75">
      <c r="A24" s="313" t="s">
        <v>209</v>
      </c>
      <c r="B24" s="314"/>
      <c r="C24" s="314"/>
      <c r="D24" s="314"/>
      <c r="E24" s="314"/>
      <c r="F24" s="314"/>
      <c r="G24" s="314"/>
      <c r="H24" s="314"/>
      <c r="I24" s="314"/>
      <c r="J24" s="314"/>
      <c r="K24" s="314"/>
    </row>
  </sheetData>
  <sheetProtection/>
  <mergeCells count="21">
    <mergeCell ref="A1:K1"/>
    <mergeCell ref="A2:H2"/>
    <mergeCell ref="J3:K3"/>
    <mergeCell ref="C5:K5"/>
    <mergeCell ref="A6:B6"/>
    <mergeCell ref="A7:B7"/>
    <mergeCell ref="A8:B8"/>
    <mergeCell ref="A9:B9"/>
    <mergeCell ref="A10:B10"/>
    <mergeCell ref="A11:B11"/>
    <mergeCell ref="A13:I13"/>
    <mergeCell ref="A14:K14"/>
    <mergeCell ref="A21:K21"/>
    <mergeCell ref="A22:K22"/>
    <mergeCell ref="A24:K24"/>
    <mergeCell ref="A15:K15"/>
    <mergeCell ref="A16:K16"/>
    <mergeCell ref="A17:K17"/>
    <mergeCell ref="A18:K18"/>
    <mergeCell ref="A19:K19"/>
    <mergeCell ref="A20:K20"/>
  </mergeCells>
  <printOptions/>
  <pageMargins left="0.787401575" right="0.787401575" top="0.984251969" bottom="0.984251969" header="0.4921259845" footer="0.4921259845"/>
  <pageSetup fitToHeight="0" fitToWidth="1" horizontalDpi="600" verticalDpi="600" orientation="portrait" paperSize="9" scale="70" r:id="rId2"/>
  <drawing r:id="rId1"/>
</worksheet>
</file>

<file path=xl/worksheets/sheet26.xml><?xml version="1.0" encoding="utf-8"?>
<worksheet xmlns="http://schemas.openxmlformats.org/spreadsheetml/2006/main" xmlns:r="http://schemas.openxmlformats.org/officeDocument/2006/relationships">
  <sheetPr>
    <tabColor rgb="FF92D050"/>
  </sheetPr>
  <dimension ref="A1:E11"/>
  <sheetViews>
    <sheetView zoomScalePageLayoutView="0" workbookViewId="0" topLeftCell="A1">
      <selection activeCell="E2" sqref="E2"/>
    </sheetView>
  </sheetViews>
  <sheetFormatPr defaultColWidth="11.421875" defaultRowHeight="15"/>
  <cols>
    <col min="1" max="1" width="20.00390625" style="168" customWidth="1"/>
    <col min="2" max="2" width="13.140625" style="168" customWidth="1"/>
    <col min="3" max="3" width="13.421875" style="168" customWidth="1"/>
    <col min="4" max="4" width="14.28125" style="168" customWidth="1"/>
    <col min="5" max="5" width="14.7109375" style="168" customWidth="1"/>
    <col min="6" max="16384" width="11.57421875" style="168" customWidth="1"/>
  </cols>
  <sheetData>
    <row r="1" spans="1:5" ht="33.75" customHeight="1">
      <c r="A1" s="326" t="s">
        <v>216</v>
      </c>
      <c r="B1" s="326"/>
      <c r="C1" s="326"/>
      <c r="D1" s="326"/>
      <c r="E1" s="326"/>
    </row>
    <row r="2" ht="12.75">
      <c r="A2" s="208" t="s">
        <v>193</v>
      </c>
    </row>
    <row r="3" spans="3:4" ht="12.75">
      <c r="C3" s="169"/>
      <c r="D3" s="169" t="s">
        <v>217</v>
      </c>
    </row>
    <row r="4" spans="2:4" ht="43.5" customHeight="1">
      <c r="B4" s="209" t="s">
        <v>3</v>
      </c>
      <c r="C4" s="210" t="s">
        <v>218</v>
      </c>
      <c r="D4" s="210" t="s">
        <v>219</v>
      </c>
    </row>
    <row r="5" spans="2:4" ht="17.25" customHeight="1">
      <c r="B5" s="334" t="s">
        <v>29</v>
      </c>
      <c r="C5" s="335"/>
      <c r="D5" s="335"/>
    </row>
    <row r="6" spans="1:4" ht="12.75">
      <c r="A6" s="211" t="s">
        <v>75</v>
      </c>
      <c r="B6" s="212">
        <v>7.5314441582057885</v>
      </c>
      <c r="C6" s="213">
        <v>2.6822245794817396</v>
      </c>
      <c r="D6" s="213">
        <v>4.849219578724049</v>
      </c>
    </row>
    <row r="7" spans="1:4" ht="12.75">
      <c r="A7" s="214" t="s">
        <v>36</v>
      </c>
      <c r="B7" s="215">
        <v>9</v>
      </c>
      <c r="C7" s="215">
        <v>3.8</v>
      </c>
      <c r="D7" s="216">
        <v>5.2</v>
      </c>
    </row>
    <row r="8" spans="1:4" ht="12.75">
      <c r="A8" s="214" t="s">
        <v>37</v>
      </c>
      <c r="B8" s="216">
        <v>9.8</v>
      </c>
      <c r="C8" s="216">
        <v>3.9</v>
      </c>
      <c r="D8" s="216">
        <v>5.8</v>
      </c>
    </row>
    <row r="9" spans="1:4" ht="12.75">
      <c r="A9" s="214" t="s">
        <v>38</v>
      </c>
      <c r="B9" s="216">
        <v>11</v>
      </c>
      <c r="C9" s="216">
        <v>4.6</v>
      </c>
      <c r="D9" s="216">
        <v>6.4</v>
      </c>
    </row>
    <row r="10" spans="1:4" ht="12.75">
      <c r="A10" s="214" t="s">
        <v>39</v>
      </c>
      <c r="B10" s="216">
        <v>7.2</v>
      </c>
      <c r="C10" s="216">
        <v>3.6</v>
      </c>
      <c r="D10" s="216">
        <v>3.7</v>
      </c>
    </row>
    <row r="11" spans="1:4" ht="12.75">
      <c r="A11" s="214" t="s">
        <v>124</v>
      </c>
      <c r="B11" s="216">
        <v>15.8</v>
      </c>
      <c r="C11" s="216">
        <v>6.5</v>
      </c>
      <c r="D11" s="216">
        <v>9.3</v>
      </c>
    </row>
  </sheetData>
  <sheetProtection/>
  <mergeCells count="2">
    <mergeCell ref="A1:E1"/>
    <mergeCell ref="B5:D5"/>
  </mergeCells>
  <printOptions/>
  <pageMargins left="0.787401575" right="0.787401575" top="0.984251969" bottom="0.984251969" header="0.4921259845" footer="0.492125984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rgb="FF92D050"/>
  </sheetPr>
  <dimension ref="A1:F14"/>
  <sheetViews>
    <sheetView zoomScalePageLayoutView="0" workbookViewId="0" topLeftCell="A1">
      <selection activeCell="F2" sqref="F2"/>
    </sheetView>
  </sheetViews>
  <sheetFormatPr defaultColWidth="11.421875" defaultRowHeight="15"/>
  <cols>
    <col min="1" max="1" width="20.00390625" style="168" customWidth="1"/>
    <col min="2" max="2" width="11.8515625" style="168" customWidth="1"/>
    <col min="3" max="3" width="11.57421875" style="168" customWidth="1"/>
    <col min="4" max="4" width="10.7109375" style="168" customWidth="1"/>
    <col min="5" max="5" width="16.28125" style="168" customWidth="1"/>
    <col min="6" max="6" width="8.7109375" style="168" customWidth="1"/>
    <col min="7" max="16384" width="11.57421875" style="168" customWidth="1"/>
  </cols>
  <sheetData>
    <row r="1" spans="1:5" ht="13.5">
      <c r="A1" s="336" t="s">
        <v>220</v>
      </c>
      <c r="B1" s="316"/>
      <c r="C1" s="316"/>
      <c r="D1" s="316"/>
      <c r="E1" s="316"/>
    </row>
    <row r="2" ht="12.75">
      <c r="A2" s="208" t="s">
        <v>193</v>
      </c>
    </row>
    <row r="3" spans="3:6" ht="12.75">
      <c r="C3" s="169"/>
      <c r="D3" s="169"/>
      <c r="E3" s="169" t="s">
        <v>221</v>
      </c>
      <c r="F3" s="169"/>
    </row>
    <row r="4" spans="2:6" ht="26.25" customHeight="1">
      <c r="B4" s="209" t="s">
        <v>222</v>
      </c>
      <c r="C4" s="209" t="s">
        <v>223</v>
      </c>
      <c r="D4" s="217" t="s">
        <v>224</v>
      </c>
      <c r="E4" s="217" t="s">
        <v>225</v>
      </c>
      <c r="F4" s="169"/>
    </row>
    <row r="5" spans="1:6" ht="16.5" customHeight="1">
      <c r="A5" s="174"/>
      <c r="B5" s="334" t="s">
        <v>29</v>
      </c>
      <c r="C5" s="335"/>
      <c r="D5" s="335"/>
      <c r="E5" s="335"/>
      <c r="F5" s="169"/>
    </row>
    <row r="6" spans="1:6" ht="12.75">
      <c r="A6" s="211" t="s">
        <v>75</v>
      </c>
      <c r="B6" s="218">
        <v>88.63109048723898</v>
      </c>
      <c r="C6" s="218">
        <v>33.955895589558956</v>
      </c>
      <c r="D6" s="218">
        <v>6.313029447357805</v>
      </c>
      <c r="E6" s="219">
        <v>0.9512674709039698</v>
      </c>
      <c r="F6" s="169"/>
    </row>
    <row r="7" spans="1:6" ht="12.75">
      <c r="A7" s="214" t="s">
        <v>36</v>
      </c>
      <c r="B7" s="171">
        <v>85</v>
      </c>
      <c r="C7" s="171">
        <v>25</v>
      </c>
      <c r="D7" s="171">
        <v>4</v>
      </c>
      <c r="E7" s="220">
        <v>0.5</v>
      </c>
      <c r="F7" s="171"/>
    </row>
    <row r="8" spans="1:5" ht="12.75">
      <c r="A8" s="214" t="s">
        <v>37</v>
      </c>
      <c r="B8" s="168">
        <v>78</v>
      </c>
      <c r="C8" s="168">
        <v>25</v>
      </c>
      <c r="D8" s="168">
        <v>6</v>
      </c>
      <c r="E8" s="168">
        <v>0.9</v>
      </c>
    </row>
    <row r="9" spans="1:5" ht="12.75">
      <c r="A9" s="214" t="s">
        <v>38</v>
      </c>
      <c r="B9" s="168">
        <v>92</v>
      </c>
      <c r="C9" s="168">
        <v>32</v>
      </c>
      <c r="D9" s="168">
        <v>4</v>
      </c>
      <c r="E9" s="221" t="s">
        <v>77</v>
      </c>
    </row>
    <row r="10" spans="1:5" ht="12.75">
      <c r="A10" s="214" t="s">
        <v>39</v>
      </c>
      <c r="B10" s="221" t="s">
        <v>77</v>
      </c>
      <c r="C10" s="221" t="s">
        <v>77</v>
      </c>
      <c r="D10" s="221" t="s">
        <v>77</v>
      </c>
      <c r="E10" s="221" t="s">
        <v>77</v>
      </c>
    </row>
    <row r="11" spans="1:5" ht="12.75">
      <c r="A11" s="214" t="s">
        <v>124</v>
      </c>
      <c r="B11" s="168">
        <v>84</v>
      </c>
      <c r="C11" s="168">
        <v>28</v>
      </c>
      <c r="D11" s="168">
        <v>6</v>
      </c>
      <c r="E11" s="168">
        <v>1.5</v>
      </c>
    </row>
    <row r="13" spans="1:5" ht="12.75">
      <c r="A13" s="328" t="s">
        <v>19</v>
      </c>
      <c r="B13" s="316"/>
      <c r="C13" s="316"/>
      <c r="D13" s="316"/>
      <c r="E13" s="316"/>
    </row>
    <row r="14" spans="1:6" ht="27" customHeight="1">
      <c r="A14" s="337" t="s">
        <v>226</v>
      </c>
      <c r="B14" s="337"/>
      <c r="C14" s="337"/>
      <c r="D14" s="337"/>
      <c r="E14" s="337"/>
      <c r="F14" s="337"/>
    </row>
  </sheetData>
  <sheetProtection/>
  <mergeCells count="4">
    <mergeCell ref="A1:E1"/>
    <mergeCell ref="B5:E5"/>
    <mergeCell ref="A13:E13"/>
    <mergeCell ref="A14:F14"/>
  </mergeCells>
  <printOptions/>
  <pageMargins left="0.787401575" right="0.787401575" top="0.984251969" bottom="0.984251969"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tabColor rgb="FF92D050"/>
  </sheetPr>
  <dimension ref="A1:E25"/>
  <sheetViews>
    <sheetView zoomScalePageLayoutView="0" workbookViewId="0" topLeftCell="A1">
      <selection activeCell="F2" sqref="F2"/>
    </sheetView>
  </sheetViews>
  <sheetFormatPr defaultColWidth="11.421875" defaultRowHeight="15"/>
  <cols>
    <col min="1" max="1" width="19.28125" style="168" customWidth="1"/>
    <col min="2" max="2" width="21.8515625" style="168" customWidth="1"/>
    <col min="3" max="5" width="15.00390625" style="168" customWidth="1"/>
    <col min="6" max="16384" width="11.57421875" style="168" customWidth="1"/>
  </cols>
  <sheetData>
    <row r="1" spans="1:5" ht="17.25" customHeight="1">
      <c r="A1" s="336" t="s">
        <v>227</v>
      </c>
      <c r="B1" s="316"/>
      <c r="C1" s="316"/>
      <c r="D1" s="316"/>
      <c r="E1" s="316"/>
    </row>
    <row r="2" spans="1:2" ht="12.75">
      <c r="A2" s="328" t="s">
        <v>193</v>
      </c>
      <c r="B2" s="316"/>
    </row>
    <row r="3" spans="4:5" ht="12.75">
      <c r="D3" s="169"/>
      <c r="E3" s="169" t="s">
        <v>228</v>
      </c>
    </row>
    <row r="4" spans="3:5" ht="43.5" customHeight="1">
      <c r="C4" s="209" t="s">
        <v>132</v>
      </c>
      <c r="D4" s="210" t="s">
        <v>119</v>
      </c>
      <c r="E4" s="210" t="s">
        <v>123</v>
      </c>
    </row>
    <row r="5" spans="3:5" ht="13.5" customHeight="1">
      <c r="C5" s="334" t="s">
        <v>29</v>
      </c>
      <c r="D5" s="334"/>
      <c r="E5" s="334"/>
    </row>
    <row r="6" spans="1:5" ht="12.75">
      <c r="A6" s="338" t="s">
        <v>229</v>
      </c>
      <c r="B6" s="211" t="s">
        <v>75</v>
      </c>
      <c r="C6" s="222">
        <v>19.369142396452684</v>
      </c>
      <c r="D6" s="223">
        <v>13.131779367643665</v>
      </c>
      <c r="E6" s="223">
        <v>31.091283459162664</v>
      </c>
    </row>
    <row r="7" spans="1:5" ht="12.75">
      <c r="A7" s="339"/>
      <c r="B7" s="214" t="s">
        <v>36</v>
      </c>
      <c r="C7" s="186">
        <v>14</v>
      </c>
      <c r="D7" s="186">
        <v>11</v>
      </c>
      <c r="E7" s="225">
        <v>19</v>
      </c>
    </row>
    <row r="8" spans="1:5" ht="12.75">
      <c r="A8" s="339"/>
      <c r="B8" s="214" t="s">
        <v>37</v>
      </c>
      <c r="C8" s="225">
        <v>18</v>
      </c>
      <c r="D8" s="225">
        <v>12</v>
      </c>
      <c r="E8" s="225">
        <v>28</v>
      </c>
    </row>
    <row r="9" spans="1:5" ht="12.75">
      <c r="A9" s="339"/>
      <c r="B9" s="214" t="s">
        <v>38</v>
      </c>
      <c r="C9" s="225">
        <v>14</v>
      </c>
      <c r="D9" s="225">
        <v>13</v>
      </c>
      <c r="E9" s="225">
        <v>16</v>
      </c>
    </row>
    <row r="10" spans="1:5" ht="12.75">
      <c r="A10" s="339"/>
      <c r="B10" s="214" t="s">
        <v>39</v>
      </c>
      <c r="C10" s="225">
        <v>23</v>
      </c>
      <c r="D10" s="225">
        <v>17</v>
      </c>
      <c r="E10" s="225">
        <v>29</v>
      </c>
    </row>
    <row r="11" spans="1:5" ht="12.75">
      <c r="A11" s="339"/>
      <c r="B11" s="214" t="s">
        <v>124</v>
      </c>
      <c r="C11" s="225">
        <v>25</v>
      </c>
      <c r="D11" s="225">
        <v>18</v>
      </c>
      <c r="E11" s="225">
        <v>36</v>
      </c>
    </row>
    <row r="12" spans="1:5" ht="6" customHeight="1">
      <c r="A12" s="224"/>
      <c r="B12" s="214"/>
      <c r="C12" s="225"/>
      <c r="D12" s="225"/>
      <c r="E12" s="225"/>
    </row>
    <row r="13" spans="1:5" ht="12.75">
      <c r="A13" s="340" t="s">
        <v>230</v>
      </c>
      <c r="B13" s="226" t="s">
        <v>75</v>
      </c>
      <c r="C13" s="178">
        <v>51.012798548825955</v>
      </c>
      <c r="D13" s="178">
        <v>53.40410800830833</v>
      </c>
      <c r="E13" s="178">
        <v>47.70075497597804</v>
      </c>
    </row>
    <row r="14" spans="1:5" ht="12.75">
      <c r="A14" s="339"/>
      <c r="B14" s="227" t="s">
        <v>36</v>
      </c>
      <c r="C14" s="186">
        <v>50</v>
      </c>
      <c r="D14" s="186">
        <v>49</v>
      </c>
      <c r="E14" s="186">
        <v>54</v>
      </c>
    </row>
    <row r="15" spans="1:5" ht="12.75">
      <c r="A15" s="339"/>
      <c r="B15" s="227" t="s">
        <v>37</v>
      </c>
      <c r="C15" s="186">
        <v>63</v>
      </c>
      <c r="D15" s="186">
        <v>67</v>
      </c>
      <c r="E15" s="186">
        <v>57</v>
      </c>
    </row>
    <row r="16" spans="1:5" ht="12.75">
      <c r="A16" s="339"/>
      <c r="B16" s="227" t="s">
        <v>38</v>
      </c>
      <c r="C16" s="186">
        <v>59</v>
      </c>
      <c r="D16" s="186">
        <v>59</v>
      </c>
      <c r="E16" s="186">
        <v>58</v>
      </c>
    </row>
    <row r="17" spans="1:5" ht="12.75">
      <c r="A17" s="339"/>
      <c r="B17" s="214" t="s">
        <v>39</v>
      </c>
      <c r="C17" s="186">
        <v>40</v>
      </c>
      <c r="D17" s="186">
        <v>37</v>
      </c>
      <c r="E17" s="186">
        <v>43</v>
      </c>
    </row>
    <row r="18" spans="1:5" ht="12.75">
      <c r="A18" s="341"/>
      <c r="B18" s="228" t="s">
        <v>124</v>
      </c>
      <c r="C18" s="229">
        <v>44</v>
      </c>
      <c r="D18" s="229">
        <v>44</v>
      </c>
      <c r="E18" s="229">
        <v>41</v>
      </c>
    </row>
    <row r="19" spans="1:5" ht="6" customHeight="1">
      <c r="A19" s="224"/>
      <c r="B19" s="227"/>
      <c r="C19" s="186"/>
      <c r="D19" s="186"/>
      <c r="E19" s="186"/>
    </row>
    <row r="20" spans="1:5" ht="12.75">
      <c r="A20" s="342" t="s">
        <v>231</v>
      </c>
      <c r="B20" s="227" t="s">
        <v>75</v>
      </c>
      <c r="C20" s="181">
        <v>29.618059054721353</v>
      </c>
      <c r="D20" s="181">
        <v>33.464112624048</v>
      </c>
      <c r="E20" s="181">
        <v>21.2079615648593</v>
      </c>
    </row>
    <row r="21" spans="1:5" ht="12.75">
      <c r="A21" s="343"/>
      <c r="B21" s="214" t="s">
        <v>36</v>
      </c>
      <c r="C21" s="225">
        <v>35</v>
      </c>
      <c r="D21" s="225">
        <v>40</v>
      </c>
      <c r="E21" s="225">
        <v>27</v>
      </c>
    </row>
    <row r="22" spans="1:5" ht="12.75">
      <c r="A22" s="343"/>
      <c r="B22" s="214" t="s">
        <v>37</v>
      </c>
      <c r="C22" s="225">
        <v>19</v>
      </c>
      <c r="D22" s="225">
        <v>21</v>
      </c>
      <c r="E22" s="225">
        <v>16</v>
      </c>
    </row>
    <row r="23" spans="1:5" ht="12.75">
      <c r="A23" s="343"/>
      <c r="B23" s="214" t="s">
        <v>38</v>
      </c>
      <c r="C23" s="225">
        <v>28</v>
      </c>
      <c r="D23" s="225">
        <v>28</v>
      </c>
      <c r="E23" s="225">
        <v>26</v>
      </c>
    </row>
    <row r="24" spans="1:5" ht="12.75">
      <c r="A24" s="343"/>
      <c r="B24" s="214" t="s">
        <v>39</v>
      </c>
      <c r="C24" s="225">
        <v>37</v>
      </c>
      <c r="D24" s="225">
        <v>47</v>
      </c>
      <c r="E24" s="225">
        <v>28</v>
      </c>
    </row>
    <row r="25" spans="1:5" ht="12.75">
      <c r="A25" s="343"/>
      <c r="B25" s="214" t="s">
        <v>124</v>
      </c>
      <c r="C25" s="225">
        <v>32</v>
      </c>
      <c r="D25" s="225">
        <v>39</v>
      </c>
      <c r="E25" s="225">
        <v>24</v>
      </c>
    </row>
  </sheetData>
  <sheetProtection/>
  <mergeCells count="6">
    <mergeCell ref="A1:E1"/>
    <mergeCell ref="A2:B2"/>
    <mergeCell ref="C5:E5"/>
    <mergeCell ref="A6:A11"/>
    <mergeCell ref="A13:A18"/>
    <mergeCell ref="A20:A25"/>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H2" sqref="H2"/>
    </sheetView>
  </sheetViews>
  <sheetFormatPr defaultColWidth="11.421875" defaultRowHeight="15"/>
  <cols>
    <col min="7" max="7" width="15.140625" style="0" customWidth="1"/>
  </cols>
  <sheetData>
    <row r="1" spans="1:7" ht="15">
      <c r="A1" s="260" t="s">
        <v>21</v>
      </c>
      <c r="B1" s="260"/>
      <c r="C1" s="260"/>
      <c r="D1" s="260"/>
      <c r="E1" s="260"/>
      <c r="F1" s="260"/>
      <c r="G1" s="260"/>
    </row>
    <row r="2" spans="1:7" ht="15">
      <c r="A2" s="261" t="s">
        <v>241</v>
      </c>
      <c r="B2" s="261"/>
      <c r="C2" s="261"/>
      <c r="D2" s="261"/>
      <c r="E2" s="261"/>
      <c r="F2" s="261"/>
      <c r="G2" s="261"/>
    </row>
    <row r="3" spans="2:7" ht="14.25">
      <c r="B3" s="263" t="s">
        <v>22</v>
      </c>
      <c r="C3" s="262"/>
      <c r="D3" s="262"/>
      <c r="E3" s="262"/>
      <c r="F3" s="262"/>
      <c r="G3" s="262"/>
    </row>
    <row r="4" spans="1:7" ht="14.25">
      <c r="A4" s="3"/>
      <c r="B4" s="12" t="s">
        <v>23</v>
      </c>
      <c r="C4" s="12" t="s">
        <v>24</v>
      </c>
      <c r="D4" s="12" t="s">
        <v>25</v>
      </c>
      <c r="E4" s="12" t="s">
        <v>26</v>
      </c>
      <c r="F4" s="12" t="s">
        <v>27</v>
      </c>
      <c r="G4" s="12" t="s">
        <v>28</v>
      </c>
    </row>
    <row r="5" spans="1:7" ht="14.25">
      <c r="A5" s="3"/>
      <c r="B5" s="267" t="s">
        <v>29</v>
      </c>
      <c r="C5" s="267"/>
      <c r="D5" s="267"/>
      <c r="E5" s="267"/>
      <c r="F5" s="267"/>
      <c r="G5" s="267"/>
    </row>
    <row r="6" spans="1:7" ht="14.25">
      <c r="A6" s="238" t="s">
        <v>7</v>
      </c>
      <c r="B6" s="5">
        <v>82.3</v>
      </c>
      <c r="C6" s="5">
        <v>75.6</v>
      </c>
      <c r="D6" s="5">
        <v>87.6</v>
      </c>
      <c r="E6" s="13">
        <v>85.5</v>
      </c>
      <c r="F6" s="5">
        <v>89.5</v>
      </c>
      <c r="G6" s="5">
        <v>87.6</v>
      </c>
    </row>
    <row r="7" spans="1:7" ht="14.25">
      <c r="A7" s="14" t="s">
        <v>8</v>
      </c>
      <c r="B7">
        <v>83.5</v>
      </c>
      <c r="C7">
        <v>77.4</v>
      </c>
      <c r="D7">
        <v>87.5</v>
      </c>
      <c r="E7" s="15">
        <v>86.6</v>
      </c>
      <c r="F7">
        <v>94.8</v>
      </c>
      <c r="G7">
        <v>88.1</v>
      </c>
    </row>
    <row r="8" spans="1:7" ht="14.25">
      <c r="A8" s="14" t="s">
        <v>9</v>
      </c>
      <c r="B8">
        <v>84.2</v>
      </c>
      <c r="C8">
        <v>78.9</v>
      </c>
      <c r="D8">
        <v>88.1</v>
      </c>
      <c r="E8" s="15">
        <v>93</v>
      </c>
      <c r="F8" s="15">
        <v>95</v>
      </c>
      <c r="G8">
        <v>89.3</v>
      </c>
    </row>
    <row r="9" spans="1:7" ht="14.25">
      <c r="A9" s="14" t="s">
        <v>10</v>
      </c>
      <c r="B9">
        <v>84.5</v>
      </c>
      <c r="C9">
        <v>79.1</v>
      </c>
      <c r="D9">
        <v>88.8</v>
      </c>
      <c r="E9" s="15">
        <v>94.5</v>
      </c>
      <c r="F9">
        <v>93.9</v>
      </c>
      <c r="G9">
        <v>90.3</v>
      </c>
    </row>
    <row r="10" spans="1:7" ht="14.25">
      <c r="A10" s="14" t="s">
        <v>11</v>
      </c>
      <c r="B10">
        <v>83.2</v>
      </c>
      <c r="C10">
        <v>77.9</v>
      </c>
      <c r="D10">
        <v>90.3</v>
      </c>
      <c r="E10" s="15">
        <v>95.6</v>
      </c>
      <c r="F10">
        <v>94.3</v>
      </c>
      <c r="G10">
        <v>91.2</v>
      </c>
    </row>
    <row r="11" spans="1:7" ht="14.25">
      <c r="A11" s="14" t="s">
        <v>12</v>
      </c>
      <c r="B11">
        <v>85.9</v>
      </c>
      <c r="C11">
        <v>77.9</v>
      </c>
      <c r="D11">
        <v>91.3</v>
      </c>
      <c r="E11" s="15">
        <v>96</v>
      </c>
      <c r="F11">
        <v>94.6</v>
      </c>
      <c r="G11">
        <v>91.7</v>
      </c>
    </row>
    <row r="12" spans="1:7" ht="14.25">
      <c r="A12" s="14" t="s">
        <v>13</v>
      </c>
      <c r="B12">
        <v>85.2</v>
      </c>
      <c r="C12">
        <v>78.6</v>
      </c>
      <c r="D12">
        <v>92.1</v>
      </c>
      <c r="E12" s="15">
        <v>96.2</v>
      </c>
      <c r="F12">
        <v>94.6</v>
      </c>
      <c r="G12">
        <v>92.3</v>
      </c>
    </row>
    <row r="13" spans="1:7" ht="14.25">
      <c r="A13" s="16" t="s">
        <v>14</v>
      </c>
      <c r="B13">
        <v>86.3</v>
      </c>
      <c r="C13">
        <v>78.7</v>
      </c>
      <c r="D13">
        <v>94.3</v>
      </c>
      <c r="E13" s="15">
        <v>96.4</v>
      </c>
      <c r="F13" s="15">
        <v>95.6</v>
      </c>
      <c r="G13">
        <v>93.2</v>
      </c>
    </row>
    <row r="14" spans="1:7" ht="14.25">
      <c r="A14" s="16" t="s">
        <v>15</v>
      </c>
      <c r="B14" s="17">
        <v>87.5</v>
      </c>
      <c r="C14" s="17">
        <v>78.4</v>
      </c>
      <c r="D14" s="17">
        <v>93.8</v>
      </c>
      <c r="E14" s="18">
        <v>96.5</v>
      </c>
      <c r="F14" s="18">
        <v>97.8</v>
      </c>
      <c r="G14" s="17">
        <v>94.2</v>
      </c>
    </row>
    <row r="16" spans="1:7" ht="14.25">
      <c r="A16" s="268" t="s">
        <v>19</v>
      </c>
      <c r="B16" s="268"/>
      <c r="C16" s="268"/>
      <c r="D16" s="268"/>
      <c r="E16" s="268"/>
      <c r="F16" s="268"/>
      <c r="G16" s="268"/>
    </row>
    <row r="17" spans="1:7" ht="14.25">
      <c r="A17" s="269" t="s">
        <v>237</v>
      </c>
      <c r="B17" s="269"/>
      <c r="C17" s="269"/>
      <c r="D17" s="269"/>
      <c r="E17" s="269"/>
      <c r="F17" s="269"/>
      <c r="G17" s="269"/>
    </row>
  </sheetData>
  <sheetProtection/>
  <mergeCells count="6">
    <mergeCell ref="A1:G1"/>
    <mergeCell ref="A2:G2"/>
    <mergeCell ref="B3:G3"/>
    <mergeCell ref="B5:G5"/>
    <mergeCell ref="A16:G16"/>
    <mergeCell ref="A17:G17"/>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34"/>
  <sheetViews>
    <sheetView zoomScalePageLayoutView="0" workbookViewId="0" topLeftCell="A1">
      <selection activeCell="G11" sqref="G11"/>
    </sheetView>
  </sheetViews>
  <sheetFormatPr defaultColWidth="11.421875" defaultRowHeight="15"/>
  <cols>
    <col min="1" max="1" width="28.28125" style="0" customWidth="1"/>
  </cols>
  <sheetData>
    <row r="1" spans="1:8" ht="15">
      <c r="A1" s="259" t="s">
        <v>30</v>
      </c>
      <c r="B1" s="259"/>
      <c r="C1" s="259"/>
      <c r="D1" s="259"/>
      <c r="E1" s="259"/>
      <c r="F1" s="259"/>
      <c r="G1" s="259"/>
      <c r="H1" s="259"/>
    </row>
    <row r="2" spans="1:8" ht="15">
      <c r="A2" s="261" t="s">
        <v>85</v>
      </c>
      <c r="B2" s="262"/>
      <c r="C2" s="262"/>
      <c r="D2" s="262"/>
      <c r="E2" s="262"/>
      <c r="F2" s="262"/>
      <c r="G2" s="262"/>
      <c r="H2" s="262"/>
    </row>
    <row r="3" spans="1:8" ht="14.25">
      <c r="A3" s="22"/>
      <c r="B3" s="22"/>
      <c r="C3" s="22"/>
      <c r="D3" s="22"/>
      <c r="E3" s="263" t="s">
        <v>31</v>
      </c>
      <c r="F3" s="263"/>
      <c r="G3" s="263"/>
      <c r="H3" s="263"/>
    </row>
    <row r="4" spans="1:8" ht="24.75" customHeight="1">
      <c r="A4" s="22"/>
      <c r="B4" s="270" t="s">
        <v>32</v>
      </c>
      <c r="C4" s="271"/>
      <c r="D4" s="271"/>
      <c r="E4" s="272" t="s">
        <v>33</v>
      </c>
      <c r="F4" s="272"/>
      <c r="G4" s="272"/>
      <c r="H4" s="272"/>
    </row>
    <row r="5" spans="1:8" ht="27">
      <c r="A5" s="23"/>
      <c r="B5" s="24" t="s">
        <v>34</v>
      </c>
      <c r="C5" s="24" t="s">
        <v>35</v>
      </c>
      <c r="D5" s="24" t="s">
        <v>30</v>
      </c>
      <c r="E5" s="24" t="s">
        <v>36</v>
      </c>
      <c r="F5" s="24" t="s">
        <v>37</v>
      </c>
      <c r="G5" s="24" t="s">
        <v>38</v>
      </c>
      <c r="H5" s="24" t="s">
        <v>39</v>
      </c>
    </row>
    <row r="6" spans="1:8" ht="14.25">
      <c r="A6" s="239" t="s">
        <v>4</v>
      </c>
      <c r="B6" s="25">
        <v>150</v>
      </c>
      <c r="C6" s="25">
        <v>2631</v>
      </c>
      <c r="D6" s="26">
        <v>17.54</v>
      </c>
      <c r="E6" s="59">
        <v>19.2</v>
      </c>
      <c r="F6" s="59">
        <v>18.263728323699</v>
      </c>
      <c r="G6" s="59">
        <v>20.709375463929</v>
      </c>
      <c r="H6" s="59">
        <v>15.338795180723</v>
      </c>
    </row>
    <row r="7" spans="1:8" ht="14.25">
      <c r="A7" s="27" t="s">
        <v>40</v>
      </c>
      <c r="B7" s="27">
        <v>150</v>
      </c>
      <c r="C7" s="27">
        <v>2631</v>
      </c>
      <c r="D7" s="28">
        <v>17.54</v>
      </c>
      <c r="E7" s="29"/>
      <c r="F7" s="29"/>
      <c r="G7" s="29"/>
      <c r="H7" s="29"/>
    </row>
    <row r="8" spans="1:8" ht="14.25">
      <c r="A8" s="30" t="s">
        <v>41</v>
      </c>
      <c r="B8" s="23">
        <v>17</v>
      </c>
      <c r="C8" s="23">
        <v>283</v>
      </c>
      <c r="D8" s="28">
        <v>16.647058823529413</v>
      </c>
      <c r="E8" s="31"/>
      <c r="F8" s="32"/>
      <c r="G8" s="33"/>
      <c r="H8" s="33"/>
    </row>
    <row r="9" spans="1:8" ht="14.25">
      <c r="A9" s="34" t="s">
        <v>42</v>
      </c>
      <c r="B9" s="22">
        <v>19</v>
      </c>
      <c r="C9" s="22">
        <v>336</v>
      </c>
      <c r="D9" s="35">
        <v>17.68421052631579</v>
      </c>
      <c r="E9" s="31"/>
      <c r="F9" s="33"/>
      <c r="G9" s="33"/>
      <c r="H9" s="33"/>
    </row>
    <row r="10" spans="1:8" ht="14.25">
      <c r="A10" s="34" t="s">
        <v>43</v>
      </c>
      <c r="B10" s="22">
        <v>21</v>
      </c>
      <c r="C10" s="22">
        <v>373</v>
      </c>
      <c r="D10" s="35">
        <v>17.761904761904763</v>
      </c>
      <c r="E10" s="31"/>
      <c r="F10" s="33"/>
      <c r="G10" s="33"/>
      <c r="H10" s="33"/>
    </row>
    <row r="11" spans="1:8" ht="14.25">
      <c r="A11" s="34" t="s">
        <v>44</v>
      </c>
      <c r="B11" s="22">
        <v>10</v>
      </c>
      <c r="C11" s="22">
        <v>158</v>
      </c>
      <c r="D11" s="35">
        <v>15.8</v>
      </c>
      <c r="E11" s="31"/>
      <c r="F11" s="33"/>
      <c r="G11" s="33"/>
      <c r="H11" s="33"/>
    </row>
    <row r="12" spans="1:8" ht="14.25">
      <c r="A12" s="34" t="s">
        <v>45</v>
      </c>
      <c r="B12" s="22">
        <v>20</v>
      </c>
      <c r="C12" s="22">
        <v>407</v>
      </c>
      <c r="D12" s="35">
        <v>20.35</v>
      </c>
      <c r="E12" s="31"/>
      <c r="F12" s="33"/>
      <c r="G12" s="33"/>
      <c r="H12" s="33"/>
    </row>
    <row r="13" spans="1:8" ht="14.25">
      <c r="A13" s="34" t="s">
        <v>46</v>
      </c>
      <c r="B13" s="22">
        <v>2</v>
      </c>
      <c r="C13" s="22">
        <v>40</v>
      </c>
      <c r="D13" s="35">
        <v>20</v>
      </c>
      <c r="E13" s="31"/>
      <c r="F13" s="33"/>
      <c r="G13" s="33"/>
      <c r="H13" s="33"/>
    </row>
    <row r="14" spans="1:8" ht="14.25">
      <c r="A14" s="34" t="s">
        <v>47</v>
      </c>
      <c r="B14" s="22">
        <v>14</v>
      </c>
      <c r="C14" s="22">
        <v>243</v>
      </c>
      <c r="D14" s="35">
        <v>17.357142857142858</v>
      </c>
      <c r="E14" s="31"/>
      <c r="F14" s="33"/>
      <c r="G14" s="33"/>
      <c r="H14" s="33"/>
    </row>
    <row r="15" spans="1:8" ht="14.25">
      <c r="A15" s="34" t="s">
        <v>48</v>
      </c>
      <c r="B15" s="22">
        <v>4</v>
      </c>
      <c r="C15" s="22">
        <v>77</v>
      </c>
      <c r="D15" s="35">
        <v>19.25</v>
      </c>
      <c r="E15" s="31"/>
      <c r="F15" s="33"/>
      <c r="G15" s="33"/>
      <c r="H15" s="33"/>
    </row>
    <row r="16" spans="1:8" ht="14.25">
      <c r="A16" s="34" t="s">
        <v>49</v>
      </c>
      <c r="B16" s="22">
        <v>14</v>
      </c>
      <c r="C16" s="22">
        <v>234</v>
      </c>
      <c r="D16" s="35">
        <v>16.714285714285715</v>
      </c>
      <c r="E16" s="31"/>
      <c r="F16" s="33"/>
      <c r="G16" s="33"/>
      <c r="H16" s="33"/>
    </row>
    <row r="17" spans="1:8" ht="14.25">
      <c r="A17" s="34" t="s">
        <v>50</v>
      </c>
      <c r="B17" s="22">
        <v>3</v>
      </c>
      <c r="C17" s="22">
        <v>52</v>
      </c>
      <c r="D17" s="35">
        <v>17.333333333333332</v>
      </c>
      <c r="E17" s="31"/>
      <c r="F17" s="33"/>
      <c r="G17" s="33"/>
      <c r="H17" s="33"/>
    </row>
    <row r="18" spans="1:8" ht="14.25">
      <c r="A18" s="34" t="s">
        <v>51</v>
      </c>
      <c r="B18" s="22">
        <v>9</v>
      </c>
      <c r="C18" s="22">
        <v>148</v>
      </c>
      <c r="D18" s="35">
        <v>16.444444444444443</v>
      </c>
      <c r="E18" s="31"/>
      <c r="F18" s="33"/>
      <c r="G18" s="33"/>
      <c r="H18" s="33"/>
    </row>
    <row r="19" spans="1:8" ht="14.25">
      <c r="A19" s="34" t="s">
        <v>52</v>
      </c>
      <c r="B19" s="22">
        <v>13</v>
      </c>
      <c r="C19" s="22">
        <v>215</v>
      </c>
      <c r="D19" s="35">
        <v>16.53846153846154</v>
      </c>
      <c r="E19" s="31"/>
      <c r="F19" s="33"/>
      <c r="G19" s="33"/>
      <c r="H19" s="33"/>
    </row>
    <row r="20" spans="1:8" ht="14.25">
      <c r="A20" s="34" t="s">
        <v>53</v>
      </c>
      <c r="B20" s="22">
        <v>4</v>
      </c>
      <c r="C20" s="22">
        <v>65</v>
      </c>
      <c r="D20" s="35">
        <v>16.25</v>
      </c>
      <c r="E20" s="31"/>
      <c r="F20" s="33"/>
      <c r="G20" s="33"/>
      <c r="H20" s="33"/>
    </row>
    <row r="21" spans="1:8" ht="14.25">
      <c r="A21" s="36" t="s">
        <v>5</v>
      </c>
      <c r="B21" s="37">
        <v>96</v>
      </c>
      <c r="C21" s="37">
        <v>1455</v>
      </c>
      <c r="D21" s="35">
        <v>15.15625</v>
      </c>
      <c r="E21" s="15">
        <v>18.7</v>
      </c>
      <c r="F21" s="15">
        <v>20.971208665906</v>
      </c>
      <c r="G21" s="15">
        <v>24.15481377788</v>
      </c>
      <c r="H21" s="15">
        <v>18.544885177453</v>
      </c>
    </row>
    <row r="22" spans="1:8" ht="14.25">
      <c r="A22" s="27" t="s">
        <v>54</v>
      </c>
      <c r="B22" s="27">
        <v>35</v>
      </c>
      <c r="C22" s="27">
        <v>415</v>
      </c>
      <c r="D22" s="28">
        <v>11.857142857142858</v>
      </c>
      <c r="E22" s="29"/>
      <c r="F22" s="29"/>
      <c r="G22" s="29"/>
      <c r="H22" s="29"/>
    </row>
    <row r="23" spans="1:8" ht="14.25">
      <c r="A23" s="34" t="s">
        <v>41</v>
      </c>
      <c r="B23" s="9">
        <v>9</v>
      </c>
      <c r="C23" s="9">
        <v>105</v>
      </c>
      <c r="D23" s="28">
        <v>11.666666666666666</v>
      </c>
      <c r="E23" s="32"/>
      <c r="F23" s="32"/>
      <c r="G23" s="33"/>
      <c r="H23" s="33"/>
    </row>
    <row r="24" spans="1:8" ht="14.25">
      <c r="A24" s="34" t="s">
        <v>42</v>
      </c>
      <c r="B24" s="9">
        <v>14</v>
      </c>
      <c r="C24" s="9">
        <v>159</v>
      </c>
      <c r="D24" s="35">
        <v>11.357142857142858</v>
      </c>
      <c r="E24" s="33"/>
      <c r="F24" s="33"/>
      <c r="G24" s="33"/>
      <c r="H24" s="33"/>
    </row>
    <row r="25" spans="1:8" ht="14.25">
      <c r="A25" s="34" t="s">
        <v>47</v>
      </c>
      <c r="B25" s="9">
        <v>12</v>
      </c>
      <c r="C25" s="9">
        <v>151</v>
      </c>
      <c r="D25" s="35">
        <v>12.583333333333334</v>
      </c>
      <c r="E25" s="33"/>
      <c r="F25" s="33"/>
      <c r="G25" s="33"/>
      <c r="H25" s="33"/>
    </row>
    <row r="26" spans="1:8" ht="14.25">
      <c r="A26" s="38" t="s">
        <v>55</v>
      </c>
      <c r="B26" s="38">
        <v>41</v>
      </c>
      <c r="C26" s="38">
        <v>648</v>
      </c>
      <c r="D26" s="35">
        <v>15.804878048780488</v>
      </c>
      <c r="E26" s="33"/>
      <c r="F26" s="33"/>
      <c r="G26" s="33"/>
      <c r="H26" s="33"/>
    </row>
    <row r="27" spans="1:8" ht="14.25">
      <c r="A27" s="34" t="s">
        <v>41</v>
      </c>
      <c r="B27" s="9">
        <v>7</v>
      </c>
      <c r="C27" s="9">
        <v>100</v>
      </c>
      <c r="D27" s="28">
        <v>14.285714285714286</v>
      </c>
      <c r="E27" s="32"/>
      <c r="F27" s="32"/>
      <c r="G27" s="33"/>
      <c r="H27" s="33"/>
    </row>
    <row r="28" spans="1:8" ht="14.25">
      <c r="A28" s="34" t="s">
        <v>42</v>
      </c>
      <c r="B28" s="9">
        <v>8</v>
      </c>
      <c r="C28" s="9">
        <v>120</v>
      </c>
      <c r="D28" s="35">
        <v>15</v>
      </c>
      <c r="E28" s="32"/>
      <c r="F28" s="32"/>
      <c r="G28" s="33"/>
      <c r="H28" s="33"/>
    </row>
    <row r="29" spans="1:8" ht="14.25">
      <c r="A29" s="34" t="s">
        <v>43</v>
      </c>
      <c r="B29" s="9">
        <v>6</v>
      </c>
      <c r="C29" s="9">
        <v>92</v>
      </c>
      <c r="D29" s="35">
        <v>15.333333333333334</v>
      </c>
      <c r="E29" s="32"/>
      <c r="F29" s="32"/>
      <c r="G29" s="33"/>
      <c r="H29" s="33"/>
    </row>
    <row r="30" spans="1:8" ht="14.25">
      <c r="A30" s="34" t="s">
        <v>45</v>
      </c>
      <c r="B30" s="9">
        <v>8</v>
      </c>
      <c r="C30" s="9">
        <v>113</v>
      </c>
      <c r="D30" s="35">
        <v>14.125</v>
      </c>
      <c r="E30" s="32"/>
      <c r="F30" s="32"/>
      <c r="G30" s="33"/>
      <c r="H30" s="33"/>
    </row>
    <row r="31" spans="1:8" ht="14.25">
      <c r="A31" s="34" t="s">
        <v>47</v>
      </c>
      <c r="B31" s="9">
        <v>12</v>
      </c>
      <c r="C31" s="9">
        <v>223</v>
      </c>
      <c r="D31" s="35">
        <v>18.583333333333332</v>
      </c>
      <c r="E31" s="32"/>
      <c r="F31" s="32"/>
      <c r="G31" s="33"/>
      <c r="H31" s="33"/>
    </row>
    <row r="32" spans="1:8" ht="14.25">
      <c r="A32" s="38" t="s">
        <v>56</v>
      </c>
      <c r="B32" s="38">
        <v>20</v>
      </c>
      <c r="C32" s="38">
        <v>392</v>
      </c>
      <c r="D32" s="35">
        <v>19.6</v>
      </c>
      <c r="E32" s="33"/>
      <c r="F32" s="33"/>
      <c r="G32" s="33"/>
      <c r="H32" s="33"/>
    </row>
    <row r="33" spans="1:8" ht="14.25">
      <c r="A33" s="34" t="s">
        <v>41</v>
      </c>
      <c r="B33" s="9">
        <v>20</v>
      </c>
      <c r="C33" s="9">
        <v>392</v>
      </c>
      <c r="D33" s="28">
        <v>19.6</v>
      </c>
      <c r="E33" s="32"/>
      <c r="F33" s="32"/>
      <c r="G33" s="33"/>
      <c r="H33" s="33"/>
    </row>
    <row r="34" spans="1:8" ht="14.25">
      <c r="A34" s="22"/>
      <c r="B34" s="22"/>
      <c r="C34" s="22"/>
      <c r="D34" s="22"/>
      <c r="E34" s="22"/>
      <c r="F34" s="22"/>
      <c r="G34" s="22"/>
      <c r="H34" s="22"/>
    </row>
  </sheetData>
  <sheetProtection/>
  <mergeCells count="5">
    <mergeCell ref="A1:H1"/>
    <mergeCell ref="A2:H2"/>
    <mergeCell ref="E3:H3"/>
    <mergeCell ref="B4:D4"/>
    <mergeCell ref="E4:H4"/>
  </mergeCells>
  <printOptions/>
  <pageMargins left="0.7" right="0.7" top="0.787401575" bottom="0.787401575" header="0.3" footer="0.3"/>
  <pageSetup fitToHeight="0"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H38"/>
  <sheetViews>
    <sheetView zoomScale="85" zoomScaleNormal="85" zoomScalePageLayoutView="0" workbookViewId="0" topLeftCell="A1">
      <selection activeCell="I2" sqref="I2"/>
    </sheetView>
  </sheetViews>
  <sheetFormatPr defaultColWidth="11.421875" defaultRowHeight="15"/>
  <cols>
    <col min="1" max="1" width="28.140625" style="0" customWidth="1"/>
  </cols>
  <sheetData>
    <row r="1" spans="1:8" ht="15">
      <c r="A1" s="259" t="s">
        <v>57</v>
      </c>
      <c r="B1" s="259"/>
      <c r="C1" s="259"/>
      <c r="D1" s="259"/>
      <c r="E1" s="259"/>
      <c r="F1" s="259"/>
      <c r="G1" s="259"/>
      <c r="H1" s="259"/>
    </row>
    <row r="2" spans="1:8" ht="15">
      <c r="A2" s="261" t="s">
        <v>85</v>
      </c>
      <c r="B2" s="262"/>
      <c r="C2" s="262"/>
      <c r="D2" s="262"/>
      <c r="E2" s="262"/>
      <c r="F2" s="262"/>
      <c r="G2" s="262"/>
      <c r="H2" s="262"/>
    </row>
    <row r="3" spans="5:8" ht="14.25">
      <c r="E3" s="263" t="s">
        <v>58</v>
      </c>
      <c r="F3" s="263"/>
      <c r="G3" s="263"/>
      <c r="H3" s="263"/>
    </row>
    <row r="4" spans="2:8" ht="14.25">
      <c r="B4" s="270" t="s">
        <v>66</v>
      </c>
      <c r="C4" s="274"/>
      <c r="D4" s="274"/>
      <c r="E4" s="275" t="s">
        <v>33</v>
      </c>
      <c r="F4" s="276"/>
      <c r="G4" s="276"/>
      <c r="H4" s="276"/>
    </row>
    <row r="5" spans="1:8" ht="39.75">
      <c r="A5" s="3"/>
      <c r="B5" s="24" t="s">
        <v>59</v>
      </c>
      <c r="C5" s="24" t="s">
        <v>35</v>
      </c>
      <c r="D5" s="24" t="s">
        <v>60</v>
      </c>
      <c r="E5" s="24" t="s">
        <v>36</v>
      </c>
      <c r="F5" s="39" t="s">
        <v>37</v>
      </c>
      <c r="G5" s="39" t="s">
        <v>38</v>
      </c>
      <c r="H5" s="39" t="s">
        <v>39</v>
      </c>
    </row>
    <row r="6" spans="1:8" ht="14.25">
      <c r="A6" s="239" t="s">
        <v>4</v>
      </c>
      <c r="B6" s="40">
        <v>267.75</v>
      </c>
      <c r="C6" s="41">
        <v>2713</v>
      </c>
      <c r="D6" s="42">
        <v>10.132586367880485</v>
      </c>
      <c r="E6" s="59">
        <v>14.810879407326107</v>
      </c>
      <c r="F6" s="59">
        <v>11.950184956137</v>
      </c>
      <c r="G6" s="59">
        <v>15.439602424021</v>
      </c>
      <c r="H6" s="59">
        <v>8.9437152953054</v>
      </c>
    </row>
    <row r="7" spans="1:8" ht="14.25">
      <c r="A7" s="27" t="s">
        <v>40</v>
      </c>
      <c r="B7" s="43">
        <v>267.75</v>
      </c>
      <c r="C7" s="27">
        <v>2713</v>
      </c>
      <c r="D7" s="44">
        <v>10.132586367880485</v>
      </c>
      <c r="E7" s="45"/>
      <c r="F7" s="45"/>
      <c r="G7" s="45"/>
      <c r="H7" s="45"/>
    </row>
    <row r="8" spans="1:8" ht="14.25">
      <c r="A8" s="46" t="s">
        <v>41</v>
      </c>
      <c r="B8" s="47">
        <v>30.12</v>
      </c>
      <c r="C8">
        <v>283</v>
      </c>
      <c r="D8" s="44">
        <v>9.395750332005312</v>
      </c>
      <c r="E8" s="45"/>
      <c r="F8" s="45"/>
      <c r="G8" s="45"/>
      <c r="H8" s="45"/>
    </row>
    <row r="9" spans="1:8" ht="14.25">
      <c r="A9" s="46" t="s">
        <v>42</v>
      </c>
      <c r="B9" s="47">
        <v>33.620000000000005</v>
      </c>
      <c r="C9" s="48">
        <f>336+18</f>
        <v>354</v>
      </c>
      <c r="D9" s="49">
        <v>10.529446757882212</v>
      </c>
      <c r="E9" s="45"/>
      <c r="F9" s="45"/>
      <c r="G9" s="45"/>
      <c r="H9" s="45"/>
    </row>
    <row r="10" spans="1:8" ht="14.25">
      <c r="A10" s="50" t="s">
        <v>43</v>
      </c>
      <c r="B10" s="51">
        <v>33.29</v>
      </c>
      <c r="C10" s="3">
        <v>373</v>
      </c>
      <c r="D10" s="49">
        <v>11.204565935716431</v>
      </c>
      <c r="E10" s="45"/>
      <c r="F10" s="45"/>
      <c r="G10" s="45"/>
      <c r="H10" s="45"/>
    </row>
    <row r="11" spans="1:8" ht="14.25">
      <c r="A11" s="46" t="s">
        <v>44</v>
      </c>
      <c r="B11" s="47">
        <v>15</v>
      </c>
      <c r="C11" s="52">
        <v>158</v>
      </c>
      <c r="D11" s="49">
        <v>10.533333333333333</v>
      </c>
      <c r="E11" s="15"/>
      <c r="F11" s="15"/>
      <c r="G11" s="15"/>
      <c r="H11" s="15"/>
    </row>
    <row r="12" spans="1:8" ht="14.25">
      <c r="A12" s="46" t="s">
        <v>45</v>
      </c>
      <c r="B12" s="47">
        <v>46.449999999999996</v>
      </c>
      <c r="C12" s="52">
        <f>407+15+49</f>
        <v>471</v>
      </c>
      <c r="D12" s="49">
        <v>10.139935414424112</v>
      </c>
      <c r="E12" s="15"/>
      <c r="F12" s="15"/>
      <c r="G12" s="15"/>
      <c r="H12" s="15"/>
    </row>
    <row r="13" spans="1:8" ht="14.25">
      <c r="A13" s="46" t="s">
        <v>46</v>
      </c>
      <c r="B13" s="47">
        <v>4.98</v>
      </c>
      <c r="C13" s="52">
        <v>40</v>
      </c>
      <c r="D13" s="49">
        <v>8.032128514056224</v>
      </c>
      <c r="E13" s="15"/>
      <c r="F13" s="15"/>
      <c r="G13" s="15"/>
      <c r="H13" s="15"/>
    </row>
    <row r="14" spans="1:8" ht="14.25">
      <c r="A14" s="46" t="s">
        <v>47</v>
      </c>
      <c r="B14" s="47">
        <v>23.81</v>
      </c>
      <c r="C14" s="52">
        <v>243</v>
      </c>
      <c r="D14" s="49">
        <v>10.205795884082319</v>
      </c>
      <c r="E14" s="15"/>
      <c r="F14" s="15"/>
      <c r="G14" s="15"/>
      <c r="H14" s="15"/>
    </row>
    <row r="15" spans="1:8" ht="14.25">
      <c r="A15" s="46" t="s">
        <v>48</v>
      </c>
      <c r="B15" s="47">
        <v>7.97</v>
      </c>
      <c r="C15" s="52">
        <v>77</v>
      </c>
      <c r="D15" s="49">
        <v>9.661229611041406</v>
      </c>
      <c r="E15" s="15"/>
      <c r="F15" s="15"/>
      <c r="G15" s="15"/>
      <c r="H15" s="15"/>
    </row>
    <row r="16" spans="1:8" ht="14.25">
      <c r="A16" s="46" t="s">
        <v>49</v>
      </c>
      <c r="B16" s="47">
        <v>22.78</v>
      </c>
      <c r="C16" s="52">
        <v>234</v>
      </c>
      <c r="D16" s="49">
        <v>10.272168568920105</v>
      </c>
      <c r="E16" s="15"/>
      <c r="F16" s="15"/>
      <c r="G16" s="15"/>
      <c r="H16" s="15"/>
    </row>
    <row r="17" spans="1:8" ht="14.25">
      <c r="A17" s="46" t="s">
        <v>50</v>
      </c>
      <c r="B17" s="47">
        <v>7.21</v>
      </c>
      <c r="C17" s="52">
        <v>52</v>
      </c>
      <c r="D17" s="49">
        <v>7.212205270457698</v>
      </c>
      <c r="E17" s="15"/>
      <c r="F17" s="15"/>
      <c r="G17" s="15"/>
      <c r="H17" s="15"/>
    </row>
    <row r="18" spans="1:8" ht="14.25">
      <c r="A18" s="46" t="s">
        <v>51</v>
      </c>
      <c r="B18" s="47">
        <v>13.23</v>
      </c>
      <c r="C18" s="52">
        <v>148</v>
      </c>
      <c r="D18" s="49">
        <v>11.186696900982614</v>
      </c>
      <c r="E18" s="15"/>
      <c r="F18" s="15"/>
      <c r="G18" s="15"/>
      <c r="H18" s="15"/>
    </row>
    <row r="19" spans="1:8" ht="14.25">
      <c r="A19" s="46" t="s">
        <v>52</v>
      </c>
      <c r="B19" s="47">
        <v>19.47</v>
      </c>
      <c r="C19" s="52">
        <v>215</v>
      </c>
      <c r="D19" s="49">
        <v>11.042629686697484</v>
      </c>
      <c r="E19" s="15"/>
      <c r="F19" s="15"/>
      <c r="G19" s="15"/>
      <c r="H19" s="15"/>
    </row>
    <row r="20" spans="1:8" ht="14.25">
      <c r="A20" s="46" t="s">
        <v>53</v>
      </c>
      <c r="B20" s="47">
        <v>9.81</v>
      </c>
      <c r="C20" s="52">
        <v>65</v>
      </c>
      <c r="D20" s="49">
        <v>6.625891946992864</v>
      </c>
      <c r="E20" s="15"/>
      <c r="F20" s="15"/>
      <c r="G20" s="15"/>
      <c r="H20" s="15"/>
    </row>
    <row r="21" spans="1:8" ht="14.25">
      <c r="A21" s="36" t="s">
        <v>5</v>
      </c>
      <c r="B21" s="53">
        <f>B22+B26+B32+B33</f>
        <v>235.38</v>
      </c>
      <c r="C21" s="37">
        <f>SUM(C22,C26,C32,C33)</f>
        <v>1877</v>
      </c>
      <c r="D21" s="49">
        <v>7.974339366131362</v>
      </c>
      <c r="E21" s="15">
        <v>11.0741252938736</v>
      </c>
      <c r="F21" s="15">
        <v>10.405259704545</v>
      </c>
      <c r="G21" s="15">
        <v>12.67775936455</v>
      </c>
      <c r="H21" s="15">
        <v>8.2600248036379</v>
      </c>
    </row>
    <row r="22" spans="1:8" ht="14.25">
      <c r="A22" s="27" t="s">
        <v>54</v>
      </c>
      <c r="B22" s="54">
        <v>75.22</v>
      </c>
      <c r="C22" s="27">
        <v>415</v>
      </c>
      <c r="D22" s="44">
        <v>5.517149694230258</v>
      </c>
      <c r="E22" s="55"/>
      <c r="F22" s="55"/>
      <c r="G22" s="55"/>
      <c r="H22" s="55"/>
    </row>
    <row r="23" spans="1:8" ht="14.25">
      <c r="A23" s="50" t="s">
        <v>41</v>
      </c>
      <c r="B23" s="51">
        <v>18.71</v>
      </c>
      <c r="C23" s="9">
        <v>105</v>
      </c>
      <c r="D23" s="44">
        <v>5.611972207375735</v>
      </c>
      <c r="E23" s="45"/>
      <c r="F23" s="45"/>
      <c r="G23" s="45"/>
      <c r="H23" s="45"/>
    </row>
    <row r="24" spans="1:8" ht="14.25">
      <c r="A24" s="50" t="s">
        <v>42</v>
      </c>
      <c r="B24" s="51">
        <v>27.6</v>
      </c>
      <c r="C24" s="9">
        <v>159</v>
      </c>
      <c r="D24" s="49">
        <v>5.760869565217391</v>
      </c>
      <c r="E24" s="45"/>
      <c r="F24" s="45"/>
      <c r="G24" s="45"/>
      <c r="H24" s="45"/>
    </row>
    <row r="25" spans="1:8" ht="14.25">
      <c r="A25" s="50" t="s">
        <v>47</v>
      </c>
      <c r="B25" s="51">
        <v>28.91</v>
      </c>
      <c r="C25" s="9">
        <v>151</v>
      </c>
      <c r="D25" s="49">
        <v>5.223106191629194</v>
      </c>
      <c r="E25" s="45"/>
      <c r="F25" s="45"/>
      <c r="G25" s="45"/>
      <c r="H25" s="45"/>
    </row>
    <row r="26" spans="1:8" ht="14.25">
      <c r="A26" s="38" t="s">
        <v>55</v>
      </c>
      <c r="B26" s="56">
        <v>73.31</v>
      </c>
      <c r="C26" s="38">
        <v>648</v>
      </c>
      <c r="D26" s="49">
        <v>8.839176101486837</v>
      </c>
      <c r="E26" s="15"/>
      <c r="F26" s="15"/>
      <c r="G26" s="15"/>
      <c r="H26" s="15"/>
    </row>
    <row r="27" spans="1:8" ht="14.25">
      <c r="A27" s="50" t="s">
        <v>41</v>
      </c>
      <c r="B27" s="51">
        <v>12.47</v>
      </c>
      <c r="C27" s="9">
        <v>100</v>
      </c>
      <c r="D27" s="44">
        <v>8.019246190858059</v>
      </c>
      <c r="E27" s="45"/>
      <c r="F27" s="45"/>
      <c r="G27" s="45"/>
      <c r="H27" s="45"/>
    </row>
    <row r="28" spans="1:8" ht="14.25">
      <c r="A28" s="46" t="s">
        <v>42</v>
      </c>
      <c r="B28" s="47">
        <v>14.02</v>
      </c>
      <c r="C28" s="9">
        <v>120</v>
      </c>
      <c r="D28" s="49">
        <v>8.559201141226819</v>
      </c>
      <c r="E28" s="15"/>
      <c r="F28" s="15"/>
      <c r="G28" s="15"/>
      <c r="H28" s="15"/>
    </row>
    <row r="29" spans="1:8" ht="14.25">
      <c r="A29" s="57" t="s">
        <v>43</v>
      </c>
      <c r="B29" s="47">
        <v>11.49</v>
      </c>
      <c r="C29" s="9">
        <v>92</v>
      </c>
      <c r="D29" s="49">
        <v>8.006962576153176</v>
      </c>
      <c r="E29" s="15"/>
      <c r="F29" s="15"/>
      <c r="G29" s="15"/>
      <c r="H29" s="15"/>
    </row>
    <row r="30" spans="1:8" ht="14.25">
      <c r="A30" s="57" t="s">
        <v>45</v>
      </c>
      <c r="B30" s="47">
        <v>13.63</v>
      </c>
      <c r="C30" s="9">
        <v>113</v>
      </c>
      <c r="D30" s="49">
        <v>8.290535583272193</v>
      </c>
      <c r="E30" s="15"/>
      <c r="F30" s="15"/>
      <c r="G30" s="15"/>
      <c r="H30" s="15"/>
    </row>
    <row r="31" spans="1:8" ht="14.25">
      <c r="A31" s="57" t="s">
        <v>47</v>
      </c>
      <c r="B31" s="47">
        <v>21.71</v>
      </c>
      <c r="C31" s="9">
        <v>223</v>
      </c>
      <c r="D31" s="49">
        <v>10.271764163979732</v>
      </c>
      <c r="E31" s="15"/>
      <c r="F31" s="15"/>
      <c r="G31" s="15"/>
      <c r="H31" s="15"/>
    </row>
    <row r="32" spans="1:8" ht="14.25">
      <c r="A32" s="38" t="s">
        <v>61</v>
      </c>
      <c r="B32" s="56">
        <v>10.93</v>
      </c>
      <c r="C32" s="38">
        <v>71</v>
      </c>
      <c r="D32" s="49">
        <v>6.495882891125343</v>
      </c>
      <c r="E32" s="15"/>
      <c r="F32" s="15"/>
      <c r="G32" s="15"/>
      <c r="H32" s="15"/>
    </row>
    <row r="33" spans="1:8" ht="14.25">
      <c r="A33" s="38" t="s">
        <v>62</v>
      </c>
      <c r="B33" s="56">
        <v>75.92</v>
      </c>
      <c r="C33" s="38">
        <f>392+351</f>
        <v>743</v>
      </c>
      <c r="D33" s="44">
        <v>9.786617492096944</v>
      </c>
      <c r="E33" s="15"/>
      <c r="F33" s="15"/>
      <c r="G33" s="15"/>
      <c r="H33" s="15"/>
    </row>
    <row r="34" ht="14.25">
      <c r="D34" s="58"/>
    </row>
    <row r="35" spans="1:8" ht="14.25">
      <c r="A35" s="264" t="s">
        <v>19</v>
      </c>
      <c r="B35" s="264"/>
      <c r="C35" s="264"/>
      <c r="D35" s="264"/>
      <c r="E35" s="264"/>
      <c r="F35" s="264"/>
      <c r="G35" s="264"/>
      <c r="H35" s="264"/>
    </row>
    <row r="36" spans="1:8" ht="14.25">
      <c r="A36" s="266" t="s">
        <v>63</v>
      </c>
      <c r="B36" s="266"/>
      <c r="C36" s="266"/>
      <c r="D36" s="266"/>
      <c r="E36" s="266"/>
      <c r="F36" s="266"/>
      <c r="G36" s="266"/>
      <c r="H36" s="266"/>
    </row>
    <row r="37" spans="1:8" ht="14.25">
      <c r="A37" s="266" t="s">
        <v>64</v>
      </c>
      <c r="B37" s="266"/>
      <c r="C37" s="266"/>
      <c r="D37" s="266"/>
      <c r="E37" s="266"/>
      <c r="F37" s="266"/>
      <c r="G37" s="266"/>
      <c r="H37" s="266"/>
    </row>
    <row r="38" spans="1:8" ht="14.25">
      <c r="A38" s="273" t="s">
        <v>65</v>
      </c>
      <c r="B38" s="262"/>
      <c r="C38" s="262"/>
      <c r="D38" s="262"/>
      <c r="E38" s="262"/>
      <c r="F38" s="262"/>
      <c r="G38" s="262"/>
      <c r="H38" s="262"/>
    </row>
  </sheetData>
  <sheetProtection/>
  <mergeCells count="9">
    <mergeCell ref="A36:H36"/>
    <mergeCell ref="A37:H37"/>
    <mergeCell ref="A38:H38"/>
    <mergeCell ref="A1:H1"/>
    <mergeCell ref="A2:H2"/>
    <mergeCell ref="E3:H3"/>
    <mergeCell ref="B4:D4"/>
    <mergeCell ref="E4:H4"/>
    <mergeCell ref="A35:H35"/>
  </mergeCells>
  <printOptions/>
  <pageMargins left="0.7" right="0.7" top="0.787401575" bottom="0.787401575" header="0.3" footer="0.3"/>
  <pageSetup fitToHeight="0"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C13"/>
  <sheetViews>
    <sheetView zoomScalePageLayoutView="0" workbookViewId="0" topLeftCell="A1">
      <selection activeCell="D2" sqref="D2"/>
    </sheetView>
  </sheetViews>
  <sheetFormatPr defaultColWidth="11.421875" defaultRowHeight="15"/>
  <cols>
    <col min="1" max="1" width="30.7109375" style="0" customWidth="1"/>
    <col min="2" max="3" width="25.57421875" style="0" customWidth="1"/>
  </cols>
  <sheetData>
    <row r="1" spans="1:3" ht="33.75" customHeight="1">
      <c r="A1" s="259" t="s">
        <v>67</v>
      </c>
      <c r="B1" s="259"/>
      <c r="C1" s="259"/>
    </row>
    <row r="2" spans="1:3" ht="15">
      <c r="A2" s="264" t="s">
        <v>85</v>
      </c>
      <c r="B2" s="264"/>
      <c r="C2" s="264"/>
    </row>
    <row r="3" spans="1:3" ht="14.25">
      <c r="A3" s="37"/>
      <c r="B3" s="21"/>
      <c r="C3" s="19" t="s">
        <v>68</v>
      </c>
    </row>
    <row r="4" spans="1:3" ht="14.25">
      <c r="A4" s="21"/>
      <c r="B4" s="277" t="s">
        <v>69</v>
      </c>
      <c r="C4" s="277"/>
    </row>
    <row r="5" spans="1:3" ht="14.25">
      <c r="A5" s="21"/>
      <c r="B5" s="61" t="s">
        <v>18</v>
      </c>
      <c r="C5" s="62" t="s">
        <v>70</v>
      </c>
    </row>
    <row r="6" spans="1:3" ht="14.25">
      <c r="A6" s="239" t="s">
        <v>40</v>
      </c>
      <c r="B6" s="26">
        <v>52</v>
      </c>
      <c r="C6" s="63">
        <v>40.4</v>
      </c>
    </row>
    <row r="7" spans="1:3" ht="14.25">
      <c r="A7" s="1" t="s">
        <v>71</v>
      </c>
      <c r="B7" s="64">
        <v>52.68817204301075</v>
      </c>
      <c r="C7" s="53">
        <v>37</v>
      </c>
    </row>
    <row r="8" spans="1:3" ht="14.25">
      <c r="A8" s="65" t="s">
        <v>54</v>
      </c>
      <c r="B8" s="66">
        <v>90.625</v>
      </c>
      <c r="C8" s="67"/>
    </row>
    <row r="9" spans="1:3" ht="14.25">
      <c r="A9" s="46" t="s">
        <v>55</v>
      </c>
      <c r="B9" s="68">
        <v>36.58536585365854</v>
      </c>
      <c r="C9" s="69"/>
    </row>
    <row r="10" spans="1:3" ht="14.25">
      <c r="A10" s="46" t="s">
        <v>56</v>
      </c>
      <c r="B10" s="68">
        <v>25</v>
      </c>
      <c r="C10" s="69"/>
    </row>
    <row r="11" spans="1:3" ht="14.25">
      <c r="A11" s="52"/>
      <c r="B11" s="52"/>
      <c r="C11" s="70"/>
    </row>
    <row r="12" spans="1:3" ht="14.25">
      <c r="A12" s="20" t="s">
        <v>19</v>
      </c>
      <c r="B12" s="21"/>
      <c r="C12" s="21"/>
    </row>
    <row r="13" spans="1:3" ht="38.25" customHeight="1">
      <c r="A13" s="266" t="s">
        <v>72</v>
      </c>
      <c r="B13" s="266"/>
      <c r="C13" s="266"/>
    </row>
  </sheetData>
  <sheetProtection/>
  <mergeCells count="4">
    <mergeCell ref="A1:C1"/>
    <mergeCell ref="A2:C2"/>
    <mergeCell ref="B4:C4"/>
    <mergeCell ref="A13:C13"/>
  </mergeCells>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H8"/>
  <sheetViews>
    <sheetView zoomScalePageLayoutView="0" workbookViewId="0" topLeftCell="A1">
      <selection activeCell="H2" sqref="H2"/>
    </sheetView>
  </sheetViews>
  <sheetFormatPr defaultColWidth="11.421875" defaultRowHeight="15"/>
  <cols>
    <col min="5" max="5" width="7.28125" style="0" customWidth="1"/>
    <col min="7" max="7" width="11.8515625" style="0" customWidth="1"/>
  </cols>
  <sheetData>
    <row r="1" spans="1:8" ht="41.25" customHeight="1">
      <c r="A1" s="260" t="s">
        <v>73</v>
      </c>
      <c r="B1" s="266"/>
      <c r="C1" s="266"/>
      <c r="D1" s="266"/>
      <c r="E1" s="266"/>
      <c r="F1" s="266"/>
      <c r="G1" s="266"/>
      <c r="H1" s="79"/>
    </row>
    <row r="2" spans="1:8" ht="15">
      <c r="A2" s="261" t="s">
        <v>242</v>
      </c>
      <c r="B2" s="261"/>
      <c r="C2" s="261"/>
      <c r="D2" s="261"/>
      <c r="E2" s="261"/>
      <c r="F2" s="261"/>
      <c r="G2" s="261"/>
      <c r="H2" s="21"/>
    </row>
    <row r="3" spans="1:8" ht="14.25">
      <c r="A3" s="21"/>
      <c r="B3" s="21"/>
      <c r="C3" s="21"/>
      <c r="D3" s="21"/>
      <c r="E3" s="21"/>
      <c r="F3" s="21"/>
      <c r="G3" s="19" t="s">
        <v>74</v>
      </c>
      <c r="H3" s="21"/>
    </row>
    <row r="4" spans="1:8" ht="14.25">
      <c r="A4" s="1"/>
      <c r="B4" s="12" t="s">
        <v>75</v>
      </c>
      <c r="C4" s="12" t="s">
        <v>36</v>
      </c>
      <c r="D4" s="12" t="s">
        <v>37</v>
      </c>
      <c r="E4" s="12" t="s">
        <v>38</v>
      </c>
      <c r="F4" s="12" t="s">
        <v>39</v>
      </c>
      <c r="G4" s="12" t="s">
        <v>76</v>
      </c>
      <c r="H4" s="21"/>
    </row>
    <row r="5" spans="1:8" ht="14.25">
      <c r="A5" s="71" t="s">
        <v>14</v>
      </c>
      <c r="B5" s="72">
        <v>2</v>
      </c>
      <c r="C5" s="73" t="s">
        <v>77</v>
      </c>
      <c r="D5" s="13">
        <v>1.1</v>
      </c>
      <c r="E5" s="13">
        <v>1.3</v>
      </c>
      <c r="F5" s="73" t="s">
        <v>77</v>
      </c>
      <c r="G5" s="13">
        <v>1.5</v>
      </c>
      <c r="H5" s="21"/>
    </row>
    <row r="6" spans="1:8" ht="14.25">
      <c r="A6" s="23" t="s">
        <v>15</v>
      </c>
      <c r="B6" s="74">
        <v>2</v>
      </c>
      <c r="C6" s="75" t="s">
        <v>77</v>
      </c>
      <c r="D6" s="45">
        <v>1.1</v>
      </c>
      <c r="E6" s="45">
        <v>1.3</v>
      </c>
      <c r="F6" s="45">
        <v>2.5</v>
      </c>
      <c r="G6" s="45">
        <v>1.6</v>
      </c>
      <c r="H6" s="21"/>
    </row>
    <row r="7" spans="1:8" ht="14.25">
      <c r="A7" s="21" t="s">
        <v>16</v>
      </c>
      <c r="B7" s="74">
        <v>2</v>
      </c>
      <c r="C7" s="76" t="s">
        <v>77</v>
      </c>
      <c r="D7" s="21">
        <v>1.1</v>
      </c>
      <c r="E7" s="76">
        <v>1.3</v>
      </c>
      <c r="F7" s="21">
        <v>2.5</v>
      </c>
      <c r="G7" s="76">
        <v>1.6</v>
      </c>
      <c r="H7" s="21"/>
    </row>
    <row r="8" spans="1:8" ht="14.25">
      <c r="A8" s="21" t="s">
        <v>17</v>
      </c>
      <c r="B8" s="74">
        <v>2</v>
      </c>
      <c r="C8" s="76" t="s">
        <v>77</v>
      </c>
      <c r="D8" s="21">
        <v>1.1</v>
      </c>
      <c r="E8" s="76">
        <v>1.3</v>
      </c>
      <c r="F8" s="21">
        <v>2.6</v>
      </c>
      <c r="G8" s="77" t="s">
        <v>77</v>
      </c>
      <c r="H8" s="21"/>
    </row>
  </sheetData>
  <sheetProtection/>
  <mergeCells count="2">
    <mergeCell ref="A2:G2"/>
    <mergeCell ref="A1:G1"/>
  </mergeCells>
  <printOptions/>
  <pageMargins left="0.7" right="0.7" top="0.787401575" bottom="0.7874015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H10"/>
  <sheetViews>
    <sheetView zoomScalePageLayoutView="0" workbookViewId="0" topLeftCell="A1">
      <selection activeCell="H2" sqref="H2"/>
    </sheetView>
  </sheetViews>
  <sheetFormatPr defaultColWidth="11.421875" defaultRowHeight="15"/>
  <sheetData>
    <row r="1" spans="1:8" ht="38.25" customHeight="1">
      <c r="A1" s="260" t="s">
        <v>78</v>
      </c>
      <c r="B1" s="260"/>
      <c r="C1" s="260"/>
      <c r="D1" s="260"/>
      <c r="E1" s="260"/>
      <c r="F1" s="260"/>
      <c r="G1" s="260"/>
      <c r="H1" s="260"/>
    </row>
    <row r="2" spans="1:8" ht="15">
      <c r="A2" s="261" t="s">
        <v>243</v>
      </c>
      <c r="B2" s="261"/>
      <c r="C2" s="261"/>
      <c r="D2" s="261"/>
      <c r="E2" s="261"/>
      <c r="F2" s="261"/>
      <c r="G2" s="261"/>
      <c r="H2" s="21"/>
    </row>
    <row r="3" spans="1:8" ht="14.25">
      <c r="A3" s="21"/>
      <c r="B3" s="21"/>
      <c r="C3" s="21"/>
      <c r="D3" s="21"/>
      <c r="E3" s="21"/>
      <c r="F3" s="21"/>
      <c r="G3" s="19" t="s">
        <v>79</v>
      </c>
      <c r="H3" s="21"/>
    </row>
    <row r="4" spans="1:8" ht="14.25">
      <c r="A4" s="1"/>
      <c r="B4" s="12" t="s">
        <v>75</v>
      </c>
      <c r="C4" s="12" t="s">
        <v>36</v>
      </c>
      <c r="D4" s="12" t="s">
        <v>37</v>
      </c>
      <c r="E4" s="12" t="s">
        <v>38</v>
      </c>
      <c r="F4" s="12" t="s">
        <v>39</v>
      </c>
      <c r="G4" s="12" t="s">
        <v>76</v>
      </c>
      <c r="H4" s="21"/>
    </row>
    <row r="5" spans="1:8" ht="14.25">
      <c r="A5" s="71" t="s">
        <v>15</v>
      </c>
      <c r="B5" s="72">
        <v>97.2</v>
      </c>
      <c r="C5" s="73" t="s">
        <v>77</v>
      </c>
      <c r="D5" s="13">
        <v>9.6</v>
      </c>
      <c r="E5" s="73">
        <v>37.1</v>
      </c>
      <c r="F5" s="13">
        <v>100</v>
      </c>
      <c r="G5" s="13">
        <v>58.4</v>
      </c>
      <c r="H5" s="21"/>
    </row>
    <row r="6" spans="1:8" ht="14.25">
      <c r="A6" s="21" t="s">
        <v>16</v>
      </c>
      <c r="B6" s="74">
        <v>100</v>
      </c>
      <c r="C6" s="77" t="s">
        <v>77</v>
      </c>
      <c r="D6" s="21">
        <v>9.5</v>
      </c>
      <c r="E6" s="77">
        <v>39.1</v>
      </c>
      <c r="F6" s="45">
        <v>100</v>
      </c>
      <c r="G6" s="77">
        <v>59.7</v>
      </c>
      <c r="H6" s="21"/>
    </row>
    <row r="7" spans="1:7" s="21" customFormat="1" ht="14.25">
      <c r="A7" s="21" t="s">
        <v>17</v>
      </c>
      <c r="B7" s="74">
        <v>100</v>
      </c>
      <c r="C7" s="77" t="s">
        <v>77</v>
      </c>
      <c r="D7" s="21">
        <v>8.8</v>
      </c>
      <c r="E7" s="77">
        <v>34.5</v>
      </c>
      <c r="F7" s="45">
        <v>100</v>
      </c>
      <c r="G7" s="77" t="s">
        <v>77</v>
      </c>
    </row>
    <row r="8" spans="1:8" ht="14.25">
      <c r="A8" s="264"/>
      <c r="B8" s="264"/>
      <c r="C8" s="264"/>
      <c r="D8" s="264"/>
      <c r="E8" s="264"/>
      <c r="F8" s="264"/>
      <c r="G8" s="264"/>
      <c r="H8" s="21"/>
    </row>
    <row r="9" spans="1:8" ht="14.25">
      <c r="A9" s="278" t="s">
        <v>19</v>
      </c>
      <c r="B9" s="279"/>
      <c r="C9" s="279"/>
      <c r="D9" s="279"/>
      <c r="E9" s="279"/>
      <c r="F9" s="279"/>
      <c r="G9" s="279"/>
      <c r="H9" s="21"/>
    </row>
    <row r="10" spans="1:8" ht="51.75" customHeight="1">
      <c r="A10" s="265" t="s">
        <v>80</v>
      </c>
      <c r="B10" s="265"/>
      <c r="C10" s="265"/>
      <c r="D10" s="265"/>
      <c r="E10" s="265"/>
      <c r="F10" s="265"/>
      <c r="G10" s="265"/>
      <c r="H10" s="265"/>
    </row>
  </sheetData>
  <sheetProtection/>
  <mergeCells count="5">
    <mergeCell ref="A1:H1"/>
    <mergeCell ref="A2:G2"/>
    <mergeCell ref="A9:G9"/>
    <mergeCell ref="A8:G8"/>
    <mergeCell ref="A10:H10"/>
  </mergeCells>
  <printOptions/>
  <pageMargins left="0.7" right="0.7" top="0.787401575" bottom="0.787401575" header="0.3" footer="0.3"/>
  <pageSetup fitToHeight="0" fitToWidth="1"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H10"/>
  <sheetViews>
    <sheetView zoomScalePageLayoutView="0" workbookViewId="0" topLeftCell="A1">
      <selection activeCell="I4" sqref="I4"/>
    </sheetView>
  </sheetViews>
  <sheetFormatPr defaultColWidth="11.421875" defaultRowHeight="15"/>
  <sheetData>
    <row r="1" spans="1:8" ht="15">
      <c r="A1" s="259" t="s">
        <v>81</v>
      </c>
      <c r="B1" s="259"/>
      <c r="C1" s="259"/>
      <c r="D1" s="259"/>
      <c r="E1" s="259"/>
      <c r="F1" s="259"/>
      <c r="G1" s="259"/>
      <c r="H1" s="259"/>
    </row>
    <row r="2" spans="1:8" ht="15">
      <c r="A2" s="261" t="s">
        <v>244</v>
      </c>
      <c r="B2" s="261"/>
      <c r="C2" s="261"/>
      <c r="D2" s="261"/>
      <c r="E2" s="261"/>
      <c r="F2" s="261"/>
      <c r="G2" s="261"/>
      <c r="H2" s="60"/>
    </row>
    <row r="3" spans="1:8" ht="14.25">
      <c r="A3" s="60"/>
      <c r="B3" s="60"/>
      <c r="C3" s="60"/>
      <c r="D3" s="60"/>
      <c r="E3" s="60"/>
      <c r="F3" s="60"/>
      <c r="G3" s="19" t="s">
        <v>82</v>
      </c>
      <c r="H3" s="60"/>
    </row>
    <row r="4" spans="1:8" ht="14.25">
      <c r="A4" s="1" t="s">
        <v>238</v>
      </c>
      <c r="B4" s="12" t="s">
        <v>75</v>
      </c>
      <c r="C4" s="12" t="s">
        <v>36</v>
      </c>
      <c r="D4" s="12" t="s">
        <v>37</v>
      </c>
      <c r="E4" s="12" t="s">
        <v>38</v>
      </c>
      <c r="F4" s="12" t="s">
        <v>39</v>
      </c>
      <c r="G4" s="12" t="s">
        <v>28</v>
      </c>
      <c r="H4" s="60"/>
    </row>
    <row r="5" spans="1:8" ht="14.25">
      <c r="A5" s="71" t="s">
        <v>13</v>
      </c>
      <c r="B5" s="72">
        <v>84.2</v>
      </c>
      <c r="C5" s="73">
        <v>83.9</v>
      </c>
      <c r="D5" s="13">
        <v>72.3</v>
      </c>
      <c r="E5" s="73">
        <v>87.6</v>
      </c>
      <c r="F5" s="13">
        <v>73.5</v>
      </c>
      <c r="G5" s="13">
        <v>79.2</v>
      </c>
      <c r="H5" s="60"/>
    </row>
    <row r="6" spans="1:8" ht="14.25">
      <c r="A6" s="23" t="s">
        <v>14</v>
      </c>
      <c r="B6" s="74">
        <v>87.2</v>
      </c>
      <c r="C6" s="75">
        <v>83.9</v>
      </c>
      <c r="D6" s="45">
        <v>72.3</v>
      </c>
      <c r="E6" s="75">
        <v>90.1</v>
      </c>
      <c r="F6" s="45">
        <v>70.4</v>
      </c>
      <c r="G6" s="45">
        <v>80.7</v>
      </c>
      <c r="H6" s="60"/>
    </row>
    <row r="7" spans="1:8" ht="14.25">
      <c r="A7" s="60" t="s">
        <v>15</v>
      </c>
      <c r="B7" s="74">
        <v>83.5</v>
      </c>
      <c r="C7" s="77">
        <v>82.8</v>
      </c>
      <c r="D7" s="60">
        <v>73.5</v>
      </c>
      <c r="E7" s="77">
        <v>86.1</v>
      </c>
      <c r="F7" s="60">
        <v>71.4</v>
      </c>
      <c r="G7" s="77">
        <v>80.5</v>
      </c>
      <c r="H7" s="60"/>
    </row>
    <row r="8" spans="1:8" ht="14.25">
      <c r="A8" s="60"/>
      <c r="B8" s="60"/>
      <c r="C8" s="60"/>
      <c r="D8" s="60"/>
      <c r="E8" s="60"/>
      <c r="F8" s="60"/>
      <c r="G8" s="60"/>
      <c r="H8" s="60"/>
    </row>
    <row r="9" spans="1:8" ht="14.25">
      <c r="A9" s="261" t="s">
        <v>19</v>
      </c>
      <c r="B9" s="262"/>
      <c r="C9" s="262"/>
      <c r="D9" s="262"/>
      <c r="E9" s="262"/>
      <c r="F9" s="262"/>
      <c r="G9" s="262"/>
      <c r="H9" s="60"/>
    </row>
    <row r="10" spans="1:8" ht="71.25" customHeight="1">
      <c r="A10" s="280" t="s">
        <v>83</v>
      </c>
      <c r="B10" s="281"/>
      <c r="C10" s="281"/>
      <c r="D10" s="281"/>
      <c r="E10" s="281"/>
      <c r="F10" s="281"/>
      <c r="G10" s="281"/>
      <c r="H10" s="60"/>
    </row>
  </sheetData>
  <sheetProtection/>
  <mergeCells count="4">
    <mergeCell ref="A1:H1"/>
    <mergeCell ref="A2:G2"/>
    <mergeCell ref="A9:G9"/>
    <mergeCell ref="A10:G10"/>
  </mergeCells>
  <printOptions/>
  <pageMargins left="0.7" right="0.7" top="0.787401575" bottom="0.787401575" header="0.3" footer="0.3"/>
  <pageSetup fitToHeight="0"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Landesverwaltung Liechtenstein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Frick Franziska</dc:creator>
  <cp:keywords/>
  <dc:description/>
  <cp:lastModifiedBy>Frick Franziska</cp:lastModifiedBy>
  <cp:lastPrinted>2017-01-25T16:55:24Z</cp:lastPrinted>
  <dcterms:created xsi:type="dcterms:W3CDTF">2016-12-14T15:21:28Z</dcterms:created>
  <dcterms:modified xsi:type="dcterms:W3CDTF">2017-10-25T11:00:25Z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