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activeX/activeX1.xml" ContentType="application/vnd.ms-office.activeX+xml"/>
  <Override PartName="/xl/activeX/activeX1.bin" ContentType="application/vnd.ms-office.activeX"/>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3200" yWindow="108" windowWidth="6960" windowHeight="8640" tabRatio="993"/>
  </bookViews>
  <sheets>
    <sheet name="Inhalt" sheetId="1" r:id="rId1"/>
    <sheet name="Tab_1_1" sheetId="30" r:id="rId2"/>
    <sheet name="Tab_1_2" sheetId="3" r:id="rId3"/>
    <sheet name="Tab_1_3" sheetId="5" r:id="rId4"/>
    <sheet name="Tab_2_1" sheetId="6" r:id="rId5"/>
    <sheet name="Tab_2_2" sheetId="7" r:id="rId6"/>
    <sheet name="Tab_2_3" sheetId="10" r:id="rId7"/>
    <sheet name="Tab_2_4" sheetId="8" r:id="rId8"/>
    <sheet name="Tab_2_5" sheetId="28" r:id="rId9"/>
    <sheet name="Tab_3_1" sheetId="11" r:id="rId10"/>
    <sheet name="Tab_3_2" sheetId="12" r:id="rId11"/>
    <sheet name="Tab_3_3" sheetId="13" r:id="rId12"/>
    <sheet name="Tab_3_4" sheetId="15" r:id="rId13"/>
    <sheet name="Tab_3_5" sheetId="16" r:id="rId14"/>
    <sheet name="Tab_3_6" sheetId="17" r:id="rId15"/>
    <sheet name="Tab_4_1_1" sheetId="31" r:id="rId16"/>
    <sheet name="Tab_4_1_2" sheetId="32" r:id="rId17"/>
    <sheet name="Tab_4_1_3" sheetId="33" r:id="rId18"/>
    <sheet name="Tab_4_1_4" sheetId="20" r:id="rId19"/>
    <sheet name="Tab_4_1_5" sheetId="35" r:id="rId20"/>
    <sheet name="Tab_4_1_6" sheetId="34" r:id="rId21"/>
    <sheet name="Tab_4_1_7" sheetId="36" r:id="rId22"/>
    <sheet name="Tab_4_2_1" sheetId="23" r:id="rId23"/>
    <sheet name="Tab_4_2_2" sheetId="25" r:id="rId24"/>
    <sheet name="Tab_4_2_3" sheetId="26" r:id="rId25"/>
  </sheets>
  <definedNames>
    <definedName name="_xlnm.Print_Area" localSheetId="0">Inhalt!$A$1:$B$32</definedName>
    <definedName name="_xlnm.Print_Area" localSheetId="1">Tab_1_1!$A$1:$C$30</definedName>
    <definedName name="_xlnm.Print_Area" localSheetId="2">Tab_1_2!$A$1:$F$19</definedName>
    <definedName name="_xlnm.Print_Area" localSheetId="3">Tab_1_3!$A$1:$F$23</definedName>
    <definedName name="_xlnm.Print_Area" localSheetId="4">Tab_2_1!$A$1:$G$18</definedName>
    <definedName name="_xlnm.Print_Area" localSheetId="5">Tab_2_2!$A$1:$B$16</definedName>
    <definedName name="_xlnm.Print_Area" localSheetId="6">Tab_2_3!$A$1:$B$10</definedName>
    <definedName name="_xlnm.Print_Area" localSheetId="7">Tab_2_4!$A$1:$B$32</definedName>
    <definedName name="_xlnm.Print_Area" localSheetId="8">Tab_2_5!$A$1:$J$71</definedName>
    <definedName name="_xlnm.Print_Area" localSheetId="9">Tab_3_1!$A$1:$F$37</definedName>
    <definedName name="_xlnm.Print_Area" localSheetId="10">Tab_3_2!$A$1:$F$43</definedName>
    <definedName name="_xlnm.Print_Area" localSheetId="11">Tab_3_3!$A$1:$F$17</definedName>
    <definedName name="_xlnm.Print_Area" localSheetId="12">Tab_3_4!$A$1:$J$33</definedName>
    <definedName name="_xlnm.Print_Area" localSheetId="13">Tab_3_5!$A$1:$F$30</definedName>
    <definedName name="_xlnm.Print_Area" localSheetId="14">Tab_3_6!$A$1:$F$33</definedName>
    <definedName name="_xlnm.Print_Area" localSheetId="15">Tab_4_1_1!$A$1:$N$26</definedName>
    <definedName name="_xlnm.Print_Area" localSheetId="16">Tab_4_1_2!$A$1:$I$28</definedName>
    <definedName name="_xlnm.Print_Area" localSheetId="17">Tab_4_1_3!$A$1:$M$30</definedName>
    <definedName name="_xlnm.Print_Area" localSheetId="18">Tab_4_1_4!$A$1:$G$24</definedName>
    <definedName name="_xlnm.Print_Area" localSheetId="19">Tab_4_1_5!$A$1:$F$20</definedName>
    <definedName name="_xlnm.Print_Area" localSheetId="20">Tab_4_1_6!$A$1:$K$16</definedName>
    <definedName name="_xlnm.Print_Area" localSheetId="21">Tab_4_1_7!$A$1:$R$28</definedName>
    <definedName name="_xlnm.Print_Area" localSheetId="22">Tab_4_2_1!$A$1:$K$22</definedName>
    <definedName name="_xlnm.Print_Area" localSheetId="23">Tab_4_2_2!$A$1:$J$22</definedName>
    <definedName name="_xlnm.Print_Area" localSheetId="24">Tab_4_2_3!$A$1:$F$21</definedName>
  </definedNames>
  <calcPr calcId="145621"/>
</workbook>
</file>

<file path=xl/calcChain.xml><?xml version="1.0" encoding="utf-8"?>
<calcChain xmlns="http://schemas.openxmlformats.org/spreadsheetml/2006/main">
  <c r="B28" i="1" l="1"/>
  <c r="C6" i="30" l="1"/>
  <c r="M18" i="31" l="1"/>
  <c r="B13" i="5" l="1"/>
  <c r="B12" i="5"/>
  <c r="B11" i="5"/>
  <c r="B10" i="5"/>
  <c r="B9" i="5"/>
  <c r="B8" i="5"/>
  <c r="F7" i="5"/>
  <c r="E7" i="5"/>
  <c r="D7" i="5"/>
  <c r="C7" i="5"/>
  <c r="B7" i="5" l="1"/>
  <c r="C7" i="3" l="1"/>
  <c r="B8" i="3"/>
  <c r="B9" i="3"/>
  <c r="F9" i="3" s="1"/>
  <c r="B10" i="3"/>
  <c r="E10" i="3" s="1"/>
  <c r="B11" i="3"/>
  <c r="E11" i="3" s="1"/>
  <c r="B12" i="3"/>
  <c r="E12" i="3" s="1"/>
  <c r="B13" i="3"/>
  <c r="E13" i="3" s="1"/>
  <c r="B12" i="1"/>
  <c r="B6" i="1"/>
  <c r="B5" i="1"/>
  <c r="B32" i="1"/>
  <c r="B31" i="1"/>
  <c r="B30" i="1"/>
  <c r="B27" i="1"/>
  <c r="B26" i="1"/>
  <c r="B25" i="1"/>
  <c r="B24" i="1"/>
  <c r="B23" i="1"/>
  <c r="B22" i="1"/>
  <c r="F11" i="3"/>
  <c r="D7" i="3"/>
  <c r="B11" i="1"/>
  <c r="B10" i="1"/>
  <c r="B4" i="1"/>
  <c r="B29" i="1"/>
  <c r="B21" i="1"/>
  <c r="B9" i="1"/>
  <c r="B8" i="1"/>
  <c r="B19" i="1"/>
  <c r="B18" i="1"/>
  <c r="B17" i="1"/>
  <c r="B16" i="1"/>
  <c r="B15" i="1"/>
  <c r="B14" i="1"/>
  <c r="B7" i="3" l="1"/>
  <c r="E7" i="3" s="1"/>
  <c r="E9" i="3"/>
  <c r="F10" i="3"/>
  <c r="F7" i="3"/>
  <c r="F13" i="3"/>
  <c r="F12" i="3"/>
</calcChain>
</file>

<file path=xl/sharedStrings.xml><?xml version="1.0" encoding="utf-8"?>
<sst xmlns="http://schemas.openxmlformats.org/spreadsheetml/2006/main" count="926" uniqueCount="428">
  <si>
    <t>Ärzte</t>
  </si>
  <si>
    <t>Apotheker</t>
  </si>
  <si>
    <t>Zahnärzte</t>
  </si>
  <si>
    <t>Tabelle 1.1</t>
  </si>
  <si>
    <t>Total</t>
  </si>
  <si>
    <t>Erläuterung zur Tabelle:</t>
  </si>
  <si>
    <t>.</t>
  </si>
  <si>
    <t>bis 35 Jahre</t>
  </si>
  <si>
    <t>35 bis 44 Jahre</t>
  </si>
  <si>
    <t>45 bis 54 Jahre</t>
  </si>
  <si>
    <t>55 bis 64 Jahre</t>
  </si>
  <si>
    <t>75+ Jahre</t>
  </si>
  <si>
    <t>Männer</t>
  </si>
  <si>
    <t>Frauen</t>
  </si>
  <si>
    <t>Tabelle 1.2</t>
  </si>
  <si>
    <t>Tabelle 1.3</t>
  </si>
  <si>
    <t>Allgemeinmediziner</t>
  </si>
  <si>
    <t>Spitäler</t>
  </si>
  <si>
    <t>Tabelle 2.1</t>
  </si>
  <si>
    <t>Operationssäle</t>
  </si>
  <si>
    <t>Tagespflegeplätze</t>
  </si>
  <si>
    <t>Chirurgische Tagespflegeplätze</t>
  </si>
  <si>
    <t>Onkologische Tagespflegeplätze</t>
  </si>
  <si>
    <t>Computertomographen</t>
  </si>
  <si>
    <t>Angiographiegeräte</t>
  </si>
  <si>
    <t>Tabelle 2.3</t>
  </si>
  <si>
    <t>25-34 Jahre</t>
  </si>
  <si>
    <t>35-44 Jahre</t>
  </si>
  <si>
    <t>45-54 Jahre</t>
  </si>
  <si>
    <t>55-64 Jahre</t>
  </si>
  <si>
    <t>65+ Jahre</t>
  </si>
  <si>
    <t>Tabelle 2.4</t>
  </si>
  <si>
    <t>Tabelle 2.5</t>
  </si>
  <si>
    <t>Pädiater</t>
  </si>
  <si>
    <t>Gynäkologen</t>
  </si>
  <si>
    <t>Psychiater</t>
  </si>
  <si>
    <t>Chirurgen</t>
  </si>
  <si>
    <t>Medizinische Spezialisten</t>
  </si>
  <si>
    <t>Tabelle 2.2</t>
  </si>
  <si>
    <t>Inland</t>
  </si>
  <si>
    <t>Ausland</t>
  </si>
  <si>
    <t>Leistungserbringer der Gesundheitsversorgung - Total</t>
  </si>
  <si>
    <t>HP.1 Krankenhäuser -Total</t>
  </si>
  <si>
    <t>- HP.1.1 Allgemeine Krankenhäuser</t>
  </si>
  <si>
    <t>- HP.1.2 Psychiatrische Kliniken</t>
  </si>
  <si>
    <t>-</t>
  </si>
  <si>
    <t>- HP.1.3 Fachkliniken</t>
  </si>
  <si>
    <t>HP.2 Pflegeheime - Total</t>
  </si>
  <si>
    <t>- HP.2.1 Langzeitpflegeheime</t>
  </si>
  <si>
    <t>- HP.2.2 Wohnheime für psychisch Kranke und Suchtkranke</t>
  </si>
  <si>
    <t>- HP.2.9 Sonstige Wohn- und Pflegeheime</t>
  </si>
  <si>
    <t>HP.3 Anbieter ambulanter Gesundheitsversorgung - Total</t>
  </si>
  <si>
    <t>- HP.3.1 Arztpraxen</t>
  </si>
  <si>
    <t>- HP.3.2 Zahnarztpraxen</t>
  </si>
  <si>
    <t>- HP.3.3 Praxen von Angehörigen anderer Gesundheitsberufe</t>
  </si>
  <si>
    <t>- HP.3.4 Ambulante Zentren der Gesundheitsversorgung</t>
  </si>
  <si>
    <t>- HP.3.5 Anbieter häuslicher Gesundheitsleistungen</t>
  </si>
  <si>
    <t>HP.4 Anbieter von Hilfsleistungen - Total</t>
  </si>
  <si>
    <t>- HP.4.1 Ambulanz- und Rettungsdienste</t>
  </si>
  <si>
    <t>- HP.4.2 Medizinische und diagnostische Labors</t>
  </si>
  <si>
    <t>- HP.4.9 Sonstige Anbieter medizinischer Hilfsleistungen</t>
  </si>
  <si>
    <t>HP.5 Einzelhändler und sonstige Anbieter medizinischer Güter - Total</t>
  </si>
  <si>
    <t>- HP.5.1 Apotheken</t>
  </si>
  <si>
    <t>- HP.5.2 Einzelhandel und sonstige Anbieter langlebiger medizinischer Güter und Geräte</t>
  </si>
  <si>
    <t>- HP.5.9 Sonstige Händler und übrige Anbieter pharmazeutischer und medizinischer Güter</t>
  </si>
  <si>
    <t>HP.6 Anbieter von Präventivmassnahmen</t>
  </si>
  <si>
    <t>HP.7 Verwalter und Finanzierer des Gesundheitssystems - Total</t>
  </si>
  <si>
    <t>- HP.7.1 Staatliche Verwaltungsstellen der Gesundheitsversorgung</t>
  </si>
  <si>
    <t>- HP.7.2 Stellen der gesetzlichen Krankenversicherung</t>
  </si>
  <si>
    <t>- HP.7.3 Stellen der privaten Krankenversicherung</t>
  </si>
  <si>
    <t>- HP.7.9 Sonstige Verwaltungsstellen der Gesundheitsleistungen</t>
  </si>
  <si>
    <t>HP.8 Sonstige Wirtschaftszweige - Total</t>
  </si>
  <si>
    <t>- HP.8.1 Private Haushalte als Erbringer häuslicher Pflegeleistungen</t>
  </si>
  <si>
    <t>Anteil in %</t>
  </si>
  <si>
    <t>Tabelle 3.1</t>
  </si>
  <si>
    <t>Funktion der Gesundheitsversorgung - Total</t>
  </si>
  <si>
    <t>HC.1 Kurative Gesundheitsversorgung - Total</t>
  </si>
  <si>
    <t>- HC.1.1 Stationäre kurative Gesundheitsversorgung</t>
  </si>
  <si>
    <t>- HC.1.2 Tagesklinische kurative Gesundheitsversorgung</t>
  </si>
  <si>
    <t>- HC.1.3 Ambulante kurative Gesundheitsversorgung</t>
  </si>
  <si>
    <t>- HC.1.4 Häusliche kurative Gesundheitsversorgung</t>
  </si>
  <si>
    <t>HC.2 Rehabilitative Gesundheitsversorgung - Total</t>
  </si>
  <si>
    <t>- HC.2.1 Stationäre rehabilitative Gesundheitsversorgung</t>
  </si>
  <si>
    <t>- HC.2.2 Tagesklinische rehabilitative Gesundheitsversorgung</t>
  </si>
  <si>
    <t>- HC.2.3 Ambulante rehabilitative Gesundheitsversorgung</t>
  </si>
  <si>
    <t>- HC.2.4 Häusliche rehabilitative Gesundheitsversorgung</t>
  </si>
  <si>
    <t>HC.3 Langzeitpflege - Total</t>
  </si>
  <si>
    <t>- HC.3.1 Stationäre Langzeitpflege</t>
  </si>
  <si>
    <t>- HC.3.2 Tagesklinische Langzeitpflege</t>
  </si>
  <si>
    <t>- HC.3.3 Ambulante Langzeitpflege</t>
  </si>
  <si>
    <t>- HC.3.4 Häusliche Langzeitpflege</t>
  </si>
  <si>
    <t>HC.4 Hilfsleistungen - Total</t>
  </si>
  <si>
    <t>- HC.4.1 Laborleistungen</t>
  </si>
  <si>
    <t>- HC.4.2 Bildgebende Verfahren</t>
  </si>
  <si>
    <t>- HC.4.3 Ambulanzdienste</t>
  </si>
  <si>
    <t>HC.5 Medizinische Güter - Total</t>
  </si>
  <si>
    <t>- HC.5.1 Arzneimittel und sonstige medizinische Verbrauchsgüter</t>
  </si>
  <si>
    <t>- HC.5.2 Therapeutische Hilfsmittel und sonstige langlebige medizinische Güter</t>
  </si>
  <si>
    <t>HC.6 Prävention - Total</t>
  </si>
  <si>
    <t>- HC.6.1 Informations-, Ausbildungs- und Beratungsprogramme</t>
  </si>
  <si>
    <t>- HC.6.2 Impfprogramme</t>
  </si>
  <si>
    <t>- HC.6.3 Früherkennungsprogramme</t>
  </si>
  <si>
    <t>- HC.6.4 Programme zur Überwachung der gesundheitlichen Verfassung</t>
  </si>
  <si>
    <t>- HC.6.5 Epidemiologische Überwachung und Kontrollprogramme zur Vermeidung von Gesundheitsrisiken</t>
  </si>
  <si>
    <t>- HC.6.6 Katastrophenschutz- und Krisenreaktionsprogramme</t>
  </si>
  <si>
    <t>HC.7 Governance sowie Verwaltung des Gesundheitssystems und seiner Finanzierung - Total</t>
  </si>
  <si>
    <t>- HC.7.1 Governance und Verwaltung des Gesundheitssystems</t>
  </si>
  <si>
    <t>- HC.7.2 Verwaltung der Finanzierung des Gesundheitssystems</t>
  </si>
  <si>
    <t>Tabelle 3.2</t>
  </si>
  <si>
    <t>Finanzierungssystem - Total</t>
  </si>
  <si>
    <t>HF.1 Staatliche Systeme und Finanzierungssysteme der Gesundheitsversorgung mit Pflichtbeiträgen - Total</t>
  </si>
  <si>
    <t>- HF.1.1 Staatliche Systeme</t>
  </si>
  <si>
    <t>- HF.1.2 Obligatorische beitragspflichtige Krankenversicherung</t>
  </si>
  <si>
    <t>HF.2 Freiwillige Zahlungssysteme für Gesundheitsversorgung - Total</t>
  </si>
  <si>
    <t>- HF.2.1 Freiwillige Krankenversicherungen</t>
  </si>
  <si>
    <t>- HF.2.2 Finanzierungssysteme von Einrichtungen ohne Erwerbszweck</t>
  </si>
  <si>
    <t>- HF.2.3 Finanzierungssysteme von Unternehmen</t>
  </si>
  <si>
    <t>- HF.3.1 Selbstzahlung ohne Kostenteilung</t>
  </si>
  <si>
    <t>- HF.3.2 Kostenteilung mit Dritten</t>
  </si>
  <si>
    <t>Tabelle 3.3</t>
  </si>
  <si>
    <t>Ort der Leistung - Total</t>
  </si>
  <si>
    <t>Leistungserbringer - Total</t>
  </si>
  <si>
    <t>Funktion - Total</t>
  </si>
  <si>
    <t xml:space="preserve">HP.1 Krankenhäuser </t>
  </si>
  <si>
    <t>HP.2 Pflegeheime</t>
  </si>
  <si>
    <t>HP.3 Anbieter ambulanter Gesundheitsversorgung</t>
  </si>
  <si>
    <t>HP.4 Anbieter von Hilfsleistungen</t>
  </si>
  <si>
    <t>HP.5 Einzelhändler und sonstige Anbieter medizinischer Güter</t>
  </si>
  <si>
    <t>HP.7 Verwalter und Finanzierer des Gesundheitssystems</t>
  </si>
  <si>
    <t>HP.8 Sonstige Wirtschaftszweige</t>
  </si>
  <si>
    <t>HC.1 Kurative Gesundheitsversorgung</t>
  </si>
  <si>
    <t>HC.2 Rehabilitative Gesundheitsversorgung</t>
  </si>
  <si>
    <t>HC.3 Langzeitpflege</t>
  </si>
  <si>
    <t>HC.4 Hilfsleistungen</t>
  </si>
  <si>
    <t>HC.5 Medizinische Güter</t>
  </si>
  <si>
    <t>HC.6 Prävention</t>
  </si>
  <si>
    <t>HC.7 Governance sowie Verwaltung des Gesundheitssystems und seiner Finanzierung</t>
  </si>
  <si>
    <t>Tabelle 3.4</t>
  </si>
  <si>
    <t>Tabelle 3.5</t>
  </si>
  <si>
    <t>HF.1 Staatliche Systeme und Finanzierungssysteme der Gesundheitsversorgung mit Pflichtbeiträgen</t>
  </si>
  <si>
    <t>HF.2 Freiwillige Zahlungssysteme für Gesundheitsversorgung</t>
  </si>
  <si>
    <t>HF.3 Selbstzahlungen der Haushalte</t>
  </si>
  <si>
    <t>Tabelle 3.6</t>
  </si>
  <si>
    <t>davon Allgemeinmediziner</t>
  </si>
  <si>
    <t>davon Pädiater</t>
  </si>
  <si>
    <t>davon Gynäkologen</t>
  </si>
  <si>
    <t>davon Psychiater</t>
  </si>
  <si>
    <t>davon Chirurgen</t>
  </si>
  <si>
    <t>davon medizinische Spezialisten</t>
  </si>
  <si>
    <t>Andere</t>
  </si>
  <si>
    <t>HP.1 Krankenhäuser</t>
  </si>
  <si>
    <t>Anzahl (N)</t>
  </si>
  <si>
    <t>CH</t>
  </si>
  <si>
    <t>AT</t>
  </si>
  <si>
    <t>DE</t>
  </si>
  <si>
    <t>2.2 Technische Ausstattung und Medizintechnik in Spitälern</t>
  </si>
  <si>
    <t>Durchschnittliche Aufenthaltsdauer (Tage)</t>
  </si>
  <si>
    <t>Verfügbare Betten</t>
  </si>
  <si>
    <t>Öffentlich</t>
  </si>
  <si>
    <t>Privat</t>
  </si>
  <si>
    <t>Pflegeheime</t>
  </si>
  <si>
    <t>Ausbildungsland</t>
  </si>
  <si>
    <t>Pflegehilfspersonal</t>
  </si>
  <si>
    <t>Ausbildungsland: Es wird das Land der ersten Ausbildung berücksichtigt.</t>
  </si>
  <si>
    <t>Ab 2005</t>
  </si>
  <si>
    <t>Ab 2013</t>
  </si>
  <si>
    <t>Physiotherapeuten</t>
  </si>
  <si>
    <t>Pflegefachpersonal</t>
  </si>
  <si>
    <t>Hebammen</t>
  </si>
  <si>
    <t>Betten</t>
  </si>
  <si>
    <t>2009: Ab 2009 ist die Anzahl der Betten in Spitälern deutlich tiefer, weil diese von Pflegeheimen übernommen wurden.</t>
  </si>
  <si>
    <t>Ab 2010</t>
  </si>
  <si>
    <t>Augenoptiker</t>
  </si>
  <si>
    <t>Chiropraktoren</t>
  </si>
  <si>
    <t>Drogisten</t>
  </si>
  <si>
    <t>Ergotherapeuten</t>
  </si>
  <si>
    <t>Ernährungsberater</t>
  </si>
  <si>
    <t>Logopäden</t>
  </si>
  <si>
    <t>Medizinische Masseure</t>
  </si>
  <si>
    <t>Naturheilpraktiker</t>
  </si>
  <si>
    <t>Osteopathen</t>
  </si>
  <si>
    <t>Personal</t>
  </si>
  <si>
    <t>Med. Masseure</t>
  </si>
  <si>
    <t>bis 24 Jahre</t>
  </si>
  <si>
    <t>Alle Diagnosen</t>
  </si>
  <si>
    <t>Ab 2006</t>
  </si>
  <si>
    <t>Ärztegesellschaften</t>
  </si>
  <si>
    <t>1.2 Ärzte mit einer Bewilligung nach Alterskategorie und Geschlecht</t>
  </si>
  <si>
    <t>1.3 Ärzte mit einer Bewilligung nach medizinischer Fachrichtung und Ausbildungsland</t>
  </si>
  <si>
    <t>Pflegeheime, Personal: Daten für alle Pflegeheime sind erst ab 2012 verfügbar.</t>
  </si>
  <si>
    <t>ICD-10 Kategorien</t>
  </si>
  <si>
    <t>Organisation</t>
  </si>
  <si>
    <t>Ab 2008</t>
  </si>
  <si>
    <t>Gesellschaften</t>
  </si>
  <si>
    <t>Organisationen</t>
  </si>
  <si>
    <t>Computertomographen (CT)</t>
  </si>
  <si>
    <t>4.1.1</t>
  </si>
  <si>
    <t>Tabelle 4.1.1</t>
  </si>
  <si>
    <t>Tabelle 4.1.2</t>
  </si>
  <si>
    <t>Tabelle 4.1.3</t>
  </si>
  <si>
    <t>Tabelle 4.1.4</t>
  </si>
  <si>
    <t>Tabelle 4.1.5</t>
  </si>
  <si>
    <t>4.1.2</t>
  </si>
  <si>
    <t>4.1.3</t>
  </si>
  <si>
    <t>4.1.4</t>
  </si>
  <si>
    <t>4.1.5</t>
  </si>
  <si>
    <t>4.2 Gesundheitsausgaben für die Einwohner in Liechtenstein</t>
  </si>
  <si>
    <t>Tabelle 4.2.1</t>
  </si>
  <si>
    <t>Tabelle 4.2.2</t>
  </si>
  <si>
    <t>Tabelle 4.2.3</t>
  </si>
  <si>
    <t>4.2.1</t>
  </si>
  <si>
    <t>4.2.2</t>
  </si>
  <si>
    <t>4.2.3</t>
  </si>
  <si>
    <t>Tabelle 4.1.6</t>
  </si>
  <si>
    <t>4.1.6</t>
  </si>
  <si>
    <t>Bewilligungen</t>
  </si>
  <si>
    <t>1.1 Personen mit einer Bewilligung in Gesundheitsberufen und Gesundheitsberufegesellschaften</t>
  </si>
  <si>
    <t>2.1 Spitäler, Pflegeheime und Familienhilfen</t>
  </si>
  <si>
    <t xml:space="preserve">Gesellschaften: Inhaber einer Bewilligung nach dem Gesundheitsgesetz (GesG) können ihre Tätigkeit auch im Rahmen einer Gesundheitsberufegesellschaft ausüben. </t>
  </si>
  <si>
    <t>2.4 Chirurgische Eingriffe und Verfahren im Liechtensteinischen Landesspital nach ICD-9-CM</t>
  </si>
  <si>
    <t xml:space="preserve">Anzahl Bewilligungen: Berücksichtigt werden die Personen, die über eine Bewilligung des Amts für Gesundheit zur eigenverantwortlichen Ausübung eines Gesundheitsberufes gemäss Ärztegesetz oder Gesundheitsgesetz (GesG) verfügen. </t>
  </si>
  <si>
    <t xml:space="preserve">Gesellschaften: Inhaber einer Bewilligung nach dem Gesundheitsgesetz (GesG) oder Ärztegesetz können ihre Tätigkeit auch Rahmen einer Gesundheitsberufegesellschaft bzw. Ärztegesellschaft ausüben. </t>
  </si>
  <si>
    <t xml:space="preserve">Ärztegesellschaften: Inhaber einer Bewilligung nach dem Ärztegesetz können ihre Tätigkeit auch im Rahmen einer Ärztegesellschaft ausüben. </t>
  </si>
  <si>
    <t>Bestimmte infektiöse u. parasitäre Krankheiten</t>
  </si>
  <si>
    <t>Krankheiten des Blutes u. der blutbildenden Organe sowie best. Störungen mit Be-teiligung d. Immunsystems</t>
  </si>
  <si>
    <t>Neubildungen</t>
  </si>
  <si>
    <t>Endokrine, Ernährungs- und Stoffwechselkrankheiten</t>
  </si>
  <si>
    <t>Psychische und Verhaltensstörungen</t>
  </si>
  <si>
    <t>Krankheiten des Nervensystems</t>
  </si>
  <si>
    <t>Krankheiten des Auges und der Augenanhangsgebilde</t>
  </si>
  <si>
    <t>Krankheiten des Ohres und des Warzenfortsatzes</t>
  </si>
  <si>
    <t>Krankheiten des Kreislaufsystems</t>
  </si>
  <si>
    <t>Krankheiten des Atmungssystems</t>
  </si>
  <si>
    <t>Krankheiten des Verdauungssystems</t>
  </si>
  <si>
    <t>Krankheiten der Haut und der Unterhaut</t>
  </si>
  <si>
    <t>Krankheiten des Muskel-Skelett-Systems u. d. Bindegewebes</t>
  </si>
  <si>
    <t>Krankheiten des Urogenitalsystems</t>
  </si>
  <si>
    <t>Schwangerschaft, Geburt und Wochenbett</t>
  </si>
  <si>
    <t>Bestimmte Zustände, die ihren Ursprung in d. Perinatalperiode haben</t>
  </si>
  <si>
    <t>Angeb. Fehlbildungen, Deformitäten u. Chromosomenanomalien</t>
  </si>
  <si>
    <t>Symptome u. abnorme klin. u. Laborbefunde, die anderenorts nicht klassifiziert sind</t>
  </si>
  <si>
    <t>Verletzungen, Vergiftungen und bestimmte andere Folgen äußerer Ursachen</t>
  </si>
  <si>
    <t>Äussere Ursachen von Morbidität und Mortalität</t>
  </si>
  <si>
    <t>Faktoren, d. d. Gesundheitszustand beeinfl. u. zur Inanspruchnahme d. Gesundheitswesens führen</t>
  </si>
  <si>
    <t>A00-B99</t>
  </si>
  <si>
    <t>C00-D48</t>
  </si>
  <si>
    <t>D50-D89</t>
  </si>
  <si>
    <t>E00-E90</t>
  </si>
  <si>
    <t>F00-F99</t>
  </si>
  <si>
    <t>G00-G99</t>
  </si>
  <si>
    <t>H00-H59</t>
  </si>
  <si>
    <t>H60-H95</t>
  </si>
  <si>
    <t>I00-I99</t>
  </si>
  <si>
    <t>J00-J99</t>
  </si>
  <si>
    <t>K00-K93</t>
  </si>
  <si>
    <t>L00-L99</t>
  </si>
  <si>
    <t>M00-M99</t>
  </si>
  <si>
    <t>N00-N99</t>
  </si>
  <si>
    <t>O00-O99</t>
  </si>
  <si>
    <t>P00-P96</t>
  </si>
  <si>
    <t>Q00-Q99</t>
  </si>
  <si>
    <t>R00-R99</t>
  </si>
  <si>
    <t>S00-T98</t>
  </si>
  <si>
    <t>V01-Y98</t>
  </si>
  <si>
    <t>Z00-Z99</t>
  </si>
  <si>
    <t>A00-Z99</t>
  </si>
  <si>
    <t xml:space="preserve">   ….HC.1.3.1 allgemeinmedizinisch</t>
  </si>
  <si>
    <t xml:space="preserve">   ….HC.1.3.2 zahnmedizinisch</t>
  </si>
  <si>
    <t xml:space="preserve">   ….HC.1.3.3 fachärztlich</t>
  </si>
  <si>
    <t xml:space="preserve">   ….HC.1.3.9 andere</t>
  </si>
  <si>
    <t>Z00-Z99: In der Kategorie Z werden u.a. auch die Neugeborenen erfasst. Aus diesem Grund ist ein Teil des Rückgangs auf die Schliessung der Geburtenabteilung des Liechtensteinischen Landesspitals im Frühjahr 2014 zurückzuführen.</t>
  </si>
  <si>
    <t>C00-D48: 2012 wurde in Zusammenarbeit mit dem Kantonsspital Graubünden die onkologische Sprechstunde eingeführt.</t>
  </si>
  <si>
    <t>O00-O99: Die Geburtenabteilung des Liechtensteinischen Landesspitals wurde im Frühjahr 2014 geschlossen.</t>
  </si>
  <si>
    <t>Fachrichtung: Die Gliederung nach Fachrichtung folgt der Definition von Eurostat/ OECD/ WHO.</t>
  </si>
  <si>
    <t>Bewilligungen für die eigenverantwortliche Ausübung von Gesundheitsberufen in Liechtenstein</t>
  </si>
  <si>
    <t>Gesundheitsinfrastruktur, Massnahmen und Diagnosen</t>
  </si>
  <si>
    <t>Gesundheitsausgaben für die Einwohner in Liechtenstein</t>
  </si>
  <si>
    <t>Zeitreihen</t>
  </si>
  <si>
    <t>Labormedizinische Diagnostiker</t>
  </si>
  <si>
    <t>65 bis 74 Jahre</t>
  </si>
  <si>
    <t>Fachrichtung - Total</t>
  </si>
  <si>
    <t>Magnetresonanztomographen (MRT)</t>
  </si>
  <si>
    <t>Magnetresonanztomographen</t>
  </si>
  <si>
    <t>Symptome u. abnorme klin. u. Laborbefunde, die andernorts nicht klassifiziert sind</t>
  </si>
  <si>
    <t>HP.6 Anbieter von Präventivmassnahmen -Total</t>
  </si>
  <si>
    <t>3.2 Gesundheitsausgaben nach Funktion der Gesundheitsversorgung und Ort der Leistung</t>
  </si>
  <si>
    <t>3.1 Gesundheitsausgaben nach Leistungserbringer der Gesundheitsversorgung und Ort der Leistung</t>
  </si>
  <si>
    <t>3.3 Gesundheitsausgaben nach Finanzierungssystem und Ort der Leistung</t>
  </si>
  <si>
    <t>3.4 Gesundheitsausgaben nach Ort der Leistung, Funktion und Leistungserbringer</t>
  </si>
  <si>
    <t>in Tsd. CHF</t>
  </si>
  <si>
    <t>3.5 Gesundheitsausgaben nach Ort der Leistung, Funktion und Finanzierungssystem</t>
  </si>
  <si>
    <t>3.6 Gesundheitsausgaben nach Ort der Leistung, Leistungserbringer und Finanzierungssystem</t>
  </si>
  <si>
    <t>Krankheiten des Blutes u. der blutbildenden Organe sowie best. Störungen mit Beteiligung d. Immunsystems</t>
  </si>
  <si>
    <t>Angeborene Fehlbildungen, Deformitäten u. Chromosomenanomalien</t>
  </si>
  <si>
    <t>Computertomographie</t>
  </si>
  <si>
    <t>Endoskopie</t>
  </si>
  <si>
    <t>Magnetresonanztomographie</t>
  </si>
  <si>
    <t>Röntgen</t>
  </si>
  <si>
    <t>Ultraschall</t>
  </si>
  <si>
    <t>Allgemeinchirurgische Operationen</t>
  </si>
  <si>
    <t>davon Appendektomie</t>
  </si>
  <si>
    <t>davon laparoskopische Appendektomie</t>
  </si>
  <si>
    <t>davon Verschluss der Inguinalhernie</t>
  </si>
  <si>
    <t>Dentaleingriffe</t>
  </si>
  <si>
    <t>Eingriffe an Hals, Nasen und Ohren</t>
  </si>
  <si>
    <t>davon Tonsillektomie</t>
  </si>
  <si>
    <t>Gefässchirurgie</t>
  </si>
  <si>
    <t>Gynäkologische Operationen</t>
  </si>
  <si>
    <t>davon Hysterektomie</t>
  </si>
  <si>
    <t>Plastische Operationen</t>
  </si>
  <si>
    <t>Traumatologische und orthopädische Eingriffe</t>
  </si>
  <si>
    <t>davon Ersatz des Hüftgelenks</t>
  </si>
  <si>
    <t>davon totaler Ersatz des Kniegelenks</t>
  </si>
  <si>
    <t>Urologische Operationen</t>
  </si>
  <si>
    <t>davon offene Prostatektomie</t>
  </si>
  <si>
    <t>davon transurethrale Prostatektomie</t>
  </si>
  <si>
    <t>Diverse Eingriffe</t>
  </si>
  <si>
    <t>Tabelle 4.1.7</t>
  </si>
  <si>
    <t xml:space="preserve">Allgemeinchirurgische Eingriffe </t>
  </si>
  <si>
    <t>Ultraschall: Die Geburtenabteilung des Liechtensteinischen Landesspitals wurde im Frühjahr 2014 geschlossen, was zu einem Rückgang der Ultraschalluntersuchungen führte.</t>
  </si>
  <si>
    <t>4.1.7</t>
  </si>
  <si>
    <t>2.3 Untersuchungen mit Hilfe bildgebender medizinischer Techniken im Liechtensteinischen Landesspital</t>
  </si>
  <si>
    <t>Technische Ausstattung: Berücksichtigt werden Grossgeräte in Spitälern.</t>
  </si>
  <si>
    <t>Bestimmte Zustände, mit Ursprung in d. Perinatalperiode</t>
  </si>
  <si>
    <t>Verletzungen, Vergiftungen u. bestimmte andere Folgen äusserer Ursachen</t>
  </si>
  <si>
    <t>Familienhilfe: In der Familienhilfe werden die Angaben der Lebenshilfe Balzers sowie der Familienhilfe Liechtenstein ausgewiesen.</t>
  </si>
  <si>
    <t>Personen mit einer Bewilligung in Gesundheitsberufen und Gesundheitsberufegesellschaften</t>
  </si>
  <si>
    <t>Ärzte mit einer Bewilligung nach medizinischer Fachrichtung und Ärztegesellschaften</t>
  </si>
  <si>
    <t>Spitäler, Pflegeheime und Familienhilfen</t>
  </si>
  <si>
    <t>Technische Ausstattung und Medizintechnik in Spitälern</t>
  </si>
  <si>
    <t>Untersuchungen mit Hilfe bildgebender Verfahren im Liechtensteinischen Landesspital</t>
  </si>
  <si>
    <t>Chirurgische Eingriffe im Liechtensteinischen Landesspital</t>
  </si>
  <si>
    <t>Gesundheitsausgaben in Tsd. CHF und Anteil im Inland nach Leistungserbringer</t>
  </si>
  <si>
    <t>Gesundheitsausgaben in Tsd. CHF und Anteil im Inland nach Funktion der Leistung</t>
  </si>
  <si>
    <t>Gesundheitsausgaben in Tsd. CHF und Anteil im Inland nach Finanzierungssystem</t>
  </si>
  <si>
    <t>davon Cholezystektomie</t>
  </si>
  <si>
    <t>davon laparoskopische Cholezystektomie</t>
  </si>
  <si>
    <t>davon laparoskopischer Verschluss einer Inguinalhernie</t>
  </si>
  <si>
    <t>davon laparoskopische Hysterektomie</t>
  </si>
  <si>
    <t>davon arthroskopische Exzision eines Meniskus am Kniegelenk</t>
  </si>
  <si>
    <t>Anteil Inland in %</t>
  </si>
  <si>
    <t>2015: Seit 2015 werden die Praxislaborleistungen von Ärzten separat erfasst und als HC.4 Hilfsleistungen codiert. In den Vorjahren 2013 und 2014 waren diese Leistungen in der Kategorie HC.1 Kurative Gesundheitsversorgung enthalten. Im Jahr 2015 beliefen sich die Praxislaborleistungen der Ärzte auf CHF 3480 Tsd. und 2016 auf CHF 3403 Tsd.</t>
  </si>
  <si>
    <t>2010: Ab 2010 werden die angestellten Ärzte mitberücksichtigt.</t>
  </si>
  <si>
    <t>Anzahl Spitäler</t>
  </si>
  <si>
    <t>2014: Gynäkologische Eingriffe: Die Geburtenabteilung des Liechtensteinischen Landesspitals wurde im Frühjahr 2014 geschlossen.</t>
  </si>
  <si>
    <t>4.1 Bewilligungen, Gesundheitsinfrastruktur, Massnahmen und Diagnosen in Liechtenstein</t>
  </si>
  <si>
    <t>Familienhilfen</t>
  </si>
  <si>
    <t>Pflegefachpersonal: Die Anzahl des Pflegefachpersonals in Tabelle 2.1 ist höher als in Tabelle 1.1, da das gesamte Pflegefachpersonal in Spitälern, Pflegeheimen und bei den Familienhilfen berücksichtigt wird. D.h. es werden auch Personen ohne Bewilligung zur eigenverantwortlichen Berufsausübung gezählt, die angestellt tätig sind.</t>
  </si>
  <si>
    <t>Ärzte: Ärzte mit einer Bewilligung werden separat in der Tabelle 4.1.2 aufgeführt.</t>
  </si>
  <si>
    <t xml:space="preserve">Anzahl Bewilligungen: Berücksichtigt werden die Personen, die jeweils per 31. Dezember über eine Bewilligung des Amts für Gesundheit gemäss Ärztegesetz verfügen. </t>
  </si>
  <si>
    <t>Familienhilfen: In der Kategorie Familienhilfen werden die Angaben der Lebenshilfe Balzers sowie der Familienhilfe Liechtenstein ausgewiesen.</t>
  </si>
  <si>
    <t>Die zehn häufigsten ICD-10 Diagnosen stationärer Krankheitsfälle in Spitälern in Liechtenstein</t>
  </si>
  <si>
    <t xml:space="preserve">HF.3 Selbstzahlungen der Haushalte - Total </t>
  </si>
  <si>
    <t>Anzahl Bewilligungen: Berücksichtigt werden die Personen, die jeweils per 31. Dezember über eine Bewilligung des Amts für Gesundheit zur eigenverantwortlichen Ausübung eines Gesundheitsberufes gemäss Gesundheitsgesetz (GesG) verfügen. Aufgeführt werden die häufigsten Kategorien.</t>
  </si>
  <si>
    <t>Weitere Bewilligungen in Gesund-heitsberufen</t>
  </si>
  <si>
    <t>Neurochirurgische Eingriffe</t>
  </si>
  <si>
    <t>2018: Die Anzahl der Betten in Spitälern hat sich einerseits aufgrund der Schliessung eines Spitals und andererseits aufgrund einer neuen Strategie des Liechtensteinischen Landesspitals verringert.</t>
  </si>
  <si>
    <t xml:space="preserve">2017/ 2018: Mit der Eröffnung einer Privatklinik in Liechtenstein im Jahr 2017 wurden chirurgische Eingriffe von einem zusätzlichen Leistungserbringer erbracht, was zu einem Rückgang der Eingriffe im Liechtensteinischen Landesspital geführt hat. Im Juli 2018 stellte diese Privatklinik ihren Betrieb wieder ein. </t>
  </si>
  <si>
    <t>2017: Die Zunahme der Diagnosen ist in Verbindung mit der 2017 eröffneten Privatklinik in Liechtenstein zu sehen.</t>
  </si>
  <si>
    <t>2018: Da die Privatklinik im Juli 2018 wieder geschlossen wurde, sind für das Berichtsjahr keine detaillierten Daten verfügbar. Die bis im Juli gezählten 474 stationären Spitalaustritte können deshalb nicht in die Tabelle aufgenommen werden.</t>
  </si>
  <si>
    <t xml:space="preserve"> </t>
  </si>
  <si>
    <t>2018: Zwei Fälle des Liechtensteinischen Landesspitals konnten nicht codiert werden und sind deshalb in der Tabelle nicht aufgeführt.</t>
  </si>
  <si>
    <t>per 31. Dezember 2019</t>
  </si>
  <si>
    <t xml:space="preserve">Total: Berücksichtigt werden die Personen, die per 31. Dezember 2019 über eine Bewilligung des Amts für Gesundheit gemäss Ärztegesetz verfügen. </t>
  </si>
  <si>
    <t>Psychologen</t>
  </si>
  <si>
    <t>Psychotherapeuten</t>
  </si>
  <si>
    <t>Pflegefachpersonen</t>
  </si>
  <si>
    <t>Berichtsjahr 2019</t>
  </si>
  <si>
    <t>Zahnärzte: Der Wert für 2018 wurde korrigiert.</t>
  </si>
  <si>
    <t>Alle</t>
  </si>
  <si>
    <t>AB</t>
  </si>
  <si>
    <t>CD</t>
  </si>
  <si>
    <t>D</t>
  </si>
  <si>
    <t>E</t>
  </si>
  <si>
    <t>F</t>
  </si>
  <si>
    <t>G</t>
  </si>
  <si>
    <t>H</t>
  </si>
  <si>
    <t>HH</t>
  </si>
  <si>
    <t>I</t>
  </si>
  <si>
    <t>J</t>
  </si>
  <si>
    <t>K</t>
  </si>
  <si>
    <t>L</t>
  </si>
  <si>
    <t>M</t>
  </si>
  <si>
    <t>N</t>
  </si>
  <si>
    <t>O</t>
  </si>
  <si>
    <t>P</t>
  </si>
  <si>
    <t>Q</t>
  </si>
  <si>
    <t>R</t>
  </si>
  <si>
    <t>ST</t>
  </si>
  <si>
    <t>VY</t>
  </si>
  <si>
    <t>Z</t>
  </si>
  <si>
    <t>ICD-10 Codes: Bis 2011 wurde für die Codierung der Krankheitsfälle der Tessiner Code verwendet, welcher nachträglich auf ICD-10 umcodiert wurde. Seit 2012 wird das ICD-10 Codiersystem verwendet.</t>
  </si>
  <si>
    <t>Rechnungsjahr 2018</t>
  </si>
  <si>
    <t>Psychologen: Bis und mit 2016 wurden Psychotherapeuten in der Kategorie Psychologen ausgewiesen. Ab 2017 werden die Kategorien separat geführt. Da eine Person über beide Bewilligungen verfügen kann, wird sie in beiden Berufsgruppen gezählt.</t>
  </si>
  <si>
    <t>2.5 Stationäre Krankheitsfälle in liechtensteinischen Spitälern nach ICD-10 Diagnose, Alterskategorie und Geschlecht der Patienten</t>
  </si>
  <si>
    <t>2019: Im Mai 2019 wurde eine Privatklinik, welche sich auf die Behandlung von schweren Depressionen und Erschöpfungszuständen spezialisiert hat, eröffnet. Die Zunahme der Fälle in der Kategorie F ist in diesem Zusammenhang zu sehen.</t>
  </si>
  <si>
    <t>2019:  Die Zunahmen bei den Spitälern sind im Zusammenhang mit der neu eröffneten Privatklinik zu sehen.</t>
  </si>
  <si>
    <t>Gesundheitsausgaben: Die Gesundheitsausgaben 2013 bis 2017 wurden revidiert, Details sind im Kapitel C Methodik und Qualität, Abschnitt 1.7 Wichtige Hiweise aufgeführt.</t>
  </si>
  <si>
    <t>Psychotherapeuten und Psychologen: 2019 verfügten 17 Personen über beide Bewilligungen und sind daher in beiden Berufsgruppen enthalten.</t>
  </si>
  <si>
    <t>Tab_1_1</t>
  </si>
  <si>
    <t>Tab_1_2</t>
  </si>
  <si>
    <t>Tab_1_3</t>
  </si>
  <si>
    <t>Tab_2_1</t>
  </si>
  <si>
    <t>Tab_2_2</t>
  </si>
  <si>
    <t>Tab_2_3</t>
  </si>
  <si>
    <t>Tab_2_4</t>
  </si>
  <si>
    <t>Tab_2_5</t>
  </si>
  <si>
    <t>Tab_3_1</t>
  </si>
  <si>
    <t>Tab_3_2</t>
  </si>
  <si>
    <t>Tab_3_3</t>
  </si>
  <si>
    <t>Tab_3_4</t>
  </si>
  <si>
    <t>Tab_3_5</t>
  </si>
  <si>
    <t>Tab_3_6</t>
  </si>
  <si>
    <t>Tab_4_1_1</t>
  </si>
  <si>
    <t>Tab_4_1_2</t>
  </si>
  <si>
    <t>Tab_4_1_3</t>
  </si>
  <si>
    <t>Tab_4_1_4</t>
  </si>
  <si>
    <t>Tab_4_1_5</t>
  </si>
  <si>
    <t>Tab_4_1_6</t>
  </si>
  <si>
    <t>Tab_4_1_7</t>
  </si>
  <si>
    <t>Tab_4_2_1</t>
  </si>
  <si>
    <t>Tab_4_2_2</t>
  </si>
  <si>
    <t>Tab_4_2_3</t>
  </si>
  <si>
    <t>Gesundheitsversorgungsstatistik 2019</t>
  </si>
  <si>
    <t>© Amt für Statistik am 18. Juni 2020 / Gesundheitsversorgungsstatistik 2019</t>
  </si>
  <si>
    <r>
      <t>Medizinisc</t>
    </r>
    <r>
      <rPr>
        <sz val="12"/>
        <rFont val="Arial"/>
        <family val="2"/>
      </rPr>
      <t>he Spezialisten: Ärzte, die sich auf die Diagnosestellung und nicht-chirurgische Behandlung</t>
    </r>
    <r>
      <rPr>
        <sz val="12"/>
        <color theme="1"/>
        <rFont val="Arial"/>
        <family val="2"/>
      </rPr>
      <t xml:space="preserve"> von physischen Beschwerden spezialisiert haben. Dazu gehören u.a. Kardiologen, Onkologen, Rheumatologen, Neurol</t>
    </r>
    <r>
      <rPr>
        <sz val="12"/>
        <rFont val="Arial"/>
        <family val="2"/>
      </rPr>
      <t>o</t>
    </r>
    <r>
      <rPr>
        <sz val="12"/>
        <color theme="1"/>
        <rFont val="Arial"/>
        <family val="2"/>
      </rPr>
      <t>gen. Die Ärzte der Inneren Medizin werden entsprechend der Definition von Eurostat/ OECD/ WHO den medizinischen Spezialisten zugerechnet. In der Krankenkassenstatistik werden die Ärzte der Inneren Medizin den Allgemeinmedizinern zugeordnet.</t>
    </r>
  </si>
  <si>
    <t>Gesundheitsberufe-gesellschaften</t>
  </si>
  <si>
    <t>Tabelle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</si>
</sst>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 #,##0_ ;_ * \-#,##0_ ;_ * &quot;-&quot;_ ;_ @_ "/>
    <numFmt numFmtId="164" formatCode="0.0"/>
    <numFmt numFmtId="165" formatCode="_ * \ #######0&quot; &quot;;_ * \-#####\ ##0&quot; &quot;;_ * &quot;- &quot;_ ;_ @&quot; &quot;\ "/>
    <numFmt numFmtId="166" formatCode="_ * \ ##\ ###\ ##0&quot; &quot;;_ * \-##\ ###\ ##0&quot; &quot;;_ * &quot;- &quot;_ ;_ @&quot; &quot;\ "/>
    <numFmt numFmtId="167" formatCode="_ * #,##0.0_ ;_ * \-#,##0.0_ ;_ * &quot;-&quot;?_ ;_ @_ "/>
    <numFmt numFmtId="168" formatCode="0_ ;\-0\ "/>
    <numFmt numFmtId="169" formatCode="0;;\-"/>
    <numFmt numFmtId="170" formatCode="#,##0_ ;\-#,##0\ "/>
  </numFmts>
  <fonts count="27" x14ac:knownFonts="1">
    <font>
      <sz val="11"/>
      <color theme="1"/>
      <name val="Calibri"/>
      <family val="2"/>
      <scheme val="minor"/>
    </font>
    <font>
      <sz val="10"/>
      <name val="Arial"/>
      <family val="2"/>
    </font>
    <font>
      <b/>
      <sz val="11"/>
      <color theme="1"/>
      <name val="Calibri"/>
      <family val="2"/>
      <scheme val="minor"/>
    </font>
    <font>
      <sz val="11"/>
      <color rgb="FF006100"/>
      <name val="Calibri"/>
      <family val="2"/>
      <scheme val="minor"/>
    </font>
    <font>
      <b/>
      <sz val="16"/>
      <color theme="1"/>
      <name val="Calibri"/>
      <family val="2"/>
      <scheme val="minor"/>
    </font>
    <font>
      <u/>
      <sz val="11"/>
      <color theme="1"/>
      <name val="Calibri"/>
      <family val="2"/>
      <scheme val="minor"/>
    </font>
    <font>
      <b/>
      <sz val="11"/>
      <color theme="1"/>
      <name val="Arial"/>
      <family val="2"/>
    </font>
    <font>
      <sz val="11"/>
      <color theme="1"/>
      <name val="Arial"/>
      <family val="2"/>
    </font>
    <font>
      <sz val="11"/>
      <color rgb="FFFF0000"/>
      <name val="Arial"/>
      <family val="2"/>
    </font>
    <font>
      <sz val="11"/>
      <color theme="0" tint="-0.249977111117893"/>
      <name val="Arial"/>
      <family val="2"/>
    </font>
    <font>
      <b/>
      <sz val="12"/>
      <color theme="1"/>
      <name val="Arial"/>
      <family val="2"/>
    </font>
    <font>
      <sz val="12"/>
      <color theme="1"/>
      <name val="Arial"/>
      <family val="2"/>
    </font>
    <font>
      <sz val="12"/>
      <name val="Arial"/>
      <family val="2"/>
    </font>
    <font>
      <sz val="12"/>
      <color theme="0" tint="-0.499984740745262"/>
      <name val="Arial"/>
      <family val="2"/>
    </font>
    <font>
      <sz val="10"/>
      <color theme="0" tint="-0.499984740745262"/>
      <name val="Arial"/>
      <family val="2"/>
    </font>
    <font>
      <b/>
      <sz val="14"/>
      <color theme="1"/>
      <name val="Arial"/>
      <family val="2"/>
    </font>
    <font>
      <sz val="14"/>
      <color theme="1"/>
      <name val="Arial"/>
      <family val="2"/>
    </font>
    <font>
      <b/>
      <sz val="12"/>
      <color theme="0" tint="-0.499984740745262"/>
      <name val="Arial"/>
      <family val="2"/>
    </font>
    <font>
      <b/>
      <sz val="12"/>
      <name val="Arial"/>
      <family val="2"/>
    </font>
    <font>
      <b/>
      <sz val="16"/>
      <color theme="1"/>
      <name val="Arial"/>
      <family val="2"/>
    </font>
    <font>
      <sz val="16"/>
      <color theme="1"/>
      <name val="Arial"/>
      <family val="2"/>
    </font>
    <font>
      <sz val="11"/>
      <color theme="0" tint="-0.499984740745262"/>
      <name val="Calibri"/>
      <family val="2"/>
      <scheme val="minor"/>
    </font>
    <font>
      <i/>
      <sz val="12"/>
      <color theme="1"/>
      <name val="Arial"/>
      <family val="2"/>
    </font>
    <font>
      <u/>
      <sz val="12"/>
      <color theme="1"/>
      <name val="Arial"/>
      <family val="2"/>
    </font>
    <font>
      <sz val="12"/>
      <color theme="1"/>
      <name val="Calibri"/>
      <family val="2"/>
      <scheme val="minor"/>
    </font>
    <font>
      <sz val="10"/>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rgb="FFC6EFCE"/>
      </patternFill>
    </fill>
    <fill>
      <patternFill patternType="solid">
        <fgColor theme="0" tint="-4.9989318521683403E-2"/>
        <bgColor indexed="64"/>
      </patternFill>
    </fill>
    <fill>
      <patternFill patternType="solid">
        <fgColor theme="0"/>
        <bgColor indexed="64"/>
      </patternFill>
    </fill>
    <fill>
      <patternFill patternType="solid">
        <fgColor rgb="FFFFCC99"/>
        <bgColor indexed="64"/>
      </patternFill>
    </fill>
    <fill>
      <patternFill patternType="solid">
        <fgColor rgb="FFFFC000"/>
        <bgColor indexed="64"/>
      </patternFill>
    </fill>
  </fills>
  <borders count="13">
    <border>
      <left/>
      <right/>
      <top/>
      <bottom/>
      <diagonal/>
    </border>
    <border>
      <left/>
      <right/>
      <top style="thin">
        <color indexed="64"/>
      </top>
      <bottom/>
      <diagonal/>
    </border>
    <border>
      <left/>
      <right/>
      <top/>
      <bottom style="thin">
        <color indexed="64"/>
      </bottom>
      <diagonal/>
    </border>
    <border>
      <left/>
      <right/>
      <top/>
      <bottom style="thin">
        <color theme="2" tint="-0.499984740745262"/>
      </bottom>
      <diagonal/>
    </border>
    <border>
      <left/>
      <right/>
      <top style="thin">
        <color theme="2" tint="-0.499984740745262"/>
      </top>
      <bottom/>
      <diagonal/>
    </border>
    <border>
      <left/>
      <right/>
      <top style="medium">
        <color theme="0" tint="-0.499984740745262"/>
      </top>
      <bottom style="thin">
        <color indexed="64"/>
      </bottom>
      <diagonal/>
    </border>
    <border>
      <left/>
      <right/>
      <top/>
      <bottom style="medium">
        <color theme="0" tint="-0.499984740745262"/>
      </bottom>
      <diagonal/>
    </border>
    <border>
      <left/>
      <right/>
      <top style="medium">
        <color theme="0" tint="-0.499984740745262"/>
      </top>
      <bottom/>
      <diagonal/>
    </border>
    <border>
      <left/>
      <right/>
      <top style="medium">
        <color theme="0" tint="-0.499984740745262"/>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right/>
      <top style="medium">
        <color theme="0" tint="-0.34998626667073579"/>
      </top>
      <bottom/>
      <diagonal/>
    </border>
    <border>
      <left/>
      <right/>
      <top/>
      <bottom style="medium">
        <color theme="0" tint="-0.34998626667073579"/>
      </bottom>
      <diagonal/>
    </border>
  </borders>
  <cellStyleXfs count="4">
    <xf numFmtId="0" fontId="0" fillId="0" borderId="0"/>
    <xf numFmtId="0" fontId="3" fillId="2" borderId="0" applyNumberFormat="0" applyBorder="0" applyAlignment="0" applyProtection="0"/>
    <xf numFmtId="0" fontId="1" fillId="0" borderId="0"/>
    <xf numFmtId="0" fontId="26" fillId="0" borderId="0" applyNumberFormat="0" applyFill="0" applyBorder="0" applyAlignment="0" applyProtection="0"/>
  </cellStyleXfs>
  <cellXfs count="377">
    <xf numFmtId="0" fontId="0" fillId="0" borderId="0" xfId="0"/>
    <xf numFmtId="0" fontId="2" fillId="0" borderId="0" xfId="0" applyFont="1"/>
    <xf numFmtId="0" fontId="0" fillId="0" borderId="0" xfId="0" applyFill="1"/>
    <xf numFmtId="0" fontId="0" fillId="0" borderId="0" xfId="0" applyFont="1"/>
    <xf numFmtId="0" fontId="0" fillId="0" borderId="0" xfId="0" applyFont="1" applyFill="1" applyAlignment="1"/>
    <xf numFmtId="0" fontId="0" fillId="0" borderId="0" xfId="0" applyAlignment="1"/>
    <xf numFmtId="0" fontId="0" fillId="0" borderId="0" xfId="0" applyFill="1" applyAlignment="1">
      <alignment horizontal="right"/>
    </xf>
    <xf numFmtId="0" fontId="0" fillId="0" borderId="0" xfId="0" applyAlignment="1"/>
    <xf numFmtId="0" fontId="0" fillId="0" borderId="0" xfId="0" applyAlignment="1"/>
    <xf numFmtId="0" fontId="0" fillId="0" borderId="0" xfId="0" applyFill="1" applyAlignment="1"/>
    <xf numFmtId="0" fontId="0" fillId="0" borderId="0" xfId="0" quotePrefix="1" applyFill="1" applyAlignment="1">
      <alignment horizontal="right"/>
    </xf>
    <xf numFmtId="0" fontId="0" fillId="0" borderId="0" xfId="0" applyFont="1" applyFill="1"/>
    <xf numFmtId="0" fontId="0" fillId="0" borderId="0" xfId="0" applyBorder="1" applyAlignment="1"/>
    <xf numFmtId="0" fontId="0" fillId="0" borderId="0" xfId="0" applyAlignment="1"/>
    <xf numFmtId="0" fontId="0" fillId="0" borderId="0" xfId="0" applyFont="1" applyAlignment="1"/>
    <xf numFmtId="0" fontId="7" fillId="0" borderId="0" xfId="0" applyFont="1"/>
    <xf numFmtId="0" fontId="1" fillId="0" borderId="0" xfId="2" applyFont="1"/>
    <xf numFmtId="0" fontId="7" fillId="0" borderId="0" xfId="0" applyFont="1" applyFill="1" applyBorder="1"/>
    <xf numFmtId="0" fontId="7" fillId="0" borderId="0" xfId="0" applyFont="1" applyFill="1"/>
    <xf numFmtId="0" fontId="8" fillId="0" borderId="0" xfId="0" applyFont="1"/>
    <xf numFmtId="0" fontId="7" fillId="0" borderId="0" xfId="0" applyFont="1" applyAlignment="1">
      <alignment wrapText="1"/>
    </xf>
    <xf numFmtId="0" fontId="7" fillId="0" borderId="0" xfId="0" applyFont="1" applyBorder="1"/>
    <xf numFmtId="0" fontId="7" fillId="0" borderId="0" xfId="0" applyFont="1" applyAlignment="1"/>
    <xf numFmtId="0" fontId="7" fillId="0" borderId="0" xfId="0" applyFont="1" applyBorder="1" applyAlignment="1">
      <alignment wrapText="1"/>
    </xf>
    <xf numFmtId="0" fontId="7" fillId="0" borderId="0" xfId="0" applyFont="1" applyAlignment="1">
      <alignment vertical="top"/>
    </xf>
    <xf numFmtId="41" fontId="7" fillId="0" borderId="0" xfId="0" applyNumberFormat="1" applyFont="1" applyFill="1" applyBorder="1"/>
    <xf numFmtId="41" fontId="7" fillId="0" borderId="0" xfId="0" applyNumberFormat="1" applyFont="1" applyFill="1" applyBorder="1" applyAlignment="1"/>
    <xf numFmtId="0" fontId="7" fillId="0" borderId="0" xfId="0" applyFont="1" applyBorder="1" applyAlignment="1">
      <alignment horizontal="right"/>
    </xf>
    <xf numFmtId="164" fontId="7" fillId="0" borderId="0" xfId="0" applyNumberFormat="1" applyFont="1"/>
    <xf numFmtId="0" fontId="7" fillId="0" borderId="0" xfId="0" applyFont="1" applyFill="1" applyAlignment="1">
      <alignment wrapText="1"/>
    </xf>
    <xf numFmtId="0" fontId="7" fillId="0" borderId="0" xfId="0" applyFont="1" applyFill="1" applyBorder="1" applyAlignment="1">
      <alignment horizontal="right"/>
    </xf>
    <xf numFmtId="41" fontId="7" fillId="0" borderId="0" xfId="0" applyNumberFormat="1" applyFont="1" applyBorder="1"/>
    <xf numFmtId="41" fontId="7" fillId="0" borderId="0" xfId="0" applyNumberFormat="1" applyFont="1" applyBorder="1" applyAlignment="1"/>
    <xf numFmtId="0" fontId="7" fillId="0" borderId="0" xfId="0" applyFont="1" applyFill="1" applyAlignment="1">
      <alignment horizontal="right"/>
    </xf>
    <xf numFmtId="41" fontId="7" fillId="0" borderId="0" xfId="0" applyNumberFormat="1" applyFont="1" applyFill="1" applyBorder="1" applyAlignment="1">
      <alignment horizontal="right"/>
    </xf>
    <xf numFmtId="169" fontId="7" fillId="0" borderId="0" xfId="0" applyNumberFormat="1" applyFont="1" applyFill="1" applyBorder="1"/>
    <xf numFmtId="168" fontId="6" fillId="0" borderId="0" xfId="0" applyNumberFormat="1" applyFont="1" applyFill="1" applyBorder="1" applyAlignment="1"/>
    <xf numFmtId="41" fontId="6" fillId="0" borderId="0" xfId="0" applyNumberFormat="1" applyFont="1" applyFill="1" applyBorder="1" applyAlignment="1">
      <alignment horizontal="right"/>
    </xf>
    <xf numFmtId="0" fontId="9" fillId="0" borderId="0" xfId="0" applyFont="1"/>
    <xf numFmtId="0" fontId="10" fillId="0" borderId="5" xfId="0" applyFont="1" applyFill="1" applyBorder="1"/>
    <xf numFmtId="0" fontId="10" fillId="0" borderId="5" xfId="0" applyFont="1" applyBorder="1" applyAlignment="1">
      <alignment horizontal="right"/>
    </xf>
    <xf numFmtId="0" fontId="10" fillId="0" borderId="1" xfId="0" applyFont="1" applyFill="1" applyBorder="1" applyAlignment="1"/>
    <xf numFmtId="41" fontId="10" fillId="0" borderId="1" xfId="0" applyNumberFormat="1" applyFont="1" applyBorder="1" applyAlignment="1"/>
    <xf numFmtId="0" fontId="11" fillId="0" borderId="0" xfId="0" applyFont="1" applyFill="1" applyBorder="1" applyAlignment="1">
      <alignment horizontal="left"/>
    </xf>
    <xf numFmtId="41" fontId="12" fillId="0" borderId="0" xfId="0" applyNumberFormat="1" applyFont="1" applyFill="1" applyAlignment="1">
      <alignment horizontal="right"/>
    </xf>
    <xf numFmtId="0" fontId="11" fillId="0" borderId="0" xfId="0" applyFont="1" applyFill="1" applyAlignment="1"/>
    <xf numFmtId="0" fontId="11" fillId="0" borderId="0" xfId="0" applyFont="1" applyFill="1" applyBorder="1"/>
    <xf numFmtId="0" fontId="11" fillId="0" borderId="0" xfId="0" quotePrefix="1" applyFont="1" applyFill="1" applyBorder="1" applyAlignment="1">
      <alignment horizontal="left"/>
    </xf>
    <xf numFmtId="0" fontId="11" fillId="0" borderId="6" xfId="0" applyFont="1" applyFill="1" applyBorder="1" applyAlignment="1">
      <alignment horizontal="left"/>
    </xf>
    <xf numFmtId="41" fontId="12" fillId="0" borderId="6" xfId="0" applyNumberFormat="1" applyFont="1" applyFill="1" applyBorder="1" applyAlignment="1">
      <alignment horizontal="right"/>
    </xf>
    <xf numFmtId="0" fontId="14" fillId="4" borderId="0" xfId="0" applyFont="1" applyFill="1" applyBorder="1" applyAlignment="1">
      <alignment horizontal="right"/>
    </xf>
    <xf numFmtId="0" fontId="10" fillId="3" borderId="5" xfId="0" applyFont="1" applyFill="1" applyBorder="1" applyAlignment="1">
      <alignment horizontal="right" wrapText="1"/>
    </xf>
    <xf numFmtId="0" fontId="10" fillId="3" borderId="1" xfId="0" applyFont="1" applyFill="1" applyBorder="1" applyAlignment="1"/>
    <xf numFmtId="0" fontId="12" fillId="3" borderId="0" xfId="0" applyFont="1" applyFill="1" applyBorder="1" applyAlignment="1"/>
    <xf numFmtId="0" fontId="12" fillId="3" borderId="0" xfId="0" applyFont="1" applyFill="1" applyAlignment="1"/>
    <xf numFmtId="0" fontId="12" fillId="3" borderId="6" xfId="0" applyFont="1" applyFill="1" applyBorder="1" applyAlignment="1"/>
    <xf numFmtId="0" fontId="11" fillId="0" borderId="0" xfId="0" applyFont="1"/>
    <xf numFmtId="41" fontId="12" fillId="0" borderId="0" xfId="0" applyNumberFormat="1" applyFont="1"/>
    <xf numFmtId="164" fontId="12" fillId="0" borderId="0" xfId="0" applyNumberFormat="1" applyFont="1" applyBorder="1"/>
    <xf numFmtId="0" fontId="11" fillId="0" borderId="0" xfId="0" applyFont="1" applyBorder="1"/>
    <xf numFmtId="41" fontId="12" fillId="0" borderId="0" xfId="0" applyNumberFormat="1" applyFont="1" applyBorder="1"/>
    <xf numFmtId="0" fontId="17" fillId="0" borderId="7" xfId="0" applyFont="1" applyBorder="1" applyAlignment="1">
      <alignment horizontal="right"/>
    </xf>
    <xf numFmtId="0" fontId="11" fillId="0" borderId="9" xfId="0" applyFont="1" applyBorder="1"/>
    <xf numFmtId="0" fontId="10" fillId="0" borderId="9" xfId="0" applyFont="1" applyBorder="1" applyAlignment="1">
      <alignment horizontal="right"/>
    </xf>
    <xf numFmtId="0" fontId="11" fillId="0" borderId="6" xfId="0" applyFont="1" applyBorder="1"/>
    <xf numFmtId="41" fontId="12" fillId="0" borderId="6" xfId="0" applyNumberFormat="1" applyFont="1" applyBorder="1"/>
    <xf numFmtId="164" fontId="12" fillId="0" borderId="6" xfId="0" applyNumberFormat="1" applyFont="1" applyBorder="1"/>
    <xf numFmtId="0" fontId="10" fillId="3" borderId="9" xfId="0" applyFont="1" applyFill="1" applyBorder="1" applyAlignment="1">
      <alignment horizontal="right"/>
    </xf>
    <xf numFmtId="41" fontId="12" fillId="3" borderId="0" xfId="0" applyNumberFormat="1" applyFont="1" applyFill="1" applyBorder="1"/>
    <xf numFmtId="41" fontId="12" fillId="3" borderId="0" xfId="0" applyNumberFormat="1" applyFont="1" applyFill="1"/>
    <xf numFmtId="41" fontId="12" fillId="3" borderId="6" xfId="0" applyNumberFormat="1" applyFont="1" applyFill="1" applyBorder="1"/>
    <xf numFmtId="0" fontId="10" fillId="0" borderId="0" xfId="0" applyFont="1"/>
    <xf numFmtId="0" fontId="10" fillId="0" borderId="0" xfId="0" applyFont="1" applyBorder="1"/>
    <xf numFmtId="41" fontId="12" fillId="0" borderId="0" xfId="0" applyNumberFormat="1" applyFont="1" applyBorder="1" applyAlignment="1">
      <alignment horizontal="right"/>
    </xf>
    <xf numFmtId="41" fontId="12" fillId="0" borderId="6" xfId="0" applyNumberFormat="1" applyFont="1" applyBorder="1" applyAlignment="1">
      <alignment horizontal="right"/>
    </xf>
    <xf numFmtId="41" fontId="18" fillId="0" borderId="0" xfId="0" applyNumberFormat="1" applyFont="1" applyFill="1" applyBorder="1"/>
    <xf numFmtId="0" fontId="10" fillId="0" borderId="9" xfId="0" applyFont="1" applyBorder="1"/>
    <xf numFmtId="41" fontId="18" fillId="3" borderId="0" xfId="0" applyNumberFormat="1" applyFont="1" applyFill="1" applyBorder="1"/>
    <xf numFmtId="0" fontId="11" fillId="0" borderId="0" xfId="0" applyFont="1" applyBorder="1" applyAlignment="1"/>
    <xf numFmtId="41" fontId="11" fillId="0" borderId="1" xfId="0" applyNumberFormat="1" applyFont="1" applyFill="1" applyBorder="1" applyAlignment="1">
      <alignment horizontal="right"/>
    </xf>
    <xf numFmtId="41" fontId="11" fillId="0" borderId="0" xfId="0" applyNumberFormat="1" applyFont="1" applyBorder="1" applyAlignment="1">
      <alignment horizontal="right"/>
    </xf>
    <xf numFmtId="41" fontId="11" fillId="0" borderId="0" xfId="0" applyNumberFormat="1" applyFont="1" applyFill="1" applyBorder="1" applyAlignment="1">
      <alignment horizontal="right"/>
    </xf>
    <xf numFmtId="0" fontId="10" fillId="0" borderId="7" xfId="0" applyFont="1" applyBorder="1" applyAlignment="1">
      <alignment wrapText="1"/>
    </xf>
    <xf numFmtId="0" fontId="10" fillId="0" borderId="0" xfId="0" applyFont="1" applyBorder="1" applyAlignment="1">
      <alignment horizontal="right" wrapText="1"/>
    </xf>
    <xf numFmtId="0" fontId="10" fillId="0" borderId="0" xfId="0" applyFont="1" applyFill="1" applyBorder="1"/>
    <xf numFmtId="0" fontId="11" fillId="0" borderId="0" xfId="0" applyFont="1" applyBorder="1" applyAlignment="1">
      <alignment horizontal="left" indent="2"/>
    </xf>
    <xf numFmtId="167" fontId="11" fillId="0" borderId="0" xfId="0" applyNumberFormat="1" applyFont="1" applyFill="1" applyBorder="1"/>
    <xf numFmtId="167" fontId="11" fillId="0" borderId="0" xfId="0" applyNumberFormat="1" applyFont="1" applyFill="1" applyBorder="1" applyAlignment="1">
      <alignment horizontal="right"/>
    </xf>
    <xf numFmtId="0" fontId="11" fillId="0" borderId="0" xfId="0" applyFont="1" applyBorder="1" applyAlignment="1">
      <alignment horizontal="left"/>
    </xf>
    <xf numFmtId="167" fontId="11" fillId="0" borderId="0" xfId="0" applyNumberFormat="1" applyFont="1" applyBorder="1" applyAlignment="1">
      <alignment horizontal="right"/>
    </xf>
    <xf numFmtId="41" fontId="11" fillId="0" borderId="6" xfId="0" applyNumberFormat="1" applyFont="1" applyFill="1" applyBorder="1" applyAlignment="1">
      <alignment horizontal="right"/>
    </xf>
    <xf numFmtId="167" fontId="11" fillId="0" borderId="6" xfId="0" applyNumberFormat="1" applyFont="1" applyFill="1" applyBorder="1" applyAlignment="1">
      <alignment horizontal="right"/>
    </xf>
    <xf numFmtId="0" fontId="11" fillId="0" borderId="10" xfId="0" applyFont="1" applyBorder="1" applyAlignment="1">
      <alignment horizontal="left"/>
    </xf>
    <xf numFmtId="41" fontId="11" fillId="0" borderId="10" xfId="0" applyNumberFormat="1" applyFont="1" applyBorder="1" applyAlignment="1">
      <alignment horizontal="right"/>
    </xf>
    <xf numFmtId="41" fontId="11" fillId="0" borderId="10" xfId="0" applyNumberFormat="1" applyFont="1" applyFill="1" applyBorder="1" applyAlignment="1">
      <alignment horizontal="right"/>
    </xf>
    <xf numFmtId="167" fontId="11" fillId="0" borderId="10" xfId="0" applyNumberFormat="1" applyFont="1" applyBorder="1" applyAlignment="1">
      <alignment horizontal="right"/>
    </xf>
    <xf numFmtId="0" fontId="11" fillId="0" borderId="0" xfId="0" applyFont="1" applyAlignment="1"/>
    <xf numFmtId="0" fontId="11" fillId="0" borderId="0" xfId="0" applyFont="1" applyFill="1"/>
    <xf numFmtId="0" fontId="11" fillId="0" borderId="7" xfId="0" applyFont="1" applyBorder="1"/>
    <xf numFmtId="0" fontId="10" fillId="0" borderId="7" xfId="0" applyFont="1" applyBorder="1" applyAlignment="1">
      <alignment horizontal="right"/>
    </xf>
    <xf numFmtId="0" fontId="11" fillId="0" borderId="0" xfId="0" applyFont="1" applyBorder="1" applyAlignment="1">
      <alignment horizontal="left" indent="1"/>
    </xf>
    <xf numFmtId="0" fontId="11" fillId="0" borderId="6" xfId="0" applyFont="1" applyBorder="1" applyAlignment="1"/>
    <xf numFmtId="0" fontId="11" fillId="0" borderId="6" xfId="0" applyFont="1" applyFill="1" applyBorder="1" applyAlignment="1">
      <alignment horizontal="right"/>
    </xf>
    <xf numFmtId="0" fontId="11" fillId="0" borderId="10" xfId="0" applyFont="1" applyBorder="1"/>
    <xf numFmtId="0" fontId="11" fillId="0" borderId="1" xfId="0" applyFont="1" applyFill="1" applyBorder="1" applyAlignment="1"/>
    <xf numFmtId="0" fontId="11" fillId="0" borderId="1" xfId="0" applyFont="1" applyFill="1" applyBorder="1"/>
    <xf numFmtId="0" fontId="11" fillId="0" borderId="0" xfId="0" applyFont="1" applyFill="1" applyBorder="1" applyAlignment="1"/>
    <xf numFmtId="0" fontId="11" fillId="0" borderId="6" xfId="0" applyFont="1" applyFill="1" applyBorder="1"/>
    <xf numFmtId="41" fontId="10" fillId="0" borderId="0" xfId="0" applyNumberFormat="1" applyFont="1" applyFill="1" applyBorder="1" applyAlignment="1">
      <alignment horizontal="right"/>
    </xf>
    <xf numFmtId="0" fontId="11" fillId="0" borderId="0" xfId="0" applyFont="1" applyFill="1" applyBorder="1" applyAlignment="1">
      <alignment horizontal="left" indent="1"/>
    </xf>
    <xf numFmtId="0" fontId="22" fillId="0" borderId="0" xfId="0" applyFont="1" applyFill="1" applyBorder="1" applyAlignment="1">
      <alignment horizontal="left" indent="3"/>
    </xf>
    <xf numFmtId="0" fontId="22" fillId="0" borderId="0" xfId="0" applyFont="1" applyFill="1" applyBorder="1" applyAlignment="1">
      <alignment horizontal="left" indent="1"/>
    </xf>
    <xf numFmtId="0" fontId="11" fillId="0" borderId="0" xfId="1" applyFont="1" applyFill="1" applyBorder="1" applyAlignment="1"/>
    <xf numFmtId="168" fontId="10" fillId="0" borderId="0" xfId="0" applyNumberFormat="1" applyFont="1" applyFill="1" applyBorder="1" applyAlignment="1"/>
    <xf numFmtId="0" fontId="11" fillId="0" borderId="8" xfId="0" applyFont="1" applyBorder="1"/>
    <xf numFmtId="0" fontId="10" fillId="0" borderId="8" xfId="0" applyFont="1" applyBorder="1" applyAlignment="1">
      <alignment horizontal="right"/>
    </xf>
    <xf numFmtId="0" fontId="11" fillId="0" borderId="0" xfId="0" applyFont="1" applyAlignment="1">
      <alignment wrapText="1"/>
    </xf>
    <xf numFmtId="169" fontId="11" fillId="0" borderId="0" xfId="0" applyNumberFormat="1" applyFont="1" applyFill="1" applyBorder="1"/>
    <xf numFmtId="0" fontId="11" fillId="0" borderId="0" xfId="0" applyFont="1" applyBorder="1" applyAlignment="1">
      <alignment vertical="top"/>
    </xf>
    <xf numFmtId="0" fontId="11" fillId="0" borderId="7" xfId="0" applyFont="1" applyBorder="1" applyAlignment="1">
      <alignment wrapText="1"/>
    </xf>
    <xf numFmtId="0" fontId="11" fillId="0" borderId="0" xfId="0" applyFont="1" applyBorder="1" applyAlignment="1">
      <alignment wrapText="1"/>
    </xf>
    <xf numFmtId="0" fontId="11" fillId="0" borderId="6" xfId="0" applyFont="1" applyBorder="1" applyAlignment="1">
      <alignment vertical="top"/>
    </xf>
    <xf numFmtId="0" fontId="11" fillId="0" borderId="6" xfId="0" applyFont="1" applyBorder="1" applyAlignment="1">
      <alignment wrapText="1"/>
    </xf>
    <xf numFmtId="169" fontId="11" fillId="0" borderId="6" xfId="0" applyNumberFormat="1" applyFont="1" applyFill="1" applyBorder="1"/>
    <xf numFmtId="0" fontId="11" fillId="0" borderId="10" xfId="0" applyFont="1" applyBorder="1" applyAlignment="1">
      <alignment vertical="top"/>
    </xf>
    <xf numFmtId="0" fontId="11" fillId="0" borderId="10" xfId="0" applyFont="1" applyBorder="1" applyAlignment="1">
      <alignment wrapText="1"/>
    </xf>
    <xf numFmtId="169" fontId="11" fillId="0" borderId="10" xfId="0" applyNumberFormat="1" applyFont="1" applyFill="1" applyBorder="1"/>
    <xf numFmtId="169" fontId="11" fillId="3" borderId="10" xfId="0" applyNumberFormat="1" applyFont="1" applyFill="1" applyBorder="1"/>
    <xf numFmtId="169" fontId="11" fillId="3" borderId="0" xfId="0" applyNumberFormat="1" applyFont="1" applyFill="1" applyBorder="1"/>
    <xf numFmtId="169" fontId="11" fillId="3" borderId="6" xfId="0" applyNumberFormat="1" applyFont="1" applyFill="1" applyBorder="1"/>
    <xf numFmtId="164" fontId="11" fillId="0" borderId="0" xfId="0" applyNumberFormat="1" applyFont="1"/>
    <xf numFmtId="165" fontId="11" fillId="0" borderId="0" xfId="0" applyNumberFormat="1" applyFont="1" applyFill="1" applyBorder="1" applyAlignment="1">
      <alignment horizontal="right"/>
    </xf>
    <xf numFmtId="164" fontId="11" fillId="0" borderId="0" xfId="0" applyNumberFormat="1" applyFont="1" applyFill="1" applyBorder="1" applyAlignment="1">
      <alignment horizontal="right"/>
    </xf>
    <xf numFmtId="0" fontId="10" fillId="0" borderId="7" xfId="0" applyFont="1" applyBorder="1" applyAlignment="1">
      <alignment horizontal="left" wrapText="1"/>
    </xf>
    <xf numFmtId="0" fontId="10" fillId="0" borderId="0" xfId="0" applyFont="1" applyBorder="1" applyAlignment="1">
      <alignment horizontal="left" wrapText="1"/>
    </xf>
    <xf numFmtId="0" fontId="10" fillId="0" borderId="0" xfId="0" applyFont="1" applyBorder="1" applyAlignment="1">
      <alignment wrapText="1"/>
    </xf>
    <xf numFmtId="164" fontId="10" fillId="0" borderId="0" xfId="0" applyNumberFormat="1" applyFont="1" applyBorder="1" applyAlignment="1">
      <alignment wrapText="1"/>
    </xf>
    <xf numFmtId="0" fontId="11" fillId="0" borderId="0" xfId="0" applyFont="1" applyFill="1" applyBorder="1" applyAlignment="1">
      <alignment horizontal="left" wrapText="1"/>
    </xf>
    <xf numFmtId="166" fontId="11" fillId="0" borderId="0" xfId="0" quotePrefix="1" applyNumberFormat="1" applyFont="1" applyFill="1" applyBorder="1" applyAlignment="1">
      <alignment horizontal="left" wrapText="1"/>
    </xf>
    <xf numFmtId="166" fontId="11" fillId="0" borderId="0" xfId="0" applyNumberFormat="1" applyFont="1" applyFill="1" applyBorder="1" applyAlignment="1">
      <alignment horizontal="left" wrapText="1"/>
    </xf>
    <xf numFmtId="166" fontId="11" fillId="0" borderId="6" xfId="0" quotePrefix="1" applyNumberFormat="1" applyFont="1" applyFill="1" applyBorder="1" applyAlignment="1">
      <alignment horizontal="left" wrapText="1"/>
    </xf>
    <xf numFmtId="165" fontId="11" fillId="0" borderId="6" xfId="0" applyNumberFormat="1" applyFont="1" applyFill="1" applyBorder="1" applyAlignment="1">
      <alignment horizontal="right"/>
    </xf>
    <xf numFmtId="0" fontId="10" fillId="3" borderId="7" xfId="0" applyFont="1" applyFill="1" applyBorder="1" applyAlignment="1"/>
    <xf numFmtId="0" fontId="10" fillId="3" borderId="0" xfId="0" applyFont="1" applyFill="1" applyBorder="1" applyAlignment="1">
      <alignment wrapText="1"/>
    </xf>
    <xf numFmtId="164" fontId="11" fillId="0" borderId="6" xfId="0" applyNumberFormat="1" applyFont="1" applyFill="1" applyBorder="1" applyAlignment="1">
      <alignment horizontal="right"/>
    </xf>
    <xf numFmtId="0" fontId="11" fillId="0" borderId="10" xfId="0" applyFont="1" applyFill="1" applyBorder="1" applyAlignment="1">
      <alignment horizontal="left" wrapText="1"/>
    </xf>
    <xf numFmtId="164" fontId="11" fillId="0" borderId="10" xfId="0" applyNumberFormat="1" applyFont="1" applyFill="1" applyBorder="1" applyAlignment="1">
      <alignment horizontal="right"/>
    </xf>
    <xf numFmtId="0" fontId="10" fillId="0" borderId="9" xfId="0" applyFont="1" applyBorder="1" applyAlignment="1">
      <alignment wrapText="1"/>
    </xf>
    <xf numFmtId="164" fontId="10" fillId="0" borderId="9" xfId="0" applyNumberFormat="1" applyFont="1" applyBorder="1" applyAlignment="1">
      <alignment wrapText="1"/>
    </xf>
    <xf numFmtId="3" fontId="11" fillId="3" borderId="10" xfId="0" applyNumberFormat="1" applyFont="1" applyFill="1" applyBorder="1" applyAlignment="1">
      <alignment horizontal="right"/>
    </xf>
    <xf numFmtId="3" fontId="11" fillId="0" borderId="10" xfId="0" applyNumberFormat="1" applyFont="1" applyFill="1" applyBorder="1" applyAlignment="1">
      <alignment horizontal="right"/>
    </xf>
    <xf numFmtId="3" fontId="11" fillId="3" borderId="0" xfId="0" applyNumberFormat="1" applyFont="1" applyFill="1" applyBorder="1" applyAlignment="1">
      <alignment horizontal="right"/>
    </xf>
    <xf numFmtId="3" fontId="11" fillId="0" borderId="0" xfId="0" applyNumberFormat="1" applyFont="1" applyFill="1" applyBorder="1" applyAlignment="1">
      <alignment horizontal="right"/>
    </xf>
    <xf numFmtId="3" fontId="11" fillId="3" borderId="6" xfId="0" applyNumberFormat="1" applyFont="1" applyFill="1" applyBorder="1" applyAlignment="1">
      <alignment horizontal="right"/>
    </xf>
    <xf numFmtId="3" fontId="11" fillId="0" borderId="6" xfId="0" applyNumberFormat="1" applyFont="1" applyFill="1" applyBorder="1" applyAlignment="1">
      <alignment horizontal="right"/>
    </xf>
    <xf numFmtId="164" fontId="11" fillId="0" borderId="0" xfId="0" applyNumberFormat="1" applyFont="1" applyBorder="1" applyAlignment="1">
      <alignment horizontal="right"/>
    </xf>
    <xf numFmtId="3" fontId="11" fillId="0" borderId="0" xfId="0" applyNumberFormat="1" applyFont="1" applyBorder="1" applyAlignment="1">
      <alignment horizontal="right"/>
    </xf>
    <xf numFmtId="3" fontId="11" fillId="0" borderId="6" xfId="0" applyNumberFormat="1" applyFont="1" applyBorder="1" applyAlignment="1">
      <alignment horizontal="right"/>
    </xf>
    <xf numFmtId="164" fontId="11" fillId="0" borderId="6" xfId="0" applyNumberFormat="1" applyFont="1" applyBorder="1" applyAlignment="1">
      <alignment horizontal="right"/>
    </xf>
    <xf numFmtId="0" fontId="11" fillId="0" borderId="0" xfId="0" applyFont="1" applyBorder="1" applyAlignment="1">
      <alignment horizontal="left" wrapText="1"/>
    </xf>
    <xf numFmtId="0" fontId="11" fillId="0" borderId="9" xfId="0" applyFont="1" applyBorder="1" applyAlignment="1">
      <alignment wrapText="1"/>
    </xf>
    <xf numFmtId="0" fontId="10" fillId="3" borderId="9" xfId="0" applyFont="1" applyFill="1" applyBorder="1" applyAlignment="1">
      <alignment wrapText="1"/>
    </xf>
    <xf numFmtId="0" fontId="10" fillId="0" borderId="0" xfId="0" applyFont="1" applyAlignment="1"/>
    <xf numFmtId="164" fontId="11" fillId="0" borderId="0" xfId="0" applyNumberFormat="1" applyFont="1" applyBorder="1"/>
    <xf numFmtId="164" fontId="11" fillId="0" borderId="6" xfId="0" applyNumberFormat="1" applyFont="1" applyBorder="1"/>
    <xf numFmtId="170" fontId="11" fillId="0" borderId="0" xfId="0" applyNumberFormat="1" applyFont="1" applyFill="1" applyBorder="1" applyAlignment="1">
      <alignment horizontal="right"/>
    </xf>
    <xf numFmtId="170" fontId="11" fillId="0" borderId="6" xfId="0" applyNumberFormat="1" applyFont="1" applyFill="1" applyBorder="1" applyAlignment="1">
      <alignment horizontal="right"/>
    </xf>
    <xf numFmtId="170" fontId="11" fillId="3" borderId="0" xfId="0" applyNumberFormat="1" applyFont="1" applyFill="1" applyBorder="1" applyAlignment="1">
      <alignment horizontal="right"/>
    </xf>
    <xf numFmtId="170" fontId="11" fillId="3" borderId="6" xfId="0" applyNumberFormat="1" applyFont="1" applyFill="1" applyBorder="1" applyAlignment="1">
      <alignment horizontal="right"/>
    </xf>
    <xf numFmtId="0" fontId="11" fillId="0" borderId="2" xfId="0" applyFont="1" applyBorder="1" applyAlignment="1">
      <alignment vertical="top" wrapText="1"/>
    </xf>
    <xf numFmtId="0" fontId="11" fillId="0" borderId="2" xfId="0" applyFont="1" applyBorder="1" applyAlignment="1">
      <alignment wrapText="1"/>
    </xf>
    <xf numFmtId="0" fontId="11" fillId="0" borderId="0" xfId="0" applyFont="1" applyFill="1" applyBorder="1" applyAlignment="1">
      <alignment wrapText="1"/>
    </xf>
    <xf numFmtId="168" fontId="11" fillId="0" borderId="0" xfId="0" applyNumberFormat="1" applyFont="1" applyFill="1" applyBorder="1" applyAlignment="1">
      <alignment horizontal="right"/>
    </xf>
    <xf numFmtId="0" fontId="11" fillId="0" borderId="1" xfId="0" applyFont="1" applyFill="1" applyBorder="1" applyAlignment="1">
      <alignment vertical="top" wrapText="1"/>
    </xf>
    <xf numFmtId="0" fontId="11" fillId="0" borderId="1" xfId="0" applyFont="1" applyFill="1" applyBorder="1" applyAlignment="1">
      <alignment wrapText="1"/>
    </xf>
    <xf numFmtId="0" fontId="11" fillId="0" borderId="2" xfId="0" applyFont="1" applyFill="1" applyBorder="1" applyAlignment="1">
      <alignment wrapText="1"/>
    </xf>
    <xf numFmtId="41" fontId="11" fillId="0" borderId="2" xfId="0" applyNumberFormat="1" applyFont="1" applyFill="1" applyBorder="1" applyAlignment="1">
      <alignment horizontal="right"/>
    </xf>
    <xf numFmtId="41" fontId="11" fillId="3" borderId="1" xfId="0" applyNumberFormat="1" applyFont="1" applyFill="1" applyBorder="1" applyAlignment="1">
      <alignment horizontal="right"/>
    </xf>
    <xf numFmtId="41" fontId="11" fillId="3" borderId="0" xfId="0" applyNumberFormat="1" applyFont="1" applyFill="1" applyBorder="1" applyAlignment="1">
      <alignment horizontal="right"/>
    </xf>
    <xf numFmtId="41" fontId="11" fillId="3" borderId="2" xfId="0" applyNumberFormat="1" applyFont="1" applyFill="1" applyBorder="1" applyAlignment="1">
      <alignment horizontal="right"/>
    </xf>
    <xf numFmtId="0" fontId="10" fillId="0" borderId="7" xfId="0" applyFont="1" applyFill="1" applyBorder="1" applyAlignment="1">
      <alignment horizontal="left" wrapText="1"/>
    </xf>
    <xf numFmtId="0" fontId="10" fillId="0" borderId="7" xfId="0" applyFont="1" applyFill="1" applyBorder="1" applyAlignment="1">
      <alignment wrapText="1"/>
    </xf>
    <xf numFmtId="0" fontId="11" fillId="0" borderId="0" xfId="0" applyFont="1" applyBorder="1" applyAlignment="1">
      <alignment vertical="top" wrapText="1"/>
    </xf>
    <xf numFmtId="0" fontId="11" fillId="0" borderId="6" xfId="0" applyFont="1" applyBorder="1" applyAlignment="1">
      <alignment vertical="top" wrapText="1"/>
    </xf>
    <xf numFmtId="0" fontId="11" fillId="0" borderId="6" xfId="0" applyFont="1" applyFill="1" applyBorder="1" applyAlignment="1">
      <alignment wrapText="1"/>
    </xf>
    <xf numFmtId="41" fontId="11" fillId="3" borderId="6" xfId="0" applyNumberFormat="1" applyFont="1" applyFill="1" applyBorder="1" applyAlignment="1">
      <alignment horizontal="right"/>
    </xf>
    <xf numFmtId="0" fontId="11" fillId="0" borderId="3" xfId="0" applyFont="1" applyBorder="1" applyAlignment="1">
      <alignment horizontal="center" vertical="top" wrapText="1"/>
    </xf>
    <xf numFmtId="0" fontId="11" fillId="0" borderId="4" xfId="0" applyFont="1" applyBorder="1" applyAlignment="1">
      <alignment horizontal="center" vertical="top" wrapText="1"/>
    </xf>
    <xf numFmtId="0" fontId="11" fillId="0" borderId="0" xfId="0" applyFont="1" applyBorder="1" applyAlignment="1">
      <alignment horizontal="left" vertical="center" wrapText="1"/>
    </xf>
    <xf numFmtId="0" fontId="11" fillId="0" borderId="3" xfId="0" applyFont="1" applyBorder="1" applyAlignment="1">
      <alignment horizontal="left" vertical="center" wrapText="1"/>
    </xf>
    <xf numFmtId="41" fontId="11" fillId="0" borderId="3" xfId="0" applyNumberFormat="1" applyFont="1" applyBorder="1" applyAlignment="1">
      <alignment horizontal="right" vertical="center" wrapText="1"/>
    </xf>
    <xf numFmtId="0" fontId="10" fillId="0" borderId="7" xfId="0" applyFont="1" applyBorder="1" applyAlignment="1">
      <alignment horizontal="left" vertical="center" wrapText="1"/>
    </xf>
    <xf numFmtId="0" fontId="11" fillId="0" borderId="0" xfId="0" applyFont="1" applyBorder="1" applyAlignment="1">
      <alignment vertical="center" wrapText="1"/>
    </xf>
    <xf numFmtId="0" fontId="11" fillId="0" borderId="0" xfId="0" applyFont="1" applyBorder="1" applyAlignment="1">
      <alignment horizontal="center" vertical="top" wrapText="1"/>
    </xf>
    <xf numFmtId="41" fontId="11" fillId="0" borderId="0" xfId="0" applyNumberFormat="1" applyFont="1" applyBorder="1" applyAlignment="1">
      <alignment horizontal="right" vertical="center" wrapText="1"/>
    </xf>
    <xf numFmtId="0" fontId="11" fillId="0" borderId="6" xfId="0" applyFont="1" applyBorder="1" applyAlignment="1">
      <alignment horizontal="center" vertical="top" wrapText="1"/>
    </xf>
    <xf numFmtId="0" fontId="11" fillId="0" borderId="6" xfId="0" applyFont="1" applyBorder="1" applyAlignment="1">
      <alignment horizontal="left" vertical="center" wrapText="1"/>
    </xf>
    <xf numFmtId="41" fontId="11" fillId="0" borderId="6" xfId="0" applyNumberFormat="1" applyFont="1" applyBorder="1" applyAlignment="1">
      <alignment horizontal="right" vertical="center" wrapText="1"/>
    </xf>
    <xf numFmtId="0" fontId="11" fillId="0" borderId="9" xfId="0" applyFont="1" applyBorder="1" applyAlignment="1">
      <alignment vertical="center" wrapText="1"/>
    </xf>
    <xf numFmtId="2" fontId="11" fillId="0" borderId="0" xfId="0" applyNumberFormat="1" applyFont="1" applyFill="1" applyBorder="1" applyAlignment="1">
      <alignment horizontal="center" vertical="top"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center" vertical="top" wrapText="1"/>
    </xf>
    <xf numFmtId="0" fontId="11" fillId="0" borderId="3" xfId="0" applyFont="1" applyFill="1" applyBorder="1" applyAlignment="1">
      <alignment horizontal="center" vertical="top" wrapText="1"/>
    </xf>
    <xf numFmtId="41" fontId="11" fillId="0" borderId="0" xfId="0" applyNumberFormat="1" applyFont="1" applyFill="1" applyBorder="1" applyAlignment="1">
      <alignment horizontal="right" vertical="center" wrapText="1"/>
    </xf>
    <xf numFmtId="0" fontId="11" fillId="0" borderId="4" xfId="0" applyFont="1" applyFill="1" applyBorder="1" applyAlignment="1">
      <alignment horizontal="center" vertical="top" wrapText="1"/>
    </xf>
    <xf numFmtId="0" fontId="11" fillId="0" borderId="4" xfId="0" applyFont="1" applyFill="1" applyBorder="1" applyAlignment="1">
      <alignment horizontal="left" vertical="center" wrapText="1"/>
    </xf>
    <xf numFmtId="41" fontId="11" fillId="3" borderId="0" xfId="0" applyNumberFormat="1" applyFont="1" applyFill="1" applyBorder="1" applyAlignment="1">
      <alignment horizontal="right" vertical="center" wrapText="1"/>
    </xf>
    <xf numFmtId="41" fontId="11" fillId="3" borderId="4" xfId="0" applyNumberFormat="1" applyFont="1" applyFill="1" applyBorder="1" applyAlignment="1">
      <alignment horizontal="right" vertical="center" wrapText="1"/>
    </xf>
    <xf numFmtId="41" fontId="11" fillId="0" borderId="4" xfId="0" applyNumberFormat="1" applyFont="1" applyFill="1" applyBorder="1" applyAlignment="1">
      <alignment horizontal="right" vertical="center" wrapText="1"/>
    </xf>
    <xf numFmtId="41" fontId="11" fillId="3" borderId="3" xfId="0" applyNumberFormat="1" applyFont="1" applyFill="1" applyBorder="1" applyAlignment="1">
      <alignment horizontal="right" vertical="center" wrapText="1"/>
    </xf>
    <xf numFmtId="41" fontId="11" fillId="3" borderId="6" xfId="0" applyNumberFormat="1" applyFont="1" applyFill="1" applyBorder="1" applyAlignment="1">
      <alignment horizontal="right" vertical="center" wrapText="1"/>
    </xf>
    <xf numFmtId="0" fontId="11" fillId="0" borderId="0" xfId="0" applyFont="1" applyFill="1" applyBorder="1" applyAlignment="1">
      <alignment horizontal="center" vertical="center" wrapText="1"/>
    </xf>
    <xf numFmtId="0" fontId="10" fillId="0" borderId="11" xfId="0" applyFont="1" applyBorder="1" applyAlignment="1">
      <alignment horizontal="left" vertical="center" wrapText="1"/>
    </xf>
    <xf numFmtId="0" fontId="11" fillId="0" borderId="12" xfId="0" applyFont="1" applyBorder="1" applyAlignment="1">
      <alignment horizontal="center" vertical="top" wrapText="1"/>
    </xf>
    <xf numFmtId="0" fontId="11" fillId="0" borderId="12" xfId="0" applyFont="1" applyBorder="1" applyAlignment="1">
      <alignment horizontal="left" vertical="center" wrapText="1"/>
    </xf>
    <xf numFmtId="41" fontId="11" fillId="3" borderId="12" xfId="0" applyNumberFormat="1" applyFont="1" applyFill="1" applyBorder="1" applyAlignment="1">
      <alignment horizontal="right" vertical="center" wrapText="1"/>
    </xf>
    <xf numFmtId="41" fontId="11" fillId="0" borderId="12" xfId="0" applyNumberFormat="1" applyFont="1" applyBorder="1" applyAlignment="1">
      <alignment horizontal="right"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41" fontId="11" fillId="3" borderId="10" xfId="0" applyNumberFormat="1" applyFont="1" applyFill="1" applyBorder="1" applyAlignment="1">
      <alignment horizontal="right" vertical="center" wrapText="1"/>
    </xf>
    <xf numFmtId="41" fontId="11" fillId="0" borderId="10" xfId="0" applyNumberFormat="1" applyFont="1" applyFill="1" applyBorder="1" applyAlignment="1">
      <alignment horizontal="right" vertical="center" wrapText="1"/>
    </xf>
    <xf numFmtId="0" fontId="11" fillId="0" borderId="0" xfId="0" applyFont="1" applyAlignment="1">
      <alignment horizontal="right"/>
    </xf>
    <xf numFmtId="0" fontId="11" fillId="0" borderId="0" xfId="0" applyFont="1" applyBorder="1" applyAlignment="1">
      <alignment horizontal="right"/>
    </xf>
    <xf numFmtId="0" fontId="12" fillId="0" borderId="0" xfId="0" applyFont="1" applyFill="1" applyBorder="1"/>
    <xf numFmtId="0" fontId="23" fillId="0" borderId="0" xfId="0" applyFont="1" applyFill="1" applyBorder="1"/>
    <xf numFmtId="0" fontId="11" fillId="0" borderId="10" xfId="0" applyFont="1" applyBorder="1" applyAlignment="1">
      <alignment horizontal="right"/>
    </xf>
    <xf numFmtId="0" fontId="11" fillId="0" borderId="10" xfId="0" applyFont="1" applyFill="1" applyBorder="1"/>
    <xf numFmtId="0" fontId="11" fillId="0" borderId="10" xfId="0" applyFont="1" applyFill="1" applyBorder="1" applyAlignment="1">
      <alignment horizontal="right"/>
    </xf>
    <xf numFmtId="0" fontId="11" fillId="0" borderId="0" xfId="0" applyFont="1" applyFill="1" applyBorder="1" applyAlignment="1">
      <alignment horizontal="right"/>
    </xf>
    <xf numFmtId="0" fontId="11" fillId="0" borderId="10" xfId="0" applyFont="1" applyFill="1" applyBorder="1" applyAlignment="1">
      <alignment wrapText="1"/>
    </xf>
    <xf numFmtId="41" fontId="11" fillId="0" borderId="0" xfId="0" applyNumberFormat="1" applyFont="1" applyFill="1" applyBorder="1"/>
    <xf numFmtId="1" fontId="11" fillId="0" borderId="0" xfId="0" applyNumberFormat="1" applyFont="1"/>
    <xf numFmtId="0" fontId="11" fillId="3" borderId="0" xfId="0" applyFont="1" applyFill="1" applyBorder="1"/>
    <xf numFmtId="0" fontId="11" fillId="3" borderId="10" xfId="0" applyFont="1" applyFill="1" applyBorder="1"/>
    <xf numFmtId="0" fontId="11" fillId="3" borderId="6" xfId="0" applyFont="1" applyFill="1" applyBorder="1"/>
    <xf numFmtId="0" fontId="13" fillId="0" borderId="7" xfId="0" applyFont="1" applyBorder="1" applyAlignment="1">
      <alignment horizontal="right"/>
    </xf>
    <xf numFmtId="0" fontId="10" fillId="3" borderId="0" xfId="0" applyFont="1" applyFill="1" applyBorder="1"/>
    <xf numFmtId="0" fontId="10" fillId="0" borderId="0" xfId="0" applyFont="1" applyBorder="1" applyAlignment="1"/>
    <xf numFmtId="0" fontId="10" fillId="0" borderId="7" xfId="0" applyFont="1" applyBorder="1" applyAlignment="1"/>
    <xf numFmtId="0" fontId="11" fillId="0" borderId="6" xfId="0" applyFont="1" applyBorder="1" applyAlignment="1">
      <alignment horizontal="right"/>
    </xf>
    <xf numFmtId="1" fontId="11" fillId="0" borderId="6" xfId="0" applyNumberFormat="1" applyFont="1" applyBorder="1"/>
    <xf numFmtId="41" fontId="11" fillId="0" borderId="10" xfId="0" applyNumberFormat="1" applyFont="1" applyFill="1" applyBorder="1"/>
    <xf numFmtId="0" fontId="13" fillId="0" borderId="0" xfId="0" applyFont="1" applyBorder="1" applyAlignment="1">
      <alignment horizontal="right"/>
    </xf>
    <xf numFmtId="0" fontId="11" fillId="3" borderId="0" xfId="0" applyFont="1" applyFill="1" applyBorder="1" applyAlignment="1">
      <alignment horizontal="right"/>
    </xf>
    <xf numFmtId="0" fontId="11" fillId="3" borderId="6" xfId="0" applyFont="1" applyFill="1" applyBorder="1" applyAlignment="1">
      <alignment horizontal="right"/>
    </xf>
    <xf numFmtId="0" fontId="11" fillId="3" borderId="10" xfId="0" applyFont="1" applyFill="1" applyBorder="1" applyAlignment="1">
      <alignment horizontal="right"/>
    </xf>
    <xf numFmtId="0" fontId="7" fillId="0" borderId="6" xfId="0" applyFont="1" applyFill="1" applyBorder="1" applyAlignment="1">
      <alignment horizontal="right"/>
    </xf>
    <xf numFmtId="0" fontId="7" fillId="0" borderId="6" xfId="0" applyFont="1" applyFill="1" applyBorder="1"/>
    <xf numFmtId="0" fontId="7" fillId="0" borderId="8" xfId="0" applyFont="1" applyBorder="1"/>
    <xf numFmtId="0" fontId="7" fillId="3" borderId="0" xfId="0" applyFont="1" applyFill="1" applyBorder="1"/>
    <xf numFmtId="0" fontId="7" fillId="3" borderId="0" xfId="0" applyFont="1" applyFill="1" applyBorder="1" applyAlignment="1">
      <alignment horizontal="right"/>
    </xf>
    <xf numFmtId="0" fontId="7" fillId="3" borderId="6" xfId="0" applyFont="1" applyFill="1" applyBorder="1" applyAlignment="1">
      <alignment horizontal="right"/>
    </xf>
    <xf numFmtId="0" fontId="6" fillId="3" borderId="8" xfId="0" applyFont="1" applyFill="1" applyBorder="1"/>
    <xf numFmtId="0" fontId="6" fillId="0" borderId="8" xfId="0" applyFont="1" applyBorder="1"/>
    <xf numFmtId="0" fontId="6" fillId="0" borderId="8" xfId="0" applyFont="1" applyBorder="1" applyAlignment="1"/>
    <xf numFmtId="168" fontId="11" fillId="0" borderId="0" xfId="0" applyNumberFormat="1" applyFont="1" applyBorder="1" applyAlignment="1">
      <alignment horizontal="right"/>
    </xf>
    <xf numFmtId="168" fontId="11" fillId="0" borderId="0" xfId="0" applyNumberFormat="1" applyFont="1" applyBorder="1"/>
    <xf numFmtId="168" fontId="11" fillId="0" borderId="6" xfId="0" applyNumberFormat="1" applyFont="1" applyBorder="1" applyAlignment="1">
      <alignment horizontal="right"/>
    </xf>
    <xf numFmtId="168" fontId="11" fillId="0" borderId="6" xfId="0" applyNumberFormat="1" applyFont="1" applyBorder="1"/>
    <xf numFmtId="0" fontId="10" fillId="0" borderId="8" xfId="0" applyFont="1" applyBorder="1" applyAlignment="1"/>
    <xf numFmtId="0" fontId="10" fillId="0" borderId="8" xfId="0" applyFont="1" applyBorder="1" applyAlignment="1">
      <alignment wrapText="1"/>
    </xf>
    <xf numFmtId="168" fontId="11" fillId="0" borderId="0" xfId="0" applyNumberFormat="1" applyFont="1" applyFill="1" applyBorder="1" applyAlignment="1">
      <alignment wrapText="1"/>
    </xf>
    <xf numFmtId="168" fontId="11" fillId="0" borderId="0" xfId="0" applyNumberFormat="1" applyFont="1" applyBorder="1" applyAlignment="1">
      <alignment wrapText="1"/>
    </xf>
    <xf numFmtId="168" fontId="11" fillId="0" borderId="6" xfId="0" applyNumberFormat="1" applyFont="1" applyFill="1" applyBorder="1" applyAlignment="1">
      <alignment horizontal="right"/>
    </xf>
    <xf numFmtId="168" fontId="11" fillId="0" borderId="6" xfId="0" applyNumberFormat="1" applyFont="1" applyFill="1" applyBorder="1" applyAlignment="1">
      <alignment wrapText="1"/>
    </xf>
    <xf numFmtId="41" fontId="11" fillId="0" borderId="6" xfId="0" applyNumberFormat="1" applyFont="1" applyFill="1" applyBorder="1" applyAlignment="1">
      <alignment wrapText="1"/>
    </xf>
    <xf numFmtId="0" fontId="10" fillId="0" borderId="8" xfId="0" applyFont="1" applyFill="1" applyBorder="1" applyAlignment="1">
      <alignment wrapText="1"/>
    </xf>
    <xf numFmtId="0" fontId="11" fillId="0" borderId="8" xfId="0" applyFont="1" applyBorder="1" applyAlignment="1">
      <alignment wrapText="1"/>
    </xf>
    <xf numFmtId="0" fontId="11" fillId="0" borderId="8" xfId="0" applyFont="1" applyBorder="1" applyAlignment="1">
      <alignment vertical="top"/>
    </xf>
    <xf numFmtId="0" fontId="11" fillId="0" borderId="8" xfId="0" applyFont="1" applyBorder="1" applyAlignment="1"/>
    <xf numFmtId="41" fontId="11" fillId="0" borderId="0" xfId="0" applyNumberFormat="1" applyFont="1" applyFill="1" applyBorder="1" applyAlignment="1"/>
    <xf numFmtId="41" fontId="11" fillId="0" borderId="0" xfId="0" applyNumberFormat="1" applyFont="1" applyBorder="1"/>
    <xf numFmtId="41" fontId="11" fillId="0" borderId="6" xfId="0" applyNumberFormat="1" applyFont="1" applyFill="1" applyBorder="1"/>
    <xf numFmtId="41" fontId="11" fillId="0" borderId="6" xfId="0" applyNumberFormat="1" applyFont="1" applyFill="1" applyBorder="1" applyAlignment="1"/>
    <xf numFmtId="41" fontId="11" fillId="0" borderId="6" xfId="0" applyNumberFormat="1" applyFont="1" applyBorder="1"/>
    <xf numFmtId="0" fontId="11" fillId="3" borderId="8" xfId="0" applyFont="1" applyFill="1" applyBorder="1" applyAlignment="1">
      <alignment wrapText="1"/>
    </xf>
    <xf numFmtId="170" fontId="11" fillId="3" borderId="0" xfId="0" applyNumberFormat="1" applyFont="1" applyFill="1" applyBorder="1"/>
    <xf numFmtId="170" fontId="11" fillId="3" borderId="6" xfId="0" applyNumberFormat="1" applyFont="1" applyFill="1" applyBorder="1"/>
    <xf numFmtId="0" fontId="11" fillId="0" borderId="0" xfId="0" applyFont="1" applyBorder="1" applyAlignment="1">
      <alignment horizontal="left" wrapText="1" indent="1"/>
    </xf>
    <xf numFmtId="164" fontId="11" fillId="0" borderId="0" xfId="0" applyNumberFormat="1" applyFont="1" applyBorder="1" applyAlignment="1">
      <alignment wrapText="1"/>
    </xf>
    <xf numFmtId="164" fontId="11" fillId="0" borderId="0" xfId="0" applyNumberFormat="1" applyFont="1" applyFill="1" applyBorder="1" applyAlignment="1">
      <alignment wrapText="1"/>
    </xf>
    <xf numFmtId="164" fontId="11" fillId="3" borderId="0" xfId="0" applyNumberFormat="1" applyFont="1" applyFill="1" applyBorder="1" applyAlignment="1">
      <alignment wrapText="1"/>
    </xf>
    <xf numFmtId="164" fontId="11" fillId="3" borderId="6" xfId="0" applyNumberFormat="1" applyFont="1" applyFill="1" applyBorder="1" applyAlignment="1">
      <alignment wrapText="1"/>
    </xf>
    <xf numFmtId="0" fontId="11" fillId="0" borderId="0" xfId="0" applyFont="1" applyFill="1" applyBorder="1" applyAlignment="1">
      <alignment vertical="top"/>
    </xf>
    <xf numFmtId="0" fontId="11" fillId="0" borderId="6" xfId="0" applyFont="1" applyFill="1" applyBorder="1" applyAlignment="1">
      <alignment vertical="top"/>
    </xf>
    <xf numFmtId="0" fontId="11" fillId="0" borderId="6" xfId="0" applyFont="1" applyFill="1" applyBorder="1" applyAlignment="1">
      <alignment horizontal="left" wrapText="1" indent="1"/>
    </xf>
    <xf numFmtId="164" fontId="11" fillId="0" borderId="6" xfId="0" applyNumberFormat="1" applyFont="1" applyFill="1" applyBorder="1" applyAlignment="1">
      <alignment wrapText="1"/>
    </xf>
    <xf numFmtId="41" fontId="11" fillId="3" borderId="0" xfId="0" applyNumberFormat="1" applyFont="1" applyFill="1" applyBorder="1" applyAlignment="1">
      <alignment wrapText="1"/>
    </xf>
    <xf numFmtId="41" fontId="11" fillId="0" borderId="0" xfId="0" applyNumberFormat="1" applyFont="1" applyBorder="1" applyAlignment="1">
      <alignment wrapText="1"/>
    </xf>
    <xf numFmtId="41" fontId="11" fillId="0" borderId="0" xfId="0" applyNumberFormat="1" applyFont="1" applyFill="1" applyBorder="1" applyAlignment="1">
      <alignment wrapText="1"/>
    </xf>
    <xf numFmtId="0" fontId="10" fillId="3" borderId="8" xfId="0" applyFont="1" applyFill="1" applyBorder="1"/>
    <xf numFmtId="3" fontId="11" fillId="3" borderId="0" xfId="0" applyNumberFormat="1" applyFont="1" applyFill="1" applyBorder="1" applyAlignment="1">
      <alignment wrapText="1"/>
    </xf>
    <xf numFmtId="3" fontId="11" fillId="0" borderId="0" xfId="0" applyNumberFormat="1" applyFont="1" applyBorder="1" applyAlignment="1">
      <alignment wrapText="1"/>
    </xf>
    <xf numFmtId="3" fontId="11" fillId="0" borderId="0" xfId="0" applyNumberFormat="1" applyFont="1" applyFill="1" applyBorder="1" applyAlignment="1">
      <alignment wrapText="1"/>
    </xf>
    <xf numFmtId="0" fontId="13" fillId="4" borderId="0" xfId="0" applyFont="1" applyFill="1" applyBorder="1" applyAlignment="1">
      <alignment horizontal="right"/>
    </xf>
    <xf numFmtId="0" fontId="24" fillId="0" borderId="0" xfId="0" applyFont="1" applyBorder="1" applyAlignment="1"/>
    <xf numFmtId="0" fontId="11" fillId="0" borderId="8" xfId="0" applyFont="1" applyFill="1" applyBorder="1" applyAlignment="1">
      <alignment horizontal="left" wrapText="1"/>
    </xf>
    <xf numFmtId="166" fontId="11" fillId="0" borderId="8" xfId="0" quotePrefix="1" applyNumberFormat="1" applyFont="1" applyFill="1" applyBorder="1" applyAlignment="1">
      <alignment horizontal="left" wrapText="1"/>
    </xf>
    <xf numFmtId="0" fontId="11" fillId="3" borderId="8" xfId="0" applyFont="1" applyFill="1" applyBorder="1" applyAlignment="1">
      <alignment horizontal="left" wrapText="1"/>
    </xf>
    <xf numFmtId="0" fontId="10" fillId="3" borderId="7" xfId="0" applyFont="1" applyFill="1" applyBorder="1" applyAlignment="1">
      <alignment wrapText="1"/>
    </xf>
    <xf numFmtId="0" fontId="0" fillId="5" borderId="0" xfId="0" applyFill="1" applyAlignment="1"/>
    <xf numFmtId="0" fontId="0" fillId="6" borderId="0" xfId="0" applyFill="1"/>
    <xf numFmtId="0" fontId="5" fillId="0" borderId="0" xfId="3" applyFont="1" applyAlignment="1"/>
    <xf numFmtId="0" fontId="5" fillId="0" borderId="0" xfId="3" applyFont="1" applyFill="1" applyAlignment="1"/>
    <xf numFmtId="0" fontId="5" fillId="0" borderId="0" xfId="3" applyFont="1"/>
    <xf numFmtId="0" fontId="0" fillId="0" borderId="0" xfId="0" quotePrefix="1" applyAlignment="1">
      <alignment wrapText="1"/>
    </xf>
    <xf numFmtId="0" fontId="0" fillId="0" borderId="0" xfId="0" applyAlignment="1">
      <alignment wrapText="1"/>
    </xf>
    <xf numFmtId="0" fontId="4" fillId="0" borderId="0" xfId="0" applyFont="1" applyAlignment="1"/>
    <xf numFmtId="0" fontId="0" fillId="0" borderId="0" xfId="0" applyAlignment="1"/>
    <xf numFmtId="0" fontId="11" fillId="0" borderId="0" xfId="0" applyFont="1" applyFill="1" applyAlignment="1">
      <alignment wrapText="1"/>
    </xf>
    <xf numFmtId="0" fontId="15" fillId="0" borderId="0" xfId="0" applyFont="1" applyAlignment="1"/>
    <xf numFmtId="0" fontId="16" fillId="0" borderId="0" xfId="0" applyFont="1" applyAlignment="1"/>
    <xf numFmtId="0" fontId="7" fillId="0" borderId="0" xfId="0" applyFont="1" applyAlignment="1">
      <alignment horizontal="right"/>
    </xf>
    <xf numFmtId="0" fontId="7" fillId="0" borderId="0" xfId="0" applyFont="1" applyAlignment="1"/>
    <xf numFmtId="0" fontId="12" fillId="0" borderId="0" xfId="2" applyFont="1"/>
    <xf numFmtId="0" fontId="10" fillId="0" borderId="0" xfId="0" applyFont="1" applyFill="1" applyBorder="1" applyAlignment="1">
      <alignment horizontal="left"/>
    </xf>
    <xf numFmtId="0" fontId="11" fillId="0" borderId="0" xfId="0" applyFont="1" applyAlignment="1"/>
    <xf numFmtId="0" fontId="11" fillId="0" borderId="0" xfId="0" applyFont="1" applyFill="1" applyBorder="1" applyAlignment="1">
      <alignment horizontal="left" wrapText="1"/>
    </xf>
    <xf numFmtId="0" fontId="11" fillId="0" borderId="0" xfId="0" applyFont="1" applyFill="1" applyAlignment="1"/>
    <xf numFmtId="0" fontId="14" fillId="4" borderId="7" xfId="0" applyFont="1" applyFill="1" applyBorder="1" applyAlignment="1">
      <alignment horizontal="right"/>
    </xf>
    <xf numFmtId="0" fontId="0" fillId="0" borderId="7" xfId="0" applyBorder="1" applyAlignment="1"/>
    <xf numFmtId="0" fontId="10" fillId="0" borderId="0" xfId="0" applyFont="1" applyAlignment="1"/>
    <xf numFmtId="0" fontId="11" fillId="0" borderId="0" xfId="0" applyFont="1" applyAlignment="1">
      <alignment wrapText="1"/>
    </xf>
    <xf numFmtId="0" fontId="10" fillId="0" borderId="7" xfId="0" applyFont="1" applyBorder="1" applyAlignment="1">
      <alignment horizontal="center"/>
    </xf>
    <xf numFmtId="0" fontId="11" fillId="0" borderId="0" xfId="0" applyFont="1" applyAlignment="1">
      <alignment horizontal="right"/>
    </xf>
    <xf numFmtId="0" fontId="12" fillId="0" borderId="0" xfId="2" applyFont="1" applyAlignment="1"/>
    <xf numFmtId="0" fontId="10" fillId="3" borderId="7" xfId="0" applyFont="1" applyFill="1" applyBorder="1" applyAlignment="1">
      <alignment horizontal="right"/>
    </xf>
    <xf numFmtId="0" fontId="11" fillId="3" borderId="9" xfId="0" applyFont="1" applyFill="1" applyBorder="1" applyAlignment="1"/>
    <xf numFmtId="0" fontId="11" fillId="0" borderId="7" xfId="0" applyFont="1" applyBorder="1" applyAlignment="1"/>
    <xf numFmtId="0" fontId="10" fillId="0" borderId="0" xfId="0" applyFont="1" applyAlignment="1">
      <alignment horizontal="left"/>
    </xf>
    <xf numFmtId="0" fontId="12" fillId="0" borderId="0" xfId="0" applyFont="1" applyAlignment="1">
      <alignment horizontal="right"/>
    </xf>
    <xf numFmtId="0" fontId="12" fillId="0" borderId="0" xfId="0" applyFont="1" applyAlignment="1"/>
    <xf numFmtId="0" fontId="18" fillId="0" borderId="7" xfId="0" applyFont="1" applyBorder="1" applyAlignment="1">
      <alignment horizontal="center"/>
    </xf>
    <xf numFmtId="0" fontId="12" fillId="0" borderId="7" xfId="0" applyFont="1" applyBorder="1" applyAlignment="1">
      <alignment horizontal="center"/>
    </xf>
    <xf numFmtId="0" fontId="14" fillId="4" borderId="0" xfId="0" applyFont="1" applyFill="1" applyBorder="1" applyAlignment="1">
      <alignment horizontal="right"/>
    </xf>
    <xf numFmtId="0" fontId="0" fillId="0" borderId="0" xfId="0" applyBorder="1" applyAlignment="1"/>
    <xf numFmtId="0" fontId="19" fillId="0" borderId="0" xfId="0" applyFont="1" applyAlignment="1"/>
    <xf numFmtId="0" fontId="20" fillId="0" borderId="0" xfId="0" applyFont="1" applyAlignment="1"/>
    <xf numFmtId="0" fontId="10" fillId="0" borderId="0" xfId="0" applyFont="1" applyFill="1" applyAlignment="1"/>
    <xf numFmtId="0" fontId="21" fillId="0" borderId="7" xfId="0" applyFont="1" applyBorder="1" applyAlignment="1"/>
    <xf numFmtId="0" fontId="15" fillId="0" borderId="0" xfId="0" applyFont="1" applyAlignment="1">
      <alignment wrapText="1"/>
    </xf>
    <xf numFmtId="0" fontId="16" fillId="0" borderId="0" xfId="0" applyFont="1" applyAlignment="1">
      <alignment wrapText="1"/>
    </xf>
    <xf numFmtId="0" fontId="12" fillId="0" borderId="0" xfId="2" applyFont="1" applyFill="1"/>
    <xf numFmtId="0" fontId="15" fillId="0" borderId="0" xfId="0" applyFont="1" applyFill="1" applyAlignment="1">
      <alignment wrapText="1"/>
    </xf>
    <xf numFmtId="0" fontId="16" fillId="0" borderId="0" xfId="0" applyFont="1" applyFill="1" applyAlignment="1">
      <alignment wrapText="1"/>
    </xf>
    <xf numFmtId="0" fontId="11" fillId="0" borderId="0" xfId="0" applyFont="1" applyAlignment="1">
      <alignment horizontal="left"/>
    </xf>
    <xf numFmtId="0" fontId="10" fillId="0" borderId="7" xfId="0" applyFont="1" applyBorder="1" applyAlignment="1"/>
    <xf numFmtId="0" fontId="10" fillId="0" borderId="9" xfId="0" applyFont="1" applyFill="1" applyBorder="1" applyAlignment="1">
      <alignment horizontal="left" wrapText="1"/>
    </xf>
    <xf numFmtId="0" fontId="11" fillId="0" borderId="9" xfId="0" applyFont="1" applyFill="1" applyBorder="1" applyAlignment="1">
      <alignment wrapText="1"/>
    </xf>
    <xf numFmtId="0" fontId="16" fillId="0" borderId="0" xfId="0" applyFont="1" applyAlignment="1">
      <alignment horizontal="right"/>
    </xf>
    <xf numFmtId="0" fontId="11" fillId="0" borderId="7" xfId="0" applyFont="1" applyBorder="1" applyAlignment="1">
      <alignment vertical="center" wrapText="1"/>
    </xf>
    <xf numFmtId="0" fontId="10" fillId="0" borderId="9" xfId="0" applyFont="1" applyBorder="1" applyAlignment="1">
      <alignment horizontal="left" vertical="center" wrapText="1"/>
    </xf>
    <xf numFmtId="0" fontId="11" fillId="0" borderId="9" xfId="0" applyFont="1" applyBorder="1" applyAlignment="1">
      <alignment horizontal="left" vertical="center" wrapText="1"/>
    </xf>
    <xf numFmtId="0" fontId="11" fillId="0" borderId="11" xfId="0" applyFont="1" applyBorder="1" applyAlignment="1">
      <alignment vertical="center" wrapText="1"/>
    </xf>
    <xf numFmtId="0" fontId="10" fillId="0" borderId="0" xfId="0" applyFont="1" applyBorder="1" applyAlignment="1">
      <alignment horizontal="left" vertical="center" wrapText="1"/>
    </xf>
    <xf numFmtId="0" fontId="11" fillId="0" borderId="0" xfId="0" applyFont="1" applyBorder="1" applyAlignment="1">
      <alignment horizontal="left" vertical="center" wrapText="1"/>
    </xf>
    <xf numFmtId="0" fontId="11" fillId="0" borderId="0" xfId="0" applyFont="1" applyFill="1" applyAlignment="1">
      <alignment horizontal="right"/>
    </xf>
    <xf numFmtId="0" fontId="10" fillId="0" borderId="7" xfId="0" applyFont="1" applyBorder="1" applyAlignment="1">
      <alignment horizontal="left"/>
    </xf>
    <xf numFmtId="0" fontId="11" fillId="0" borderId="0" xfId="0" quotePrefix="1" applyFont="1" applyFill="1" applyAlignment="1">
      <alignment wrapText="1"/>
    </xf>
    <xf numFmtId="0" fontId="10" fillId="0" borderId="0" xfId="0" applyFont="1" applyBorder="1" applyAlignment="1">
      <alignment wrapText="1"/>
    </xf>
    <xf numFmtId="0" fontId="10" fillId="0" borderId="0" xfId="0" applyFont="1" applyBorder="1" applyAlignment="1"/>
    <xf numFmtId="0" fontId="18" fillId="0" borderId="7" xfId="0" applyFont="1" applyBorder="1" applyAlignment="1">
      <alignment horizontal="left"/>
    </xf>
    <xf numFmtId="0" fontId="10" fillId="0" borderId="0" xfId="0" applyFont="1" applyFill="1" applyBorder="1" applyAlignment="1"/>
    <xf numFmtId="0" fontId="10" fillId="0" borderId="7" xfId="0" applyFont="1" applyBorder="1" applyAlignment="1">
      <alignment wrapText="1"/>
    </xf>
    <xf numFmtId="0" fontId="7" fillId="0" borderId="0" xfId="0" applyFont="1" applyFill="1" applyAlignment="1">
      <alignment wrapText="1"/>
    </xf>
    <xf numFmtId="0" fontId="7" fillId="0" borderId="0" xfId="0" applyFont="1" applyFill="1" applyAlignment="1"/>
    <xf numFmtId="0" fontId="6" fillId="0" borderId="0" xfId="0" applyFont="1" applyFill="1" applyAlignment="1"/>
    <xf numFmtId="0" fontId="24" fillId="0" borderId="0" xfId="0" applyFont="1" applyAlignment="1"/>
    <xf numFmtId="0" fontId="6" fillId="0" borderId="0" xfId="0" applyFont="1" applyAlignment="1"/>
    <xf numFmtId="0" fontId="15" fillId="0" borderId="0" xfId="0" applyFont="1" applyFill="1" applyAlignment="1"/>
    <xf numFmtId="0" fontId="16" fillId="0" borderId="0" xfId="0" applyFont="1" applyFill="1" applyAlignment="1"/>
    <xf numFmtId="0" fontId="7" fillId="0" borderId="0" xfId="0" applyFont="1" applyBorder="1" applyAlignment="1">
      <alignment wrapText="1"/>
    </xf>
    <xf numFmtId="0" fontId="7" fillId="0" borderId="0" xfId="0" applyFont="1" applyAlignment="1">
      <alignment wrapText="1"/>
    </xf>
    <xf numFmtId="0" fontId="11" fillId="0" borderId="0" xfId="0" applyFont="1" applyBorder="1" applyAlignment="1">
      <alignment vertical="top"/>
    </xf>
    <xf numFmtId="0" fontId="17" fillId="0" borderId="0" xfId="0" applyFont="1" applyAlignment="1">
      <alignment horizontal="right"/>
    </xf>
    <xf numFmtId="0" fontId="25" fillId="0" borderId="7" xfId="0" applyFont="1" applyBorder="1" applyAlignment="1"/>
    <xf numFmtId="41" fontId="7" fillId="0" borderId="0" xfId="0" applyNumberFormat="1" applyFont="1"/>
  </cellXfs>
  <cellStyles count="4">
    <cellStyle name="Gut" xfId="1" builtinId="26"/>
    <cellStyle name="Hyperlink" xfId="3" builtinId="8"/>
    <cellStyle name="Standard" xfId="0" builtinId="0"/>
    <cellStyle name="Standard 2" xfId="2"/>
  </cellStyles>
  <dxfs count="0"/>
  <tableStyles count="0" defaultTableStyle="TableStyleMedium2" defaultPivotStyle="PivotStyleLight16"/>
  <colors>
    <mruColors>
      <color rgb="FFFFCC99"/>
      <color rgb="FFFFE68B"/>
      <color rgb="FFF0D53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A1"/></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A1"/></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A1"/></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A1"/></Relationships>
</file>

<file path=xl/drawings/_rels/drawing1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2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A1"/></Relationships>
</file>

<file path=xl/drawings/_rels/drawing2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A1"/></Relationships>
</file>

<file path=xl/drawings/_rels/drawing2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A1"/></Relationships>
</file>

<file path=xl/drawings/_rels/drawing2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A1"/></Relationships>
</file>

<file path=xl/drawings/_rels/drawing2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3646715</xdr:colOff>
      <xdr:row>1</xdr:row>
      <xdr:rowOff>43543</xdr:rowOff>
    </xdr:from>
    <xdr:to>
      <xdr:col>2</xdr:col>
      <xdr:colOff>3953805</xdr:colOff>
      <xdr:row>2</xdr:row>
      <xdr:rowOff>141515</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783286" y="261257"/>
          <a:ext cx="307090" cy="293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681318</xdr:colOff>
      <xdr:row>1</xdr:row>
      <xdr:rowOff>0</xdr:rowOff>
    </xdr:from>
    <xdr:to>
      <xdr:col>5</xdr:col>
      <xdr:colOff>988408</xdr:colOff>
      <xdr:row>2</xdr:row>
      <xdr:rowOff>105657</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33012" y="224118"/>
          <a:ext cx="307090" cy="293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97972</xdr:colOff>
      <xdr:row>1</xdr:row>
      <xdr:rowOff>43543</xdr:rowOff>
    </xdr:from>
    <xdr:to>
      <xdr:col>5</xdr:col>
      <xdr:colOff>405062</xdr:colOff>
      <xdr:row>2</xdr:row>
      <xdr:rowOff>141515</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77743" y="261257"/>
          <a:ext cx="307090" cy="293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838200</xdr:colOff>
      <xdr:row>0</xdr:row>
      <xdr:rowOff>152400</xdr:rowOff>
    </xdr:from>
    <xdr:to>
      <xdr:col>9</xdr:col>
      <xdr:colOff>1145290</xdr:colOff>
      <xdr:row>2</xdr:row>
      <xdr:rowOff>32658</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375571" y="152400"/>
          <a:ext cx="307090" cy="293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7</xdr:row>
          <xdr:rowOff>231866</xdr:rowOff>
        </xdr:from>
        <xdr:to>
          <xdr:col>0</xdr:col>
          <xdr:colOff>640080</xdr:colOff>
          <xdr:row>8</xdr:row>
          <xdr:rowOff>43543</xdr:rowOff>
        </xdr:to>
        <xdr:sp macro="" textlink="">
          <xdr:nvSpPr>
            <xdr:cNvPr id="15362" name="Control 2" hidden="1">
              <a:extLst>
                <a:ext uri="{63B3BB69-23CF-44E3-9099-C40C66FF867C}">
                  <a14:compatExt spid="_x0000_s15362"/>
                </a:ext>
              </a:extLst>
            </xdr:cNvPr>
            <xdr:cNvSpPr/>
          </xdr:nvSpPr>
          <xdr:spPr>
            <a:xfrm>
              <a:off x="0" y="0"/>
              <a:ext cx="0" cy="0"/>
            </a:xfrm>
            <a:prstGeom prst="rect">
              <a:avLst/>
            </a:prstGeom>
          </xdr:spPr>
        </xdr:sp>
        <xdr:clientData/>
      </xdr:twoCellAnchor>
    </mc:Choice>
    <mc:Fallback/>
  </mc:AlternateContent>
  <xdr:twoCellAnchor editAs="oneCell">
    <xdr:from>
      <xdr:col>5</xdr:col>
      <xdr:colOff>1175657</xdr:colOff>
      <xdr:row>1</xdr:row>
      <xdr:rowOff>32657</xdr:rowOff>
    </xdr:from>
    <xdr:to>
      <xdr:col>5</xdr:col>
      <xdr:colOff>1482747</xdr:colOff>
      <xdr:row>2</xdr:row>
      <xdr:rowOff>130629</xdr:rowOff>
    </xdr:to>
    <xdr:pic>
      <xdr:nvPicPr>
        <xdr:cNvPr id="3"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72257" y="250371"/>
          <a:ext cx="307090" cy="293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1752600</xdr:colOff>
      <xdr:row>1</xdr:row>
      <xdr:rowOff>43543</xdr:rowOff>
    </xdr:from>
    <xdr:to>
      <xdr:col>5</xdr:col>
      <xdr:colOff>2059690</xdr:colOff>
      <xdr:row>2</xdr:row>
      <xdr:rowOff>141515</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126686" y="261257"/>
          <a:ext cx="307090" cy="293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13</xdr:col>
      <xdr:colOff>1262743</xdr:colOff>
      <xdr:row>2</xdr:row>
      <xdr:rowOff>54428</xdr:rowOff>
    </xdr:from>
    <xdr:to>
      <xdr:col>13</xdr:col>
      <xdr:colOff>1569833</xdr:colOff>
      <xdr:row>3</xdr:row>
      <xdr:rowOff>152401</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277114" y="489857"/>
          <a:ext cx="307090" cy="293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1273629</xdr:colOff>
      <xdr:row>1</xdr:row>
      <xdr:rowOff>21772</xdr:rowOff>
    </xdr:from>
    <xdr:to>
      <xdr:col>8</xdr:col>
      <xdr:colOff>1580719</xdr:colOff>
      <xdr:row>2</xdr:row>
      <xdr:rowOff>119744</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798629" y="239486"/>
          <a:ext cx="307090" cy="293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12</xdr:col>
      <xdr:colOff>977153</xdr:colOff>
      <xdr:row>1</xdr:row>
      <xdr:rowOff>44824</xdr:rowOff>
    </xdr:from>
    <xdr:to>
      <xdr:col>12</xdr:col>
      <xdr:colOff>1284243</xdr:colOff>
      <xdr:row>2</xdr:row>
      <xdr:rowOff>150481</xdr:rowOff>
    </xdr:to>
    <xdr:pic>
      <xdr:nvPicPr>
        <xdr:cNvPr id="3"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572565" y="268942"/>
          <a:ext cx="307090" cy="293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6</xdr:col>
      <xdr:colOff>1344706</xdr:colOff>
      <xdr:row>1</xdr:row>
      <xdr:rowOff>8965</xdr:rowOff>
    </xdr:from>
    <xdr:to>
      <xdr:col>7</xdr:col>
      <xdr:colOff>2290</xdr:colOff>
      <xdr:row>2</xdr:row>
      <xdr:rowOff>114622</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354235" y="233083"/>
          <a:ext cx="307090" cy="293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5</xdr:col>
      <xdr:colOff>783771</xdr:colOff>
      <xdr:row>0</xdr:row>
      <xdr:rowOff>468086</xdr:rowOff>
    </xdr:from>
    <xdr:to>
      <xdr:col>5</xdr:col>
      <xdr:colOff>1090861</xdr:colOff>
      <xdr:row>2</xdr:row>
      <xdr:rowOff>1</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23314" y="468086"/>
          <a:ext cx="307090" cy="293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1817915</xdr:colOff>
      <xdr:row>1</xdr:row>
      <xdr:rowOff>32657</xdr:rowOff>
    </xdr:from>
    <xdr:to>
      <xdr:col>5</xdr:col>
      <xdr:colOff>2125005</xdr:colOff>
      <xdr:row>2</xdr:row>
      <xdr:rowOff>130629</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40286" y="250371"/>
          <a:ext cx="307090" cy="293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10</xdr:col>
      <xdr:colOff>402771</xdr:colOff>
      <xdr:row>0</xdr:row>
      <xdr:rowOff>97972</xdr:rowOff>
    </xdr:from>
    <xdr:to>
      <xdr:col>10</xdr:col>
      <xdr:colOff>709861</xdr:colOff>
      <xdr:row>1</xdr:row>
      <xdr:rowOff>152401</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56771" y="97972"/>
          <a:ext cx="307090" cy="293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22</xdr:col>
      <xdr:colOff>370115</xdr:colOff>
      <xdr:row>1</xdr:row>
      <xdr:rowOff>54429</xdr:rowOff>
    </xdr:from>
    <xdr:to>
      <xdr:col>22</xdr:col>
      <xdr:colOff>677205</xdr:colOff>
      <xdr:row>2</xdr:row>
      <xdr:rowOff>152401</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023772" y="272143"/>
          <a:ext cx="307090" cy="293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10</xdr:col>
      <xdr:colOff>797858</xdr:colOff>
      <xdr:row>2</xdr:row>
      <xdr:rowOff>8965</xdr:rowOff>
    </xdr:from>
    <xdr:to>
      <xdr:col>10</xdr:col>
      <xdr:colOff>1104948</xdr:colOff>
      <xdr:row>3</xdr:row>
      <xdr:rowOff>114621</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81764" y="457200"/>
          <a:ext cx="307090" cy="293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9</xdr:col>
      <xdr:colOff>1219199</xdr:colOff>
      <xdr:row>1</xdr:row>
      <xdr:rowOff>21771</xdr:rowOff>
    </xdr:from>
    <xdr:to>
      <xdr:col>9</xdr:col>
      <xdr:colOff>1526289</xdr:colOff>
      <xdr:row>2</xdr:row>
      <xdr:rowOff>119743</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159342" y="239485"/>
          <a:ext cx="307090" cy="293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5</xdr:col>
      <xdr:colOff>1156447</xdr:colOff>
      <xdr:row>1</xdr:row>
      <xdr:rowOff>35859</xdr:rowOff>
    </xdr:from>
    <xdr:to>
      <xdr:col>5</xdr:col>
      <xdr:colOff>1463537</xdr:colOff>
      <xdr:row>2</xdr:row>
      <xdr:rowOff>141516</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785412" y="259977"/>
          <a:ext cx="307090" cy="293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1807028</xdr:colOff>
      <xdr:row>1</xdr:row>
      <xdr:rowOff>32657</xdr:rowOff>
    </xdr:from>
    <xdr:to>
      <xdr:col>5</xdr:col>
      <xdr:colOff>2114118</xdr:colOff>
      <xdr:row>2</xdr:row>
      <xdr:rowOff>130629</xdr:rowOff>
    </xdr:to>
    <xdr:pic>
      <xdr:nvPicPr>
        <xdr:cNvPr id="3"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76457" y="250371"/>
          <a:ext cx="307090" cy="293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1099457</xdr:colOff>
      <xdr:row>1</xdr:row>
      <xdr:rowOff>43543</xdr:rowOff>
    </xdr:from>
    <xdr:to>
      <xdr:col>6</xdr:col>
      <xdr:colOff>1406547</xdr:colOff>
      <xdr:row>2</xdr:row>
      <xdr:rowOff>141515</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263743" y="261257"/>
          <a:ext cx="307090" cy="293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3951514</xdr:colOff>
      <xdr:row>1</xdr:row>
      <xdr:rowOff>65314</xdr:rowOff>
    </xdr:from>
    <xdr:to>
      <xdr:col>1</xdr:col>
      <xdr:colOff>4258604</xdr:colOff>
      <xdr:row>2</xdr:row>
      <xdr:rowOff>163286</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10400" y="337457"/>
          <a:ext cx="307090" cy="293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1426029</xdr:colOff>
      <xdr:row>1</xdr:row>
      <xdr:rowOff>32657</xdr:rowOff>
    </xdr:from>
    <xdr:to>
      <xdr:col>1</xdr:col>
      <xdr:colOff>1733119</xdr:colOff>
      <xdr:row>2</xdr:row>
      <xdr:rowOff>130629</xdr:rowOff>
    </xdr:to>
    <xdr:pic>
      <xdr:nvPicPr>
        <xdr:cNvPr id="3"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10743" y="827314"/>
          <a:ext cx="307090" cy="293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457200</xdr:colOff>
      <xdr:row>1</xdr:row>
      <xdr:rowOff>97972</xdr:rowOff>
    </xdr:from>
    <xdr:to>
      <xdr:col>1</xdr:col>
      <xdr:colOff>764290</xdr:colOff>
      <xdr:row>3</xdr:row>
      <xdr:rowOff>1</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72000" y="751115"/>
          <a:ext cx="307090" cy="293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348342</xdr:colOff>
      <xdr:row>1</xdr:row>
      <xdr:rowOff>21772</xdr:rowOff>
    </xdr:from>
    <xdr:to>
      <xdr:col>9</xdr:col>
      <xdr:colOff>655432</xdr:colOff>
      <xdr:row>3</xdr:row>
      <xdr:rowOff>10887</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51028" y="489858"/>
          <a:ext cx="307090" cy="293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642258</xdr:colOff>
      <xdr:row>1</xdr:row>
      <xdr:rowOff>43542</xdr:rowOff>
    </xdr:from>
    <xdr:to>
      <xdr:col>5</xdr:col>
      <xdr:colOff>949348</xdr:colOff>
      <xdr:row>2</xdr:row>
      <xdr:rowOff>152400</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056915" y="261256"/>
          <a:ext cx="307090" cy="293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3.xml"/><Relationship Id="rId1" Type="http://schemas.openxmlformats.org/officeDocument/2006/relationships/printerSettings" Target="../printerSettings/printerSettings14.bin"/><Relationship Id="rId5" Type="http://schemas.openxmlformats.org/officeDocument/2006/relationships/image" Target="../media/image2.emf"/><Relationship Id="rId4" Type="http://schemas.openxmlformats.org/officeDocument/2006/relationships/control" Target="../activeX/activeX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H33"/>
  <sheetViews>
    <sheetView tabSelected="1" workbookViewId="0">
      <selection activeCell="G11" sqref="G11"/>
    </sheetView>
  </sheetViews>
  <sheetFormatPr baseColWidth="10" defaultRowHeight="14.4" x14ac:dyDescent="0.3"/>
  <cols>
    <col min="1" max="1" width="7.6640625" customWidth="1"/>
    <col min="2" max="2" width="112" customWidth="1"/>
    <col min="3" max="3" width="11.44140625" style="3" customWidth="1"/>
    <col min="4" max="6" width="11.44140625" customWidth="1"/>
    <col min="7" max="7" width="34.6640625" customWidth="1"/>
  </cols>
  <sheetData>
    <row r="1" spans="1:7" ht="21" x14ac:dyDescent="0.4">
      <c r="A1" s="307" t="s">
        <v>423</v>
      </c>
      <c r="B1" s="308"/>
      <c r="C1" s="14"/>
      <c r="D1" s="8"/>
      <c r="E1" s="8"/>
      <c r="F1" s="8"/>
      <c r="G1" s="8"/>
    </row>
    <row r="2" spans="1:7" x14ac:dyDescent="0.3">
      <c r="C2" s="1" t="s">
        <v>427</v>
      </c>
    </row>
    <row r="3" spans="1:7" x14ac:dyDescent="0.3">
      <c r="A3">
        <v>1</v>
      </c>
      <c r="B3" s="300" t="s">
        <v>274</v>
      </c>
      <c r="C3" s="14"/>
      <c r="D3" s="7"/>
      <c r="E3" s="7"/>
      <c r="F3" s="7"/>
      <c r="G3" s="7"/>
    </row>
    <row r="4" spans="1:7" x14ac:dyDescent="0.3">
      <c r="A4">
        <v>1.1000000000000001</v>
      </c>
      <c r="B4" s="7" t="str">
        <f>MID(Tab_1_1!A1,5,100)</f>
        <v>Personen mit einer Bewilligung in Gesundheitsberufen und Gesundheitsberufegesellschaften</v>
      </c>
      <c r="C4" s="302" t="s">
        <v>399</v>
      </c>
      <c r="D4" s="7"/>
      <c r="E4" s="7"/>
      <c r="F4" s="7"/>
      <c r="G4" s="7"/>
    </row>
    <row r="5" spans="1:7" x14ac:dyDescent="0.3">
      <c r="A5">
        <v>1.2</v>
      </c>
      <c r="B5" s="7" t="str">
        <f>MID(Tab_1_2!A1,5,120)</f>
        <v>Ärzte mit einer Bewilligung nach Alterskategorie und Geschlecht</v>
      </c>
      <c r="C5" s="302" t="s">
        <v>400</v>
      </c>
      <c r="D5" s="7"/>
      <c r="E5" s="7"/>
      <c r="F5" s="7"/>
      <c r="G5" s="7"/>
    </row>
    <row r="6" spans="1:7" x14ac:dyDescent="0.3">
      <c r="A6">
        <v>1.3</v>
      </c>
      <c r="B6" s="7" t="str">
        <f>MID(Tab_1_3!A1,5,100)</f>
        <v>Ärzte mit einer Bewilligung nach medizinischer Fachrichtung und Ausbildungsland</v>
      </c>
      <c r="C6" s="302" t="s">
        <v>401</v>
      </c>
      <c r="D6" s="7"/>
      <c r="E6" s="7"/>
      <c r="F6" s="7"/>
      <c r="G6" s="7"/>
    </row>
    <row r="7" spans="1:7" x14ac:dyDescent="0.3">
      <c r="A7">
        <v>2</v>
      </c>
      <c r="B7" s="300" t="s">
        <v>275</v>
      </c>
      <c r="C7" s="14"/>
      <c r="D7" s="5"/>
      <c r="E7" s="5"/>
      <c r="F7" s="5"/>
      <c r="G7" s="5"/>
    </row>
    <row r="8" spans="1:7" x14ac:dyDescent="0.3">
      <c r="A8">
        <v>2.1</v>
      </c>
      <c r="B8" s="7" t="str">
        <f>MID(Tab_2_1!A1,5,120)</f>
        <v>Spitäler, Pflegeheime und Familienhilfen</v>
      </c>
      <c r="C8" s="302" t="s">
        <v>402</v>
      </c>
      <c r="D8" s="5"/>
      <c r="E8" s="5"/>
      <c r="F8" s="5"/>
      <c r="G8" s="5"/>
    </row>
    <row r="9" spans="1:7" x14ac:dyDescent="0.3">
      <c r="A9">
        <v>2.2000000000000002</v>
      </c>
      <c r="B9" s="7" t="str">
        <f>MID(Tab_2_2!A1,5,100)</f>
        <v>Technische Ausstattung und Medizintechnik in Spitälern</v>
      </c>
      <c r="C9" s="302" t="s">
        <v>403</v>
      </c>
      <c r="D9" s="5"/>
      <c r="E9" s="5"/>
      <c r="F9" s="5"/>
      <c r="G9" s="5"/>
    </row>
    <row r="10" spans="1:7" x14ac:dyDescent="0.3">
      <c r="A10">
        <v>2.2999999999999998</v>
      </c>
      <c r="B10" s="7" t="str">
        <f>MID(Tab_2_3!A1,5,100)</f>
        <v>Untersuchungen mit Hilfe bildgebender medizinischer Techniken im Liechtensteinischen Landesspital</v>
      </c>
      <c r="C10" s="302" t="s">
        <v>404</v>
      </c>
      <c r="D10" s="5"/>
      <c r="E10" s="5"/>
      <c r="F10" s="5"/>
      <c r="G10" s="5"/>
    </row>
    <row r="11" spans="1:7" x14ac:dyDescent="0.3">
      <c r="A11">
        <v>2.4</v>
      </c>
      <c r="B11" s="7" t="str">
        <f>MID(Tab_2_4!A1,5,100)</f>
        <v>Chirurgische Eingriffe und Verfahren im Liechtensteinischen Landesspital nach ICD-9-CM</v>
      </c>
      <c r="C11" s="302" t="s">
        <v>405</v>
      </c>
      <c r="D11" s="5"/>
      <c r="E11" s="5"/>
      <c r="F11" s="5"/>
      <c r="G11" s="5"/>
    </row>
    <row r="12" spans="1:7" x14ac:dyDescent="0.3">
      <c r="A12">
        <v>2.5</v>
      </c>
      <c r="B12" s="7" t="str">
        <f>MID(Tab_2_5!A1,5,150)</f>
        <v>Stationäre Krankheitsfälle in liechtensteinischen Spitälern nach ICD-10 Diagnose, Alterskategorie und Geschlecht der Patienten</v>
      </c>
      <c r="C12" s="302" t="s">
        <v>406</v>
      </c>
      <c r="D12" s="5"/>
      <c r="E12" s="5"/>
      <c r="F12" s="5"/>
      <c r="G12" s="5"/>
    </row>
    <row r="13" spans="1:7" x14ac:dyDescent="0.3">
      <c r="A13" s="2">
        <v>3</v>
      </c>
      <c r="B13" s="300" t="s">
        <v>276</v>
      </c>
      <c r="C13" s="4"/>
      <c r="D13" s="9"/>
      <c r="E13" s="9"/>
      <c r="F13" s="9"/>
      <c r="G13" s="9"/>
    </row>
    <row r="14" spans="1:7" x14ac:dyDescent="0.3">
      <c r="A14" s="2">
        <v>3.1</v>
      </c>
      <c r="B14" s="2" t="str">
        <f>MID(Tab_3_1!A1,5,120)</f>
        <v>Gesundheitsausgaben nach Leistungserbringer der Gesundheitsversorgung und Ort der Leistung</v>
      </c>
      <c r="C14" s="303" t="s">
        <v>407</v>
      </c>
      <c r="D14" s="2"/>
      <c r="E14" s="2"/>
      <c r="F14" s="2"/>
      <c r="G14" s="2"/>
    </row>
    <row r="15" spans="1:7" x14ac:dyDescent="0.3">
      <c r="A15" s="2">
        <v>3.2</v>
      </c>
      <c r="B15" s="2" t="str">
        <f>MID(Tab_3_2!A1,5,120)</f>
        <v>Gesundheitsausgaben nach Funktion der Gesundheitsversorgung und Ort der Leistung</v>
      </c>
      <c r="C15" s="303" t="s">
        <v>408</v>
      </c>
      <c r="D15" s="2"/>
      <c r="E15" s="2"/>
      <c r="F15" s="2"/>
      <c r="G15" s="2"/>
    </row>
    <row r="16" spans="1:7" x14ac:dyDescent="0.3">
      <c r="A16" s="2">
        <v>3.3</v>
      </c>
      <c r="B16" s="2" t="str">
        <f>MID(Tab_3_3!A1,5,120)</f>
        <v>Gesundheitsausgaben nach Finanzierungssystem und Ort der Leistung</v>
      </c>
      <c r="C16" s="303" t="s">
        <v>409</v>
      </c>
      <c r="D16" s="2"/>
      <c r="E16" s="2"/>
      <c r="F16" s="2"/>
      <c r="G16" s="2"/>
    </row>
    <row r="17" spans="1:8" x14ac:dyDescent="0.3">
      <c r="A17" s="2">
        <v>3.4</v>
      </c>
      <c r="B17" s="2" t="str">
        <f>MID(Tab_3_4!A1,5,150)</f>
        <v>Gesundheitsausgaben nach Ort der Leistung, Funktion und Leistungserbringer</v>
      </c>
      <c r="C17" s="303" t="s">
        <v>410</v>
      </c>
      <c r="D17" s="2"/>
      <c r="E17" s="2"/>
      <c r="F17" s="2"/>
      <c r="G17" s="2"/>
    </row>
    <row r="18" spans="1:8" x14ac:dyDescent="0.3">
      <c r="A18" s="2">
        <v>3.5</v>
      </c>
      <c r="B18" s="2" t="str">
        <f>MID(Tab_3_5!A1,5,120)</f>
        <v>Gesundheitsausgaben nach Ort der Leistung, Funktion und Finanzierungssystem</v>
      </c>
      <c r="C18" s="303" t="s">
        <v>411</v>
      </c>
      <c r="D18" s="2"/>
      <c r="E18" s="2"/>
      <c r="F18" s="2"/>
      <c r="G18" s="2"/>
    </row>
    <row r="19" spans="1:8" x14ac:dyDescent="0.3">
      <c r="A19" s="2">
        <v>3.6</v>
      </c>
      <c r="B19" s="2" t="str">
        <f>MID(Tab_3_6!A1,5,120)</f>
        <v>Gesundheitsausgaben nach Ort der Leistung, Leistungserbringer und Finanzierungssystem</v>
      </c>
      <c r="C19" s="303" t="s">
        <v>412</v>
      </c>
      <c r="D19" s="2"/>
      <c r="E19" s="2"/>
      <c r="F19" s="2"/>
      <c r="G19" s="2"/>
      <c r="H19" t="s">
        <v>360</v>
      </c>
    </row>
    <row r="20" spans="1:8" x14ac:dyDescent="0.3">
      <c r="A20">
        <v>4</v>
      </c>
      <c r="B20" s="301" t="s">
        <v>277</v>
      </c>
    </row>
    <row r="21" spans="1:8" x14ac:dyDescent="0.3">
      <c r="A21" s="2">
        <v>4.0999999999999996</v>
      </c>
      <c r="B21" t="str">
        <f>MID(Tab_4_1_1!A1,5,100)</f>
        <v>Bewilligungen, Gesundheitsinfrastruktur, Massnahmen und Diagnosen in Liechtenstein</v>
      </c>
    </row>
    <row r="22" spans="1:8" x14ac:dyDescent="0.3">
      <c r="A22" s="6" t="s">
        <v>196</v>
      </c>
      <c r="B22" t="str">
        <f>MID(Tab_4_1_1!A2,1,100)</f>
        <v>Personen mit einer Bewilligung in Gesundheitsberufen und Gesundheitsberufegesellschaften</v>
      </c>
      <c r="C22" s="304" t="s">
        <v>413</v>
      </c>
    </row>
    <row r="23" spans="1:8" x14ac:dyDescent="0.3">
      <c r="A23" s="6" t="s">
        <v>202</v>
      </c>
      <c r="B23" t="str">
        <f>MID(Tab_4_1_2!A1,1,100)</f>
        <v>Ärzte mit einer Bewilligung nach medizinischer Fachrichtung und Ärztegesellschaften</v>
      </c>
      <c r="C23" s="304" t="s">
        <v>414</v>
      </c>
    </row>
    <row r="24" spans="1:8" x14ac:dyDescent="0.3">
      <c r="A24" s="6" t="s">
        <v>203</v>
      </c>
      <c r="B24" t="str">
        <f>MID(Tab_4_1_3!A1,1,120)</f>
        <v>Spitäler, Pflegeheime und Familienhilfen</v>
      </c>
      <c r="C24" s="304" t="s">
        <v>415</v>
      </c>
    </row>
    <row r="25" spans="1:8" x14ac:dyDescent="0.3">
      <c r="A25" s="6" t="s">
        <v>204</v>
      </c>
      <c r="B25" t="str">
        <f>MID(Tab_4_1_4!A1,1,100)</f>
        <v>Technische Ausstattung und Medizintechnik in Spitälern</v>
      </c>
      <c r="C25" s="304" t="s">
        <v>416</v>
      </c>
    </row>
    <row r="26" spans="1:8" x14ac:dyDescent="0.3">
      <c r="A26" s="6" t="s">
        <v>205</v>
      </c>
      <c r="B26" t="str">
        <f>MID(Tab_4_1_5!A1,1,100)</f>
        <v>Untersuchungen mit Hilfe bildgebender Verfahren im Liechtensteinischen Landesspital</v>
      </c>
      <c r="C26" s="304" t="s">
        <v>417</v>
      </c>
    </row>
    <row r="27" spans="1:8" x14ac:dyDescent="0.3">
      <c r="A27" s="10" t="s">
        <v>214</v>
      </c>
      <c r="B27" t="str">
        <f>MID(Tab_4_1_6!A1,1,100)</f>
        <v>Chirurgische Eingriffe im Liechtensteinischen Landesspital</v>
      </c>
      <c r="C27" s="304" t="s">
        <v>418</v>
      </c>
    </row>
    <row r="28" spans="1:8" x14ac:dyDescent="0.3">
      <c r="A28" s="10" t="s">
        <v>320</v>
      </c>
      <c r="B28" t="str">
        <f>Tab_4_1_7!A1</f>
        <v>Die zehn häufigsten ICD-10 Diagnosen stationärer Krankheitsfälle in Spitälern in Liechtenstein</v>
      </c>
      <c r="C28" s="304" t="s">
        <v>419</v>
      </c>
    </row>
    <row r="29" spans="1:8" x14ac:dyDescent="0.3">
      <c r="A29" s="6">
        <v>4.2</v>
      </c>
      <c r="B29" s="2" t="str">
        <f>MID(Tab_4_2_1!A1,5,100)</f>
        <v>Gesundheitsausgaben für die Einwohner in Liechtenstein</v>
      </c>
      <c r="C29" s="11"/>
      <c r="D29" s="2"/>
      <c r="E29" s="2"/>
      <c r="F29" s="2"/>
      <c r="G29" s="2"/>
    </row>
    <row r="30" spans="1:8" x14ac:dyDescent="0.3">
      <c r="A30" s="6" t="s">
        <v>210</v>
      </c>
      <c r="B30" s="2" t="str">
        <f>MID(Tab_4_2_1!A2,1,120)</f>
        <v>Gesundheitsausgaben in Tsd. CHF und Anteil im Inland nach Leistungserbringer</v>
      </c>
      <c r="C30" s="304" t="s">
        <v>420</v>
      </c>
      <c r="D30" s="2"/>
      <c r="E30" s="2"/>
      <c r="F30" s="2"/>
      <c r="G30" s="2"/>
    </row>
    <row r="31" spans="1:8" x14ac:dyDescent="0.3">
      <c r="A31" s="6" t="s">
        <v>211</v>
      </c>
      <c r="B31" s="2" t="str">
        <f>MID(Tab_4_2_2!A1,1,120)</f>
        <v>Gesundheitsausgaben in Tsd. CHF und Anteil im Inland nach Funktion der Leistung</v>
      </c>
      <c r="C31" s="304" t="s">
        <v>421</v>
      </c>
      <c r="D31" s="2"/>
      <c r="E31" s="2"/>
      <c r="F31" s="2"/>
      <c r="G31" s="2"/>
    </row>
    <row r="32" spans="1:8" x14ac:dyDescent="0.3">
      <c r="A32" s="6" t="s">
        <v>212</v>
      </c>
      <c r="B32" s="2" t="str">
        <f>MID(Tab_4_2_3!A1,1,120)</f>
        <v>Gesundheitsausgaben in Tsd. CHF und Anteil im Inland nach Finanzierungssystem</v>
      </c>
      <c r="C32" s="304" t="s">
        <v>422</v>
      </c>
      <c r="D32" s="2"/>
      <c r="E32" s="2"/>
      <c r="F32" s="2"/>
      <c r="G32" s="2"/>
    </row>
    <row r="33" spans="2:7" ht="37.950000000000003" customHeight="1" x14ac:dyDescent="0.3">
      <c r="B33" s="305"/>
      <c r="C33" s="306"/>
      <c r="D33" s="306"/>
      <c r="E33" s="306"/>
      <c r="F33" s="306"/>
      <c r="G33" s="306"/>
    </row>
  </sheetData>
  <mergeCells count="2">
    <mergeCell ref="B33:G33"/>
    <mergeCell ref="A1:B1"/>
  </mergeCells>
  <hyperlinks>
    <hyperlink ref="C4" location="Tab_1_1!Druckbereich" display="Tab_1_1"/>
    <hyperlink ref="C5" location="Tab_1_2!Druckbereich" display="Tab_1_2"/>
    <hyperlink ref="C6" location="Tab_1_3!Druckbereich" display="Tab_1_3"/>
    <hyperlink ref="C8" location="Tab_2_1!Druckbereich" display="Tab_2_1"/>
    <hyperlink ref="C9" location="Tab_2_2!Druckbereich" display="Tab_2_2"/>
    <hyperlink ref="C10" location="Tab_2_3!Druckbereich" display="Tab_2_3"/>
    <hyperlink ref="C11" location="Tab_2_4!Druckbereich" display="Tab_2_4"/>
    <hyperlink ref="C12" location="Tab_2_5!Druckbereich" display="Tab_2_5"/>
    <hyperlink ref="C14" location="Tab_3_1!Druckbereich" display="Tab_3_1"/>
    <hyperlink ref="C15" location="Tab_3_2!Druckbereich" display="Tab_3_2"/>
    <hyperlink ref="C16" location="Tab_3_3!Druckbereich" display="Tab_3_3"/>
    <hyperlink ref="C17" location="Tab_3_4!Druckbereich" display="Tab_3_4"/>
    <hyperlink ref="C18" location="Tab_3_5!Druckbereich" display="Tab_3_5"/>
    <hyperlink ref="C19" location="Tab_3_6!Druckbereich" display="Tab_3_6"/>
    <hyperlink ref="C22" location="Tab_4_1_1!Druckbereich" display="Tab_4_1_1"/>
    <hyperlink ref="C23" location="Tab_4_1_2!Druckbereich" display="Tab_4_1_2"/>
    <hyperlink ref="C24" location="Tab_4_1_3!Druckbereich" display="Tab_4_1_3"/>
    <hyperlink ref="C25" location="Tab_4_1_4!Druckbereich" display="Tab_4_1_4"/>
    <hyperlink ref="C26" location="Tab_4_1_6!Druckbereich" display="Tab_4_1_5"/>
    <hyperlink ref="C27" location="Tab_4_1_6!Druckbereich" display="Tab_4_1_6"/>
    <hyperlink ref="C30" location="Tab_4_2_1!Druckbereich" display="Tab_4_2_1"/>
    <hyperlink ref="C31" location="Tab_4_2_2!Druckbereich" display="Tab_4_2_2"/>
    <hyperlink ref="C32" location="Tab_4_2_3!Druckbereich" display="Tab_4_2_3"/>
    <hyperlink ref="C28" location="Tab_4_1_7!Druckbereich" display="Tab_4_1_7"/>
  </hyperlinks>
  <pageMargins left="0.7" right="0.7" top="0.78740157499999996" bottom="0.78740157499999996" header="0.3" footer="0.3"/>
  <pageSetup paperSize="9" scale="9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FFE68B"/>
    <pageSetUpPr fitToPage="1"/>
  </sheetPr>
  <dimension ref="A1:J38"/>
  <sheetViews>
    <sheetView zoomScale="70" zoomScaleNormal="70" workbookViewId="0">
      <selection activeCell="G6" sqref="G6"/>
    </sheetView>
  </sheetViews>
  <sheetFormatPr baseColWidth="10" defaultRowHeight="13.8" x14ac:dyDescent="0.25"/>
  <cols>
    <col min="1" max="1" width="62.6640625" style="20" customWidth="1"/>
    <col min="2" max="2" width="13.44140625" style="15" customWidth="1"/>
    <col min="3" max="3" width="16.33203125" style="15" customWidth="1"/>
    <col min="4" max="4" width="14.44140625" style="28" customWidth="1"/>
    <col min="5" max="5" width="15.6640625" style="15" customWidth="1"/>
    <col min="6" max="6" width="13.88671875" style="28" customWidth="1"/>
    <col min="7" max="16384" width="11.5546875" style="15"/>
  </cols>
  <sheetData>
    <row r="1" spans="1:6" ht="17.399999999999999" x14ac:dyDescent="0.3">
      <c r="A1" s="310" t="s">
        <v>286</v>
      </c>
      <c r="B1" s="311"/>
      <c r="C1" s="311"/>
      <c r="D1" s="311"/>
      <c r="E1" s="311"/>
      <c r="F1" s="311"/>
    </row>
    <row r="2" spans="1:6" ht="14.4" x14ac:dyDescent="0.3">
      <c r="A2" s="322" t="s">
        <v>392</v>
      </c>
      <c r="B2" s="308"/>
      <c r="C2" s="308"/>
      <c r="D2" s="308"/>
      <c r="E2" s="308"/>
      <c r="F2" s="308"/>
    </row>
    <row r="3" spans="1:6" ht="15" x14ac:dyDescent="0.25">
      <c r="A3" s="116"/>
      <c r="B3" s="56"/>
      <c r="C3" s="56"/>
      <c r="D3" s="130"/>
      <c r="E3" s="56"/>
      <c r="F3" s="130"/>
    </row>
    <row r="4" spans="1:6" ht="15.6" thickBot="1" x14ac:dyDescent="0.3">
      <c r="A4" s="324" t="s">
        <v>74</v>
      </c>
      <c r="B4" s="316"/>
      <c r="C4" s="316"/>
      <c r="D4" s="316"/>
      <c r="E4" s="316"/>
      <c r="F4" s="316"/>
    </row>
    <row r="5" spans="1:6" ht="15.6" x14ac:dyDescent="0.3">
      <c r="A5" s="133"/>
      <c r="B5" s="142" t="s">
        <v>4</v>
      </c>
      <c r="C5" s="346" t="s">
        <v>39</v>
      </c>
      <c r="D5" s="328"/>
      <c r="E5" s="346" t="s">
        <v>40</v>
      </c>
      <c r="F5" s="328"/>
    </row>
    <row r="6" spans="1:6" ht="19.8" customHeight="1" x14ac:dyDescent="0.3">
      <c r="A6" s="134"/>
      <c r="B6" s="143" t="s">
        <v>289</v>
      </c>
      <c r="C6" s="147" t="s">
        <v>289</v>
      </c>
      <c r="D6" s="148" t="s">
        <v>73</v>
      </c>
      <c r="E6" s="135" t="s">
        <v>289</v>
      </c>
      <c r="F6" s="136" t="s">
        <v>73</v>
      </c>
    </row>
    <row r="7" spans="1:6" ht="16.2" customHeight="1" x14ac:dyDescent="0.25">
      <c r="A7" s="145" t="s">
        <v>41</v>
      </c>
      <c r="B7" s="149">
        <v>370181.6</v>
      </c>
      <c r="C7" s="150">
        <v>235791.4</v>
      </c>
      <c r="D7" s="146">
        <v>63.7</v>
      </c>
      <c r="E7" s="150">
        <v>134390.20000000001</v>
      </c>
      <c r="F7" s="146">
        <v>36.299999999999997</v>
      </c>
    </row>
    <row r="8" spans="1:6" ht="16.2" customHeight="1" x14ac:dyDescent="0.25">
      <c r="A8" s="137" t="s">
        <v>42</v>
      </c>
      <c r="B8" s="151">
        <v>132318.1</v>
      </c>
      <c r="C8" s="152">
        <v>31011.5</v>
      </c>
      <c r="D8" s="132">
        <v>23.4</v>
      </c>
      <c r="E8" s="152">
        <v>101306.7</v>
      </c>
      <c r="F8" s="132">
        <v>76.599999999999994</v>
      </c>
    </row>
    <row r="9" spans="1:6" ht="16.2" customHeight="1" x14ac:dyDescent="0.25">
      <c r="A9" s="138" t="s">
        <v>43</v>
      </c>
      <c r="B9" s="151">
        <v>105785.9</v>
      </c>
      <c r="C9" s="152">
        <v>27317.599999999999</v>
      </c>
      <c r="D9" s="132">
        <v>25.8</v>
      </c>
      <c r="E9" s="152">
        <v>78468.3</v>
      </c>
      <c r="F9" s="132">
        <v>74.2</v>
      </c>
    </row>
    <row r="10" spans="1:6" ht="16.2" customHeight="1" x14ac:dyDescent="0.25">
      <c r="A10" s="138" t="s">
        <v>44</v>
      </c>
      <c r="B10" s="151">
        <v>9608.9</v>
      </c>
      <c r="C10" s="152">
        <v>0</v>
      </c>
      <c r="D10" s="131">
        <v>0</v>
      </c>
      <c r="E10" s="152">
        <v>9608.9</v>
      </c>
      <c r="F10" s="132">
        <v>100</v>
      </c>
    </row>
    <row r="11" spans="1:6" ht="16.2" customHeight="1" x14ac:dyDescent="0.25">
      <c r="A11" s="138" t="s">
        <v>46</v>
      </c>
      <c r="B11" s="151">
        <v>16923.3</v>
      </c>
      <c r="C11" s="152">
        <v>3693.8</v>
      </c>
      <c r="D11" s="132">
        <v>21.8</v>
      </c>
      <c r="E11" s="152">
        <v>13229.5</v>
      </c>
      <c r="F11" s="132">
        <v>78.2</v>
      </c>
    </row>
    <row r="12" spans="1:6" ht="16.2" customHeight="1" x14ac:dyDescent="0.25">
      <c r="A12" s="139" t="s">
        <v>47</v>
      </c>
      <c r="B12" s="151">
        <v>38080.400000000001</v>
      </c>
      <c r="C12" s="152">
        <v>36296.5</v>
      </c>
      <c r="D12" s="132">
        <v>95.3</v>
      </c>
      <c r="E12" s="152">
        <v>1783.9</v>
      </c>
      <c r="F12" s="132">
        <v>4.68</v>
      </c>
    </row>
    <row r="13" spans="1:6" ht="16.2" customHeight="1" x14ac:dyDescent="0.25">
      <c r="A13" s="138" t="s">
        <v>48</v>
      </c>
      <c r="B13" s="151">
        <v>35463.599999999999</v>
      </c>
      <c r="C13" s="152">
        <v>35451.300000000003</v>
      </c>
      <c r="D13" s="132">
        <v>100</v>
      </c>
      <c r="E13" s="152">
        <v>12.3</v>
      </c>
      <c r="F13" s="132">
        <v>0.03</v>
      </c>
    </row>
    <row r="14" spans="1:6" ht="16.2" customHeight="1" x14ac:dyDescent="0.25">
      <c r="A14" s="138" t="s">
        <v>49</v>
      </c>
      <c r="B14" s="151">
        <v>845.3</v>
      </c>
      <c r="C14" s="152">
        <v>845.3</v>
      </c>
      <c r="D14" s="132">
        <v>100</v>
      </c>
      <c r="E14" s="152">
        <v>0</v>
      </c>
      <c r="F14" s="131">
        <v>0</v>
      </c>
    </row>
    <row r="15" spans="1:6" ht="16.2" customHeight="1" x14ac:dyDescent="0.25">
      <c r="A15" s="138" t="s">
        <v>50</v>
      </c>
      <c r="B15" s="151">
        <v>1771.6</v>
      </c>
      <c r="C15" s="152">
        <v>0</v>
      </c>
      <c r="D15" s="131">
        <v>0</v>
      </c>
      <c r="E15" s="152">
        <v>1771.6</v>
      </c>
      <c r="F15" s="132">
        <v>100</v>
      </c>
    </row>
    <row r="16" spans="1:6" ht="16.2" customHeight="1" x14ac:dyDescent="0.25">
      <c r="A16" s="138" t="s">
        <v>51</v>
      </c>
      <c r="B16" s="151">
        <v>126231.9</v>
      </c>
      <c r="C16" s="152">
        <v>107068.1</v>
      </c>
      <c r="D16" s="132">
        <v>84.8</v>
      </c>
      <c r="E16" s="152">
        <v>19163.8</v>
      </c>
      <c r="F16" s="132">
        <v>15.2</v>
      </c>
    </row>
    <row r="17" spans="1:6" ht="16.2" customHeight="1" x14ac:dyDescent="0.25">
      <c r="A17" s="138" t="s">
        <v>52</v>
      </c>
      <c r="B17" s="151">
        <v>71600.100000000006</v>
      </c>
      <c r="C17" s="152">
        <v>64223.3</v>
      </c>
      <c r="D17" s="132">
        <v>89.7</v>
      </c>
      <c r="E17" s="152">
        <v>7376.8</v>
      </c>
      <c r="F17" s="132">
        <v>10.3</v>
      </c>
    </row>
    <row r="18" spans="1:6" ht="16.2" customHeight="1" x14ac:dyDescent="0.25">
      <c r="A18" s="138" t="s">
        <v>53</v>
      </c>
      <c r="B18" s="151">
        <v>22099.4</v>
      </c>
      <c r="C18" s="152">
        <v>20551.8</v>
      </c>
      <c r="D18" s="132">
        <v>93</v>
      </c>
      <c r="E18" s="152">
        <v>1547.7</v>
      </c>
      <c r="F18" s="132">
        <v>7</v>
      </c>
    </row>
    <row r="19" spans="1:6" ht="16.2" customHeight="1" x14ac:dyDescent="0.25">
      <c r="A19" s="138" t="s">
        <v>54</v>
      </c>
      <c r="B19" s="151">
        <v>27775.599999999999</v>
      </c>
      <c r="C19" s="152">
        <v>17583.3</v>
      </c>
      <c r="D19" s="132">
        <v>63.3</v>
      </c>
      <c r="E19" s="152">
        <v>10192.299999999999</v>
      </c>
      <c r="F19" s="132">
        <v>36.700000000000003</v>
      </c>
    </row>
    <row r="20" spans="1:6" ht="16.2" customHeight="1" x14ac:dyDescent="0.25">
      <c r="A20" s="138" t="s">
        <v>55</v>
      </c>
      <c r="B20" s="151">
        <v>5.5</v>
      </c>
      <c r="C20" s="152">
        <v>0</v>
      </c>
      <c r="D20" s="132">
        <v>0</v>
      </c>
      <c r="E20" s="152">
        <v>5.5</v>
      </c>
      <c r="F20" s="132">
        <v>100</v>
      </c>
    </row>
    <row r="21" spans="1:6" ht="16.2" customHeight="1" x14ac:dyDescent="0.25">
      <c r="A21" s="138" t="s">
        <v>56</v>
      </c>
      <c r="B21" s="151">
        <v>4751.3</v>
      </c>
      <c r="C21" s="152">
        <v>4709.6000000000004</v>
      </c>
      <c r="D21" s="132">
        <v>99.1</v>
      </c>
      <c r="E21" s="152">
        <v>41.7</v>
      </c>
      <c r="F21" s="132">
        <v>0.88</v>
      </c>
    </row>
    <row r="22" spans="1:6" ht="16.2" customHeight="1" x14ac:dyDescent="0.25">
      <c r="A22" s="138" t="s">
        <v>57</v>
      </c>
      <c r="B22" s="151">
        <v>10249.200000000001</v>
      </c>
      <c r="C22" s="152">
        <v>8835.4</v>
      </c>
      <c r="D22" s="132">
        <v>86.2</v>
      </c>
      <c r="E22" s="152">
        <v>1413.8</v>
      </c>
      <c r="F22" s="132">
        <v>13.8</v>
      </c>
    </row>
    <row r="23" spans="1:6" ht="16.2" customHeight="1" x14ac:dyDescent="0.25">
      <c r="A23" s="138" t="s">
        <v>58</v>
      </c>
      <c r="B23" s="151">
        <v>1052.8</v>
      </c>
      <c r="C23" s="152">
        <v>1026.3</v>
      </c>
      <c r="D23" s="132">
        <v>97.5</v>
      </c>
      <c r="E23" s="152">
        <v>26.6</v>
      </c>
      <c r="F23" s="132">
        <v>2.52</v>
      </c>
    </row>
    <row r="24" spans="1:6" ht="16.2" customHeight="1" x14ac:dyDescent="0.25">
      <c r="A24" s="138" t="s">
        <v>59</v>
      </c>
      <c r="B24" s="151">
        <v>9196.4</v>
      </c>
      <c r="C24" s="152">
        <v>7809.1</v>
      </c>
      <c r="D24" s="132">
        <v>84.9</v>
      </c>
      <c r="E24" s="152">
        <v>1387.2</v>
      </c>
      <c r="F24" s="132">
        <v>15.1</v>
      </c>
    </row>
    <row r="25" spans="1:6" ht="16.2" customHeight="1" x14ac:dyDescent="0.25">
      <c r="A25" s="138" t="s">
        <v>60</v>
      </c>
      <c r="B25" s="151">
        <v>0</v>
      </c>
      <c r="C25" s="152">
        <v>0</v>
      </c>
      <c r="D25" s="132">
        <v>0</v>
      </c>
      <c r="E25" s="152">
        <v>0</v>
      </c>
      <c r="F25" s="132">
        <v>0</v>
      </c>
    </row>
    <row r="26" spans="1:6" ht="16.2" customHeight="1" x14ac:dyDescent="0.25">
      <c r="A26" s="138" t="s">
        <v>61</v>
      </c>
      <c r="B26" s="151">
        <v>24914.5</v>
      </c>
      <c r="C26" s="152">
        <v>14457.8</v>
      </c>
      <c r="D26" s="132">
        <v>58</v>
      </c>
      <c r="E26" s="152">
        <v>10456.700000000001</v>
      </c>
      <c r="F26" s="132">
        <v>42</v>
      </c>
    </row>
    <row r="27" spans="1:6" ht="16.2" customHeight="1" x14ac:dyDescent="0.25">
      <c r="A27" s="138" t="s">
        <v>62</v>
      </c>
      <c r="B27" s="151">
        <v>16809.900000000001</v>
      </c>
      <c r="C27" s="152">
        <v>14083.6</v>
      </c>
      <c r="D27" s="132">
        <v>83.8</v>
      </c>
      <c r="E27" s="152">
        <v>2726.3</v>
      </c>
      <c r="F27" s="132">
        <v>16.2</v>
      </c>
    </row>
    <row r="28" spans="1:6" ht="31.2" customHeight="1" x14ac:dyDescent="0.25">
      <c r="A28" s="138" t="s">
        <v>63</v>
      </c>
      <c r="B28" s="151">
        <v>6118.5</v>
      </c>
      <c r="C28" s="152">
        <v>374.1</v>
      </c>
      <c r="D28" s="132">
        <v>6.12</v>
      </c>
      <c r="E28" s="152">
        <v>5744.4</v>
      </c>
      <c r="F28" s="132">
        <v>93.9</v>
      </c>
    </row>
    <row r="29" spans="1:6" ht="30.6" customHeight="1" x14ac:dyDescent="0.25">
      <c r="A29" s="138" t="s">
        <v>64</v>
      </c>
      <c r="B29" s="151">
        <v>1986.1</v>
      </c>
      <c r="C29" s="152">
        <v>0</v>
      </c>
      <c r="D29" s="131">
        <v>0</v>
      </c>
      <c r="E29" s="152">
        <v>1986.1</v>
      </c>
      <c r="F29" s="132">
        <v>100</v>
      </c>
    </row>
    <row r="30" spans="1:6" ht="21" customHeight="1" x14ac:dyDescent="0.25">
      <c r="A30" s="138" t="s">
        <v>284</v>
      </c>
      <c r="B30" s="151">
        <v>3144</v>
      </c>
      <c r="C30" s="152">
        <v>2991.5</v>
      </c>
      <c r="D30" s="132">
        <v>95.1</v>
      </c>
      <c r="E30" s="152">
        <v>152.5</v>
      </c>
      <c r="F30" s="132">
        <v>4.8499999999999996</v>
      </c>
    </row>
    <row r="31" spans="1:6" ht="16.2" customHeight="1" x14ac:dyDescent="0.25">
      <c r="A31" s="138" t="s">
        <v>66</v>
      </c>
      <c r="B31" s="151">
        <v>23531.8</v>
      </c>
      <c r="C31" s="152">
        <v>23419</v>
      </c>
      <c r="D31" s="132">
        <v>99.5</v>
      </c>
      <c r="E31" s="152">
        <v>112.8</v>
      </c>
      <c r="F31" s="132">
        <v>0.48</v>
      </c>
    </row>
    <row r="32" spans="1:6" ht="16.2" customHeight="1" x14ac:dyDescent="0.25">
      <c r="A32" s="138" t="s">
        <v>67</v>
      </c>
      <c r="B32" s="151">
        <v>2344.6999999999998</v>
      </c>
      <c r="C32" s="152">
        <v>2231.9</v>
      </c>
      <c r="D32" s="132">
        <v>95.2</v>
      </c>
      <c r="E32" s="152">
        <v>112.8</v>
      </c>
      <c r="F32" s="132">
        <v>4.8099999999999996</v>
      </c>
    </row>
    <row r="33" spans="1:10" ht="16.2" customHeight="1" x14ac:dyDescent="0.25">
      <c r="A33" s="138" t="s">
        <v>68</v>
      </c>
      <c r="B33" s="151">
        <v>11272.6</v>
      </c>
      <c r="C33" s="152">
        <v>11272.6</v>
      </c>
      <c r="D33" s="132">
        <v>100</v>
      </c>
      <c r="E33" s="152">
        <v>0</v>
      </c>
      <c r="F33" s="131">
        <v>0</v>
      </c>
    </row>
    <row r="34" spans="1:10" ht="16.2" customHeight="1" x14ac:dyDescent="0.25">
      <c r="A34" s="138" t="s">
        <v>69</v>
      </c>
      <c r="B34" s="151">
        <v>9888</v>
      </c>
      <c r="C34" s="152">
        <v>9888</v>
      </c>
      <c r="D34" s="132">
        <v>100</v>
      </c>
      <c r="E34" s="152">
        <v>0</v>
      </c>
      <c r="F34" s="131">
        <v>0</v>
      </c>
    </row>
    <row r="35" spans="1:10" ht="16.2" customHeight="1" x14ac:dyDescent="0.25">
      <c r="A35" s="138" t="s">
        <v>70</v>
      </c>
      <c r="B35" s="151">
        <v>26.5</v>
      </c>
      <c r="C35" s="152">
        <v>26.5</v>
      </c>
      <c r="D35" s="132">
        <v>100</v>
      </c>
      <c r="E35" s="152">
        <v>0</v>
      </c>
      <c r="F35" s="131">
        <v>0</v>
      </c>
    </row>
    <row r="36" spans="1:10" ht="16.2" customHeight="1" x14ac:dyDescent="0.25">
      <c r="A36" s="138" t="s">
        <v>71</v>
      </c>
      <c r="B36" s="151">
        <v>11711.7</v>
      </c>
      <c r="C36" s="152">
        <v>11711.7</v>
      </c>
      <c r="D36" s="132">
        <v>100</v>
      </c>
      <c r="E36" s="152">
        <v>0</v>
      </c>
      <c r="F36" s="131">
        <v>0</v>
      </c>
    </row>
    <row r="37" spans="1:10" ht="16.2" customHeight="1" thickBot="1" x14ac:dyDescent="0.3">
      <c r="A37" s="140" t="s">
        <v>72</v>
      </c>
      <c r="B37" s="153">
        <v>11711.7</v>
      </c>
      <c r="C37" s="154">
        <v>11711.7</v>
      </c>
      <c r="D37" s="144">
        <v>100</v>
      </c>
      <c r="E37" s="154">
        <v>0</v>
      </c>
      <c r="F37" s="141">
        <v>0</v>
      </c>
    </row>
    <row r="38" spans="1:10" ht="14.4" x14ac:dyDescent="0.3">
      <c r="A38" s="319" t="s">
        <v>424</v>
      </c>
      <c r="B38" s="320"/>
      <c r="C38" s="320"/>
      <c r="D38" s="320"/>
      <c r="E38" s="320"/>
      <c r="F38" s="320"/>
      <c r="G38" s="13"/>
      <c r="H38" s="13"/>
      <c r="I38" s="13"/>
      <c r="J38" s="13"/>
    </row>
  </sheetData>
  <mergeCells count="6">
    <mergeCell ref="A38:F38"/>
    <mergeCell ref="A1:F1"/>
    <mergeCell ref="C5:D5"/>
    <mergeCell ref="E5:F5"/>
    <mergeCell ref="A4:F4"/>
    <mergeCell ref="A2:F2"/>
  </mergeCells>
  <pageMargins left="0.7" right="0.7" top="0.78740157499999996" bottom="0.78740157499999996" header="0.3" footer="0.3"/>
  <pageSetup paperSize="9" scale="8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FFE68B"/>
    <pageSetUpPr fitToPage="1"/>
  </sheetPr>
  <dimension ref="A1:F44"/>
  <sheetViews>
    <sheetView zoomScale="85" zoomScaleNormal="85" workbookViewId="0">
      <selection activeCell="G3" sqref="G3"/>
    </sheetView>
  </sheetViews>
  <sheetFormatPr baseColWidth="10" defaultColWidth="11.5546875" defaultRowHeight="13.8" x14ac:dyDescent="0.25"/>
  <cols>
    <col min="1" max="1" width="55" style="20" customWidth="1"/>
    <col min="2" max="2" width="15.109375" style="15" customWidth="1"/>
    <col min="3" max="3" width="16.33203125" style="15" customWidth="1"/>
    <col min="4" max="4" width="14.21875" style="15" customWidth="1"/>
    <col min="5" max="5" width="15.109375" style="15" customWidth="1"/>
    <col min="6" max="6" width="14.5546875" style="15" customWidth="1"/>
    <col min="7" max="16384" width="11.5546875" style="15"/>
  </cols>
  <sheetData>
    <row r="1" spans="1:6" ht="17.399999999999999" x14ac:dyDescent="0.3">
      <c r="A1" s="310" t="s">
        <v>285</v>
      </c>
      <c r="B1" s="311"/>
      <c r="C1" s="311"/>
      <c r="D1" s="311"/>
      <c r="E1" s="311"/>
      <c r="F1" s="311"/>
    </row>
    <row r="2" spans="1:6" ht="15" x14ac:dyDescent="0.25">
      <c r="A2" s="116" t="s">
        <v>392</v>
      </c>
      <c r="B2" s="56"/>
      <c r="C2" s="56"/>
      <c r="D2" s="56"/>
      <c r="E2" s="56"/>
      <c r="F2" s="56"/>
    </row>
    <row r="3" spans="1:6" ht="15" x14ac:dyDescent="0.25">
      <c r="A3" s="116"/>
      <c r="B3" s="56"/>
      <c r="C3" s="56"/>
      <c r="D3" s="56"/>
      <c r="E3" s="56"/>
      <c r="F3" s="56"/>
    </row>
    <row r="4" spans="1:6" ht="15.6" thickBot="1" x14ac:dyDescent="0.3">
      <c r="A4" s="324" t="s">
        <v>108</v>
      </c>
      <c r="B4" s="316"/>
      <c r="C4" s="316"/>
      <c r="D4" s="316"/>
      <c r="E4" s="316"/>
      <c r="F4" s="316"/>
    </row>
    <row r="5" spans="1:6" ht="15.6" x14ac:dyDescent="0.3">
      <c r="A5" s="119"/>
      <c r="B5" s="142" t="s">
        <v>4</v>
      </c>
      <c r="C5" s="346" t="s">
        <v>39</v>
      </c>
      <c r="D5" s="328"/>
      <c r="E5" s="346" t="s">
        <v>40</v>
      </c>
      <c r="F5" s="328"/>
    </row>
    <row r="6" spans="1:6" ht="22.2" customHeight="1" x14ac:dyDescent="0.3">
      <c r="A6" s="160"/>
      <c r="B6" s="161" t="s">
        <v>289</v>
      </c>
      <c r="C6" s="147" t="s">
        <v>289</v>
      </c>
      <c r="D6" s="147" t="s">
        <v>73</v>
      </c>
      <c r="E6" s="147" t="s">
        <v>289</v>
      </c>
      <c r="F6" s="147" t="s">
        <v>73</v>
      </c>
    </row>
    <row r="7" spans="1:6" ht="16.2" customHeight="1" x14ac:dyDescent="0.25">
      <c r="A7" s="159" t="s">
        <v>75</v>
      </c>
      <c r="B7" s="151">
        <v>370181.6</v>
      </c>
      <c r="C7" s="156">
        <v>235791.4</v>
      </c>
      <c r="D7" s="155">
        <v>63.7</v>
      </c>
      <c r="E7" s="156">
        <v>134390.20000000001</v>
      </c>
      <c r="F7" s="155">
        <v>36.299999999999997</v>
      </c>
    </row>
    <row r="8" spans="1:6" ht="16.2" customHeight="1" x14ac:dyDescent="0.25">
      <c r="A8" s="137" t="s">
        <v>76</v>
      </c>
      <c r="B8" s="151">
        <v>204876.2</v>
      </c>
      <c r="C8" s="156">
        <v>97293.5</v>
      </c>
      <c r="D8" s="155">
        <v>47.5</v>
      </c>
      <c r="E8" s="156">
        <v>107582.7</v>
      </c>
      <c r="F8" s="155">
        <v>52.5</v>
      </c>
    </row>
    <row r="9" spans="1:6" ht="16.2" customHeight="1" x14ac:dyDescent="0.25">
      <c r="A9" s="138" t="s">
        <v>77</v>
      </c>
      <c r="B9" s="151">
        <v>95495.5</v>
      </c>
      <c r="C9" s="156">
        <v>25250.799999999999</v>
      </c>
      <c r="D9" s="155">
        <v>26.4</v>
      </c>
      <c r="E9" s="156">
        <v>70244.7</v>
      </c>
      <c r="F9" s="155">
        <v>73.599999999999994</v>
      </c>
    </row>
    <row r="10" spans="1:6" ht="16.2" customHeight="1" x14ac:dyDescent="0.25">
      <c r="A10" s="138" t="s">
        <v>78</v>
      </c>
      <c r="B10" s="151" t="s">
        <v>6</v>
      </c>
      <c r="C10" s="156" t="s">
        <v>6</v>
      </c>
      <c r="D10" s="156" t="s">
        <v>6</v>
      </c>
      <c r="E10" s="156" t="s">
        <v>6</v>
      </c>
      <c r="F10" s="156" t="s">
        <v>6</v>
      </c>
    </row>
    <row r="11" spans="1:6" ht="16.2" customHeight="1" x14ac:dyDescent="0.25">
      <c r="A11" s="138" t="s">
        <v>79</v>
      </c>
      <c r="B11" s="151">
        <v>108444</v>
      </c>
      <c r="C11" s="156">
        <v>71111.5</v>
      </c>
      <c r="D11" s="155">
        <v>65.599999999999994</v>
      </c>
      <c r="E11" s="156">
        <v>37332.5</v>
      </c>
      <c r="F11" s="155">
        <v>34.4</v>
      </c>
    </row>
    <row r="12" spans="1:6" ht="16.2" customHeight="1" x14ac:dyDescent="0.25">
      <c r="A12" s="138" t="s">
        <v>266</v>
      </c>
      <c r="B12" s="151">
        <v>57687.7</v>
      </c>
      <c r="C12" s="152">
        <v>27627.3</v>
      </c>
      <c r="D12" s="132">
        <v>47.9</v>
      </c>
      <c r="E12" s="152">
        <v>30060.5</v>
      </c>
      <c r="F12" s="132">
        <v>52.1</v>
      </c>
    </row>
    <row r="13" spans="1:6" ht="16.2" customHeight="1" x14ac:dyDescent="0.25">
      <c r="A13" s="138" t="s">
        <v>267</v>
      </c>
      <c r="B13" s="151">
        <v>22105.9</v>
      </c>
      <c r="C13" s="152">
        <v>20550.099999999999</v>
      </c>
      <c r="D13" s="132">
        <v>93</v>
      </c>
      <c r="E13" s="152">
        <v>1555.8</v>
      </c>
      <c r="F13" s="132">
        <v>7.04</v>
      </c>
    </row>
    <row r="14" spans="1:6" ht="16.2" customHeight="1" x14ac:dyDescent="0.25">
      <c r="A14" s="138" t="s">
        <v>268</v>
      </c>
      <c r="B14" s="151">
        <v>28153.599999999999</v>
      </c>
      <c r="C14" s="152">
        <v>22467.200000000001</v>
      </c>
      <c r="D14" s="132">
        <v>79.8</v>
      </c>
      <c r="E14" s="152">
        <v>5686.4</v>
      </c>
      <c r="F14" s="132">
        <v>20.2</v>
      </c>
    </row>
    <row r="15" spans="1:6" ht="16.2" customHeight="1" x14ac:dyDescent="0.25">
      <c r="A15" s="138" t="s">
        <v>269</v>
      </c>
      <c r="B15" s="151">
        <v>496.7</v>
      </c>
      <c r="C15" s="152">
        <v>466.9</v>
      </c>
      <c r="D15" s="132">
        <v>94</v>
      </c>
      <c r="E15" s="152">
        <v>29.8</v>
      </c>
      <c r="F15" s="132">
        <v>6</v>
      </c>
    </row>
    <row r="16" spans="1:6" ht="16.2" customHeight="1" x14ac:dyDescent="0.25">
      <c r="A16" s="138" t="s">
        <v>80</v>
      </c>
      <c r="B16" s="151">
        <v>936.7</v>
      </c>
      <c r="C16" s="156">
        <v>931.2</v>
      </c>
      <c r="D16" s="155">
        <v>99.4</v>
      </c>
      <c r="E16" s="156">
        <v>5.6</v>
      </c>
      <c r="F16" s="155">
        <v>0.59</v>
      </c>
    </row>
    <row r="17" spans="1:6" ht="16.2" customHeight="1" x14ac:dyDescent="0.25">
      <c r="A17" s="137" t="s">
        <v>81</v>
      </c>
      <c r="B17" s="151">
        <v>22902.7</v>
      </c>
      <c r="C17" s="156">
        <v>12661.5</v>
      </c>
      <c r="D17" s="155">
        <v>55.3</v>
      </c>
      <c r="E17" s="156">
        <v>10241.200000000001</v>
      </c>
      <c r="F17" s="155">
        <v>44.7</v>
      </c>
    </row>
    <row r="18" spans="1:6" ht="16.2" customHeight="1" x14ac:dyDescent="0.25">
      <c r="A18" s="138" t="s">
        <v>82</v>
      </c>
      <c r="B18" s="151">
        <v>7759.1</v>
      </c>
      <c r="C18" s="156">
        <v>145.1</v>
      </c>
      <c r="D18" s="155">
        <v>1.87</v>
      </c>
      <c r="E18" s="156">
        <v>7614</v>
      </c>
      <c r="F18" s="155">
        <v>98.1</v>
      </c>
    </row>
    <row r="19" spans="1:6" ht="16.2" customHeight="1" x14ac:dyDescent="0.25">
      <c r="A19" s="138" t="s">
        <v>83</v>
      </c>
      <c r="B19" s="151" t="s">
        <v>6</v>
      </c>
      <c r="C19" s="156" t="s">
        <v>6</v>
      </c>
      <c r="D19" s="156" t="s">
        <v>6</v>
      </c>
      <c r="E19" s="156" t="s">
        <v>6</v>
      </c>
      <c r="F19" s="156" t="s">
        <v>6</v>
      </c>
    </row>
    <row r="20" spans="1:6" ht="16.2" customHeight="1" x14ac:dyDescent="0.25">
      <c r="A20" s="138" t="s">
        <v>84</v>
      </c>
      <c r="B20" s="151">
        <v>14980.8</v>
      </c>
      <c r="C20" s="156">
        <v>12354.8</v>
      </c>
      <c r="D20" s="155">
        <v>82.5</v>
      </c>
      <c r="E20" s="156">
        <v>2626.1</v>
      </c>
      <c r="F20" s="155">
        <v>17.5</v>
      </c>
    </row>
    <row r="21" spans="1:6" ht="16.2" customHeight="1" x14ac:dyDescent="0.25">
      <c r="A21" s="138" t="s">
        <v>85</v>
      </c>
      <c r="B21" s="151">
        <v>162.80000000000001</v>
      </c>
      <c r="C21" s="156">
        <v>161.6</v>
      </c>
      <c r="D21" s="155">
        <v>99.3</v>
      </c>
      <c r="E21" s="156">
        <v>1.1000000000000001</v>
      </c>
      <c r="F21" s="155">
        <v>0.7</v>
      </c>
    </row>
    <row r="22" spans="1:6" ht="16.2" customHeight="1" x14ac:dyDescent="0.25">
      <c r="A22" s="138" t="s">
        <v>86</v>
      </c>
      <c r="B22" s="151">
        <v>54480.4</v>
      </c>
      <c r="C22" s="156">
        <v>52414.5</v>
      </c>
      <c r="D22" s="155">
        <v>96.2</v>
      </c>
      <c r="E22" s="156">
        <v>2065.9</v>
      </c>
      <c r="F22" s="155">
        <v>3.79</v>
      </c>
    </row>
    <row r="23" spans="1:6" ht="16.2" customHeight="1" x14ac:dyDescent="0.25">
      <c r="A23" s="138" t="s">
        <v>87</v>
      </c>
      <c r="B23" s="151">
        <v>38374.400000000001</v>
      </c>
      <c r="C23" s="156">
        <v>36348.9</v>
      </c>
      <c r="D23" s="155">
        <v>94.7</v>
      </c>
      <c r="E23" s="156">
        <v>2025.5</v>
      </c>
      <c r="F23" s="155">
        <v>5.28</v>
      </c>
    </row>
    <row r="24" spans="1:6" ht="16.2" customHeight="1" x14ac:dyDescent="0.25">
      <c r="A24" s="138" t="s">
        <v>88</v>
      </c>
      <c r="B24" s="151" t="s">
        <v>6</v>
      </c>
      <c r="C24" s="156" t="s">
        <v>6</v>
      </c>
      <c r="D24" s="156" t="s">
        <v>6</v>
      </c>
      <c r="E24" s="156" t="s">
        <v>6</v>
      </c>
      <c r="F24" s="156" t="s">
        <v>6</v>
      </c>
    </row>
    <row r="25" spans="1:6" ht="16.2" customHeight="1" x14ac:dyDescent="0.25">
      <c r="A25" s="138" t="s">
        <v>89</v>
      </c>
      <c r="B25" s="151">
        <v>742.5</v>
      </c>
      <c r="C25" s="156">
        <v>737.1</v>
      </c>
      <c r="D25" s="155">
        <v>99.3</v>
      </c>
      <c r="E25" s="156">
        <v>5.5</v>
      </c>
      <c r="F25" s="80">
        <v>0.74</v>
      </c>
    </row>
    <row r="26" spans="1:6" ht="16.2" customHeight="1" x14ac:dyDescent="0.25">
      <c r="A26" s="138" t="s">
        <v>90</v>
      </c>
      <c r="B26" s="151">
        <v>15363.5</v>
      </c>
      <c r="C26" s="156">
        <v>15328.5</v>
      </c>
      <c r="D26" s="155">
        <v>99.8</v>
      </c>
      <c r="E26" s="156">
        <v>34.9</v>
      </c>
      <c r="F26" s="155">
        <v>0.23</v>
      </c>
    </row>
    <row r="27" spans="1:6" ht="16.2" customHeight="1" x14ac:dyDescent="0.25">
      <c r="A27" s="138" t="s">
        <v>91</v>
      </c>
      <c r="B27" s="151">
        <v>15495.7</v>
      </c>
      <c r="C27" s="156">
        <v>13306.5</v>
      </c>
      <c r="D27" s="155">
        <v>85.9</v>
      </c>
      <c r="E27" s="156">
        <v>2189.1999999999998</v>
      </c>
      <c r="F27" s="155">
        <v>14.1</v>
      </c>
    </row>
    <row r="28" spans="1:6" ht="16.2" customHeight="1" x14ac:dyDescent="0.25">
      <c r="A28" s="138" t="s">
        <v>92</v>
      </c>
      <c r="B28" s="151">
        <v>13072.3</v>
      </c>
      <c r="C28" s="156">
        <v>11305.1</v>
      </c>
      <c r="D28" s="155">
        <v>86.5</v>
      </c>
      <c r="E28" s="156">
        <v>1767.2</v>
      </c>
      <c r="F28" s="155">
        <v>13.5</v>
      </c>
    </row>
    <row r="29" spans="1:6" ht="16.2" customHeight="1" x14ac:dyDescent="0.25">
      <c r="A29" s="138" t="s">
        <v>93</v>
      </c>
      <c r="B29" s="151">
        <v>1370.5</v>
      </c>
      <c r="C29" s="156">
        <v>975.2</v>
      </c>
      <c r="D29" s="155">
        <v>71.2</v>
      </c>
      <c r="E29" s="156">
        <v>395.3</v>
      </c>
      <c r="F29" s="155">
        <v>28.8</v>
      </c>
    </row>
    <row r="30" spans="1:6" ht="16.2" customHeight="1" x14ac:dyDescent="0.25">
      <c r="A30" s="138" t="s">
        <v>94</v>
      </c>
      <c r="B30" s="151">
        <v>1052.9000000000001</v>
      </c>
      <c r="C30" s="156">
        <v>1026.2</v>
      </c>
      <c r="D30" s="155">
        <v>97.5</v>
      </c>
      <c r="E30" s="156">
        <v>26.7</v>
      </c>
      <c r="F30" s="155">
        <v>2.5299999999999998</v>
      </c>
    </row>
    <row r="31" spans="1:6" ht="16.2" customHeight="1" x14ac:dyDescent="0.25">
      <c r="A31" s="138" t="s">
        <v>95</v>
      </c>
      <c r="B31" s="151">
        <v>44354.8</v>
      </c>
      <c r="C31" s="156">
        <v>32360.799999999999</v>
      </c>
      <c r="D31" s="155">
        <v>73</v>
      </c>
      <c r="E31" s="156">
        <v>11993.9</v>
      </c>
      <c r="F31" s="155">
        <v>27</v>
      </c>
    </row>
    <row r="32" spans="1:6" ht="33.6" customHeight="1" x14ac:dyDescent="0.25">
      <c r="A32" s="138" t="s">
        <v>96</v>
      </c>
      <c r="B32" s="151">
        <v>36906.300000000003</v>
      </c>
      <c r="C32" s="156">
        <v>30824.3</v>
      </c>
      <c r="D32" s="155">
        <v>83.5</v>
      </c>
      <c r="E32" s="156">
        <v>6081.9</v>
      </c>
      <c r="F32" s="155">
        <v>16.5</v>
      </c>
    </row>
    <row r="33" spans="1:6" ht="33.6" customHeight="1" x14ac:dyDescent="0.25">
      <c r="A33" s="138" t="s">
        <v>97</v>
      </c>
      <c r="B33" s="151">
        <v>7448.5</v>
      </c>
      <c r="C33" s="156">
        <v>1536.5</v>
      </c>
      <c r="D33" s="155">
        <v>20.6</v>
      </c>
      <c r="E33" s="156">
        <v>5912</v>
      </c>
      <c r="F33" s="155">
        <v>79.400000000000006</v>
      </c>
    </row>
    <row r="34" spans="1:6" ht="16.2" customHeight="1" x14ac:dyDescent="0.25">
      <c r="A34" s="138" t="s">
        <v>98</v>
      </c>
      <c r="B34" s="151">
        <v>4540.1000000000004</v>
      </c>
      <c r="C34" s="156">
        <v>4335.6000000000004</v>
      </c>
      <c r="D34" s="155">
        <v>95.5</v>
      </c>
      <c r="E34" s="156">
        <v>204.5</v>
      </c>
      <c r="F34" s="155">
        <v>4.5</v>
      </c>
    </row>
    <row r="35" spans="1:6" ht="16.2" customHeight="1" x14ac:dyDescent="0.25">
      <c r="A35" s="138" t="s">
        <v>99</v>
      </c>
      <c r="B35" s="151">
        <v>2720.2</v>
      </c>
      <c r="C35" s="156">
        <v>2639.8</v>
      </c>
      <c r="D35" s="155">
        <v>97</v>
      </c>
      <c r="E35" s="156">
        <v>80.400000000000006</v>
      </c>
      <c r="F35" s="155">
        <v>2.96</v>
      </c>
    </row>
    <row r="36" spans="1:6" ht="16.2" customHeight="1" x14ac:dyDescent="0.25">
      <c r="A36" s="138" t="s">
        <v>100</v>
      </c>
      <c r="B36" s="151">
        <v>687.3</v>
      </c>
      <c r="C36" s="156">
        <v>687.3</v>
      </c>
      <c r="D36" s="155">
        <v>100</v>
      </c>
      <c r="E36" s="156">
        <v>0</v>
      </c>
      <c r="F36" s="80">
        <v>0</v>
      </c>
    </row>
    <row r="37" spans="1:6" ht="16.2" customHeight="1" x14ac:dyDescent="0.25">
      <c r="A37" s="138" t="s">
        <v>101</v>
      </c>
      <c r="B37" s="151">
        <v>0.2</v>
      </c>
      <c r="C37" s="156">
        <v>0.1</v>
      </c>
      <c r="D37" s="155">
        <v>50</v>
      </c>
      <c r="E37" s="156">
        <v>0.1</v>
      </c>
      <c r="F37" s="155">
        <v>50</v>
      </c>
    </row>
    <row r="38" spans="1:6" ht="33.6" customHeight="1" x14ac:dyDescent="0.25">
      <c r="A38" s="138" t="s">
        <v>102</v>
      </c>
      <c r="B38" s="151">
        <v>617.4</v>
      </c>
      <c r="C38" s="156">
        <v>570.9</v>
      </c>
      <c r="D38" s="155">
        <v>92.5</v>
      </c>
      <c r="E38" s="156">
        <v>46.5</v>
      </c>
      <c r="F38" s="155">
        <v>7.53</v>
      </c>
    </row>
    <row r="39" spans="1:6" ht="33.6" customHeight="1" x14ac:dyDescent="0.25">
      <c r="A39" s="138" t="s">
        <v>103</v>
      </c>
      <c r="B39" s="151">
        <v>514.9</v>
      </c>
      <c r="C39" s="156">
        <v>437.4</v>
      </c>
      <c r="D39" s="155">
        <v>85</v>
      </c>
      <c r="E39" s="156">
        <v>77.5</v>
      </c>
      <c r="F39" s="155">
        <v>15</v>
      </c>
    </row>
    <row r="40" spans="1:6" ht="16.2" customHeight="1" x14ac:dyDescent="0.25">
      <c r="A40" s="138" t="s">
        <v>104</v>
      </c>
      <c r="B40" s="151" t="s">
        <v>45</v>
      </c>
      <c r="C40" s="156" t="s">
        <v>45</v>
      </c>
      <c r="D40" s="155" t="s">
        <v>45</v>
      </c>
      <c r="E40" s="156" t="s">
        <v>45</v>
      </c>
      <c r="F40" s="156" t="s">
        <v>45</v>
      </c>
    </row>
    <row r="41" spans="1:6" ht="33.6" customHeight="1" x14ac:dyDescent="0.25">
      <c r="A41" s="138" t="s">
        <v>105</v>
      </c>
      <c r="B41" s="151">
        <v>23531.8</v>
      </c>
      <c r="C41" s="156">
        <v>23419</v>
      </c>
      <c r="D41" s="155">
        <v>99.5</v>
      </c>
      <c r="E41" s="156">
        <v>112.8</v>
      </c>
      <c r="F41" s="155">
        <v>0.48</v>
      </c>
    </row>
    <row r="42" spans="1:6" ht="16.2" customHeight="1" x14ac:dyDescent="0.25">
      <c r="A42" s="138" t="s">
        <v>106</v>
      </c>
      <c r="B42" s="151">
        <v>2272.6999999999998</v>
      </c>
      <c r="C42" s="156">
        <v>2213.1</v>
      </c>
      <c r="D42" s="155">
        <v>97.4</v>
      </c>
      <c r="E42" s="156">
        <v>59.6</v>
      </c>
      <c r="F42" s="155">
        <v>2.62</v>
      </c>
    </row>
    <row r="43" spans="1:6" ht="16.2" customHeight="1" thickBot="1" x14ac:dyDescent="0.3">
      <c r="A43" s="140" t="s">
        <v>107</v>
      </c>
      <c r="B43" s="153">
        <v>21259</v>
      </c>
      <c r="C43" s="157">
        <v>21205.9</v>
      </c>
      <c r="D43" s="158">
        <v>99.7</v>
      </c>
      <c r="E43" s="157">
        <v>53.2</v>
      </c>
      <c r="F43" s="158">
        <v>0.25</v>
      </c>
    </row>
    <row r="44" spans="1:6" ht="14.4" x14ac:dyDescent="0.3">
      <c r="A44" s="319" t="s">
        <v>424</v>
      </c>
      <c r="B44" s="320"/>
      <c r="C44" s="320"/>
      <c r="D44" s="320"/>
      <c r="E44" s="320"/>
      <c r="F44" s="320"/>
    </row>
  </sheetData>
  <mergeCells count="5">
    <mergeCell ref="C5:D5"/>
    <mergeCell ref="E5:F5"/>
    <mergeCell ref="A1:F1"/>
    <mergeCell ref="A4:F4"/>
    <mergeCell ref="A44:F44"/>
  </mergeCells>
  <pageMargins left="0.7" right="0.7" top="0.78740157499999996" bottom="0.78740157499999996" header="0.3" footer="0.3"/>
  <pageSetup paperSize="9" scale="8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rgb="FFFFE68B"/>
    <pageSetUpPr fitToPage="1"/>
  </sheetPr>
  <dimension ref="A1:F18"/>
  <sheetViews>
    <sheetView zoomScale="70" zoomScaleNormal="70" workbookViewId="0">
      <selection activeCell="G5" sqref="G5"/>
    </sheetView>
  </sheetViews>
  <sheetFormatPr baseColWidth="10" defaultRowHeight="13.8" x14ac:dyDescent="0.25"/>
  <cols>
    <col min="1" max="1" width="57.6640625" style="20" customWidth="1"/>
    <col min="2" max="2" width="9.88671875" style="15" customWidth="1"/>
    <col min="3" max="3" width="11.5546875" style="15"/>
    <col min="4" max="4" width="8.6640625" style="15" customWidth="1"/>
    <col min="5" max="5" width="12.5546875" style="15" customWidth="1"/>
    <col min="6" max="6" width="7.109375" style="15" customWidth="1"/>
    <col min="7" max="16384" width="11.5546875" style="15"/>
  </cols>
  <sheetData>
    <row r="1" spans="1:6" ht="17.399999999999999" x14ac:dyDescent="0.3">
      <c r="A1" s="310" t="s">
        <v>287</v>
      </c>
      <c r="B1" s="310"/>
      <c r="C1" s="310"/>
      <c r="D1" s="310"/>
      <c r="E1" s="310"/>
      <c r="F1" s="311"/>
    </row>
    <row r="2" spans="1:6" ht="15.6" x14ac:dyDescent="0.3">
      <c r="A2" s="116" t="s">
        <v>392</v>
      </c>
      <c r="B2" s="162"/>
      <c r="C2" s="162"/>
      <c r="D2" s="162"/>
      <c r="E2" s="162"/>
      <c r="F2" s="56"/>
    </row>
    <row r="3" spans="1:6" ht="15.6" x14ac:dyDescent="0.3">
      <c r="A3" s="116"/>
      <c r="B3" s="162"/>
      <c r="C3" s="162"/>
      <c r="D3" s="162"/>
      <c r="E3" s="162"/>
      <c r="F3" s="56"/>
    </row>
    <row r="4" spans="1:6" ht="15.6" thickBot="1" x14ac:dyDescent="0.3">
      <c r="A4" s="324" t="s">
        <v>119</v>
      </c>
      <c r="B4" s="316"/>
      <c r="C4" s="316"/>
      <c r="D4" s="316"/>
      <c r="E4" s="316"/>
      <c r="F4" s="316"/>
    </row>
    <row r="5" spans="1:6" ht="15.6" x14ac:dyDescent="0.3">
      <c r="A5" s="119"/>
      <c r="B5" s="142" t="s">
        <v>4</v>
      </c>
      <c r="C5" s="346" t="s">
        <v>39</v>
      </c>
      <c r="D5" s="328"/>
      <c r="E5" s="346" t="s">
        <v>40</v>
      </c>
      <c r="F5" s="328"/>
    </row>
    <row r="6" spans="1:6" ht="31.2" x14ac:dyDescent="0.3">
      <c r="A6" s="160"/>
      <c r="B6" s="161" t="s">
        <v>289</v>
      </c>
      <c r="C6" s="147" t="s">
        <v>289</v>
      </c>
      <c r="D6" s="147" t="s">
        <v>73</v>
      </c>
      <c r="E6" s="147" t="s">
        <v>289</v>
      </c>
      <c r="F6" s="147" t="s">
        <v>73</v>
      </c>
    </row>
    <row r="7" spans="1:6" ht="19.2" customHeight="1" x14ac:dyDescent="0.25">
      <c r="A7" s="159" t="s">
        <v>109</v>
      </c>
      <c r="B7" s="167">
        <v>370181.6</v>
      </c>
      <c r="C7" s="165">
        <v>235791.4</v>
      </c>
      <c r="D7" s="163">
        <v>63.7</v>
      </c>
      <c r="E7" s="165">
        <v>134390.20000000001</v>
      </c>
      <c r="F7" s="163">
        <v>36.299999999999997</v>
      </c>
    </row>
    <row r="8" spans="1:6" ht="32.4" customHeight="1" x14ac:dyDescent="0.25">
      <c r="A8" s="137" t="s">
        <v>110</v>
      </c>
      <c r="B8" s="167">
        <v>231317.4</v>
      </c>
      <c r="C8" s="165">
        <v>145080.29999999999</v>
      </c>
      <c r="D8" s="163">
        <v>62.7</v>
      </c>
      <c r="E8" s="165">
        <v>86237.1</v>
      </c>
      <c r="F8" s="163">
        <v>37.299999999999997</v>
      </c>
    </row>
    <row r="9" spans="1:6" ht="19.2" customHeight="1" x14ac:dyDescent="0.25">
      <c r="A9" s="138" t="s">
        <v>111</v>
      </c>
      <c r="B9" s="167">
        <v>62040.800000000003</v>
      </c>
      <c r="C9" s="165">
        <v>38157.800000000003</v>
      </c>
      <c r="D9" s="163">
        <v>61.5</v>
      </c>
      <c r="E9" s="165">
        <v>23883</v>
      </c>
      <c r="F9" s="163">
        <v>38.5</v>
      </c>
    </row>
    <row r="10" spans="1:6" ht="42" customHeight="1" x14ac:dyDescent="0.25">
      <c r="A10" s="138" t="s">
        <v>112</v>
      </c>
      <c r="B10" s="167">
        <v>169276.6</v>
      </c>
      <c r="C10" s="165">
        <v>106922.5</v>
      </c>
      <c r="D10" s="163">
        <v>63.2</v>
      </c>
      <c r="E10" s="165">
        <v>62354.1</v>
      </c>
      <c r="F10" s="163">
        <v>36.799999999999997</v>
      </c>
    </row>
    <row r="11" spans="1:6" ht="36.6" customHeight="1" x14ac:dyDescent="0.25">
      <c r="A11" s="138" t="s">
        <v>113</v>
      </c>
      <c r="B11" s="167">
        <v>47645.3</v>
      </c>
      <c r="C11" s="165">
        <v>23552.2</v>
      </c>
      <c r="D11" s="163">
        <v>49.4</v>
      </c>
      <c r="E11" s="165">
        <v>24093.1</v>
      </c>
      <c r="F11" s="163">
        <v>50.6</v>
      </c>
    </row>
    <row r="12" spans="1:6" ht="19.2" customHeight="1" x14ac:dyDescent="0.25">
      <c r="A12" s="138" t="s">
        <v>114</v>
      </c>
      <c r="B12" s="167">
        <v>44500.5</v>
      </c>
      <c r="C12" s="165">
        <v>20407.400000000001</v>
      </c>
      <c r="D12" s="163">
        <v>45.9</v>
      </c>
      <c r="E12" s="165">
        <v>24093.1</v>
      </c>
      <c r="F12" s="163">
        <v>54.1</v>
      </c>
    </row>
    <row r="13" spans="1:6" ht="31.2" customHeight="1" x14ac:dyDescent="0.25">
      <c r="A13" s="138" t="s">
        <v>115</v>
      </c>
      <c r="B13" s="167">
        <v>1085.3</v>
      </c>
      <c r="C13" s="165">
        <v>1085.3</v>
      </c>
      <c r="D13" s="163">
        <v>100</v>
      </c>
      <c r="E13" s="165">
        <v>0</v>
      </c>
      <c r="F13" s="131">
        <v>0</v>
      </c>
    </row>
    <row r="14" spans="1:6" ht="19.2" customHeight="1" x14ac:dyDescent="0.25">
      <c r="A14" s="138" t="s">
        <v>116</v>
      </c>
      <c r="B14" s="167">
        <v>2059.5</v>
      </c>
      <c r="C14" s="165">
        <v>2059.5</v>
      </c>
      <c r="D14" s="163">
        <v>100</v>
      </c>
      <c r="E14" s="165">
        <v>0</v>
      </c>
      <c r="F14" s="131">
        <v>0</v>
      </c>
    </row>
    <row r="15" spans="1:6" ht="19.2" customHeight="1" x14ac:dyDescent="0.25">
      <c r="A15" s="138" t="s">
        <v>352</v>
      </c>
      <c r="B15" s="167">
        <v>91218.9</v>
      </c>
      <c r="C15" s="165">
        <v>67159</v>
      </c>
      <c r="D15" s="163">
        <v>73.599999999999994</v>
      </c>
      <c r="E15" s="165">
        <v>24059.9</v>
      </c>
      <c r="F15" s="163">
        <v>26.4</v>
      </c>
    </row>
    <row r="16" spans="1:6" ht="19.2" customHeight="1" x14ac:dyDescent="0.25">
      <c r="A16" s="138" t="s">
        <v>117</v>
      </c>
      <c r="B16" s="167">
        <v>71120.3</v>
      </c>
      <c r="C16" s="165">
        <v>53123.1</v>
      </c>
      <c r="D16" s="163">
        <v>74.7</v>
      </c>
      <c r="E16" s="165">
        <v>17997.2</v>
      </c>
      <c r="F16" s="163">
        <v>25.3</v>
      </c>
    </row>
    <row r="17" spans="1:6" ht="19.2" customHeight="1" thickBot="1" x14ac:dyDescent="0.3">
      <c r="A17" s="140" t="s">
        <v>118</v>
      </c>
      <c r="B17" s="168">
        <v>20098.5</v>
      </c>
      <c r="C17" s="166">
        <v>14035.8</v>
      </c>
      <c r="D17" s="164">
        <v>69.8</v>
      </c>
      <c r="E17" s="166">
        <v>6062.7</v>
      </c>
      <c r="F17" s="164">
        <v>30.2</v>
      </c>
    </row>
    <row r="18" spans="1:6" ht="14.4" x14ac:dyDescent="0.3">
      <c r="A18" s="319" t="s">
        <v>424</v>
      </c>
      <c r="B18" s="320"/>
      <c r="C18" s="320"/>
      <c r="D18" s="320"/>
      <c r="E18" s="320"/>
      <c r="F18" s="320"/>
    </row>
  </sheetData>
  <mergeCells count="5">
    <mergeCell ref="A4:F4"/>
    <mergeCell ref="C5:D5"/>
    <mergeCell ref="E5:F5"/>
    <mergeCell ref="A1:F1"/>
    <mergeCell ref="A18:F18"/>
  </mergeCells>
  <pageMargins left="0.7" right="0.7" top="0.78740157499999996" bottom="0.78740157499999996" header="0.3" footer="0.3"/>
  <pageSetup paperSize="9" scale="8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FFE68B"/>
    <pageSetUpPr fitToPage="1"/>
  </sheetPr>
  <dimension ref="A1:J34"/>
  <sheetViews>
    <sheetView zoomScale="70" zoomScaleNormal="70" workbookViewId="0">
      <selection activeCell="M5" sqref="M5"/>
    </sheetView>
  </sheetViews>
  <sheetFormatPr baseColWidth="10" defaultRowHeight="13.8" x14ac:dyDescent="0.25"/>
  <cols>
    <col min="1" max="1" width="10.21875" style="15" customWidth="1"/>
    <col min="2" max="2" width="31.6640625" style="15" customWidth="1"/>
    <col min="3" max="3" width="21.109375" style="20" customWidth="1"/>
    <col min="4" max="4" width="21.109375" style="15" customWidth="1"/>
    <col min="5" max="5" width="20.5546875" style="15" customWidth="1"/>
    <col min="6" max="6" width="13" style="15" customWidth="1"/>
    <col min="7" max="7" width="13.5546875" style="15" customWidth="1"/>
    <col min="8" max="8" width="12.109375" style="15" customWidth="1"/>
    <col min="9" max="9" width="10.33203125" style="15" customWidth="1"/>
    <col min="10" max="10" width="17.88671875" style="15" customWidth="1"/>
    <col min="11" max="16384" width="11.5546875" style="15"/>
  </cols>
  <sheetData>
    <row r="1" spans="1:10" ht="17.399999999999999" x14ac:dyDescent="0.3">
      <c r="A1" s="310" t="s">
        <v>288</v>
      </c>
      <c r="B1" s="311"/>
      <c r="C1" s="311"/>
      <c r="D1" s="311"/>
      <c r="E1" s="311"/>
      <c r="F1" s="311"/>
      <c r="G1" s="311"/>
      <c r="H1" s="311"/>
      <c r="I1" s="311"/>
      <c r="J1" s="311"/>
    </row>
    <row r="2" spans="1:10" ht="15" x14ac:dyDescent="0.25">
      <c r="A2" s="316" t="s">
        <v>392</v>
      </c>
      <c r="B2" s="316"/>
      <c r="C2" s="316"/>
      <c r="D2" s="316"/>
      <c r="E2" s="316"/>
      <c r="F2" s="316"/>
      <c r="G2" s="316"/>
      <c r="H2" s="316"/>
      <c r="I2" s="316"/>
      <c r="J2" s="316"/>
    </row>
    <row r="3" spans="1:10" ht="9.6" customHeight="1" x14ac:dyDescent="0.25">
      <c r="A3" s="56"/>
      <c r="B3" s="56"/>
      <c r="C3" s="116"/>
      <c r="D3" s="56"/>
      <c r="E3" s="56"/>
      <c r="F3" s="56"/>
      <c r="G3" s="56"/>
      <c r="H3" s="56"/>
      <c r="I3" s="56"/>
      <c r="J3" s="56"/>
    </row>
    <row r="4" spans="1:10" ht="15.6" thickBot="1" x14ac:dyDescent="0.3">
      <c r="A4" s="56"/>
      <c r="B4" s="324" t="s">
        <v>137</v>
      </c>
      <c r="C4" s="316"/>
      <c r="D4" s="316"/>
      <c r="E4" s="316"/>
      <c r="F4" s="316"/>
      <c r="G4" s="316"/>
      <c r="H4" s="316"/>
      <c r="I4" s="316"/>
      <c r="J4" s="316"/>
    </row>
    <row r="5" spans="1:10" ht="96" customHeight="1" x14ac:dyDescent="0.3">
      <c r="A5" s="98"/>
      <c r="B5" s="119"/>
      <c r="C5" s="180" t="s">
        <v>122</v>
      </c>
      <c r="D5" s="181" t="s">
        <v>130</v>
      </c>
      <c r="E5" s="181" t="s">
        <v>131</v>
      </c>
      <c r="F5" s="181" t="s">
        <v>132</v>
      </c>
      <c r="G5" s="181" t="s">
        <v>133</v>
      </c>
      <c r="H5" s="181" t="s">
        <v>134</v>
      </c>
      <c r="I5" s="181" t="s">
        <v>135</v>
      </c>
      <c r="J5" s="181" t="s">
        <v>136</v>
      </c>
    </row>
    <row r="6" spans="1:10" ht="23.4" customHeight="1" x14ac:dyDescent="0.3">
      <c r="A6" s="62"/>
      <c r="B6" s="160"/>
      <c r="C6" s="347" t="s">
        <v>289</v>
      </c>
      <c r="D6" s="348"/>
      <c r="E6" s="348"/>
      <c r="F6" s="348"/>
      <c r="G6" s="348"/>
      <c r="H6" s="348"/>
      <c r="I6" s="348"/>
      <c r="J6" s="348"/>
    </row>
    <row r="7" spans="1:10" ht="34.799999999999997" customHeight="1" x14ac:dyDescent="0.25">
      <c r="A7" s="182" t="s">
        <v>120</v>
      </c>
      <c r="B7" s="120" t="s">
        <v>121</v>
      </c>
      <c r="C7" s="178">
        <v>370181.6</v>
      </c>
      <c r="D7" s="81">
        <v>204876.2</v>
      </c>
      <c r="E7" s="81">
        <v>22902.7</v>
      </c>
      <c r="F7" s="81">
        <v>54480.4</v>
      </c>
      <c r="G7" s="81">
        <v>15495.7</v>
      </c>
      <c r="H7" s="81">
        <v>44354.8</v>
      </c>
      <c r="I7" s="81">
        <v>4540.1000000000004</v>
      </c>
      <c r="J7" s="81">
        <v>23531.8</v>
      </c>
    </row>
    <row r="8" spans="1:10" ht="16.2" customHeight="1" x14ac:dyDescent="0.25">
      <c r="A8" s="182"/>
      <c r="B8" s="120" t="s">
        <v>123</v>
      </c>
      <c r="C8" s="178">
        <v>132318.1</v>
      </c>
      <c r="D8" s="81">
        <v>122515.7</v>
      </c>
      <c r="E8" s="81">
        <v>9394.5</v>
      </c>
      <c r="F8" s="81">
        <v>293.89999999999998</v>
      </c>
      <c r="G8" s="81">
        <v>16.8</v>
      </c>
      <c r="H8" s="81">
        <v>46.8</v>
      </c>
      <c r="I8" s="81">
        <v>50.4</v>
      </c>
      <c r="J8" s="81">
        <v>0</v>
      </c>
    </row>
    <row r="9" spans="1:10" ht="16.2" customHeight="1" x14ac:dyDescent="0.25">
      <c r="A9" s="182"/>
      <c r="B9" s="120" t="s">
        <v>124</v>
      </c>
      <c r="C9" s="178">
        <v>38080.400000000001</v>
      </c>
      <c r="D9" s="81">
        <v>0</v>
      </c>
      <c r="E9" s="81">
        <v>0</v>
      </c>
      <c r="F9" s="81">
        <v>38080.400000000001</v>
      </c>
      <c r="G9" s="81">
        <v>0</v>
      </c>
      <c r="H9" s="81">
        <v>0</v>
      </c>
      <c r="I9" s="81">
        <v>0</v>
      </c>
      <c r="J9" s="81">
        <v>0</v>
      </c>
    </row>
    <row r="10" spans="1:10" ht="30" customHeight="1" x14ac:dyDescent="0.25">
      <c r="A10" s="182"/>
      <c r="B10" s="120" t="s">
        <v>125</v>
      </c>
      <c r="C10" s="178">
        <v>126231.9</v>
      </c>
      <c r="D10" s="81">
        <v>82360.5</v>
      </c>
      <c r="E10" s="81">
        <v>13508.2</v>
      </c>
      <c r="F10" s="81">
        <v>4394.2</v>
      </c>
      <c r="G10" s="81">
        <v>5229.6000000000004</v>
      </c>
      <c r="H10" s="81">
        <v>19404.900000000001</v>
      </c>
      <c r="I10" s="81">
        <v>1334.4</v>
      </c>
      <c r="J10" s="81">
        <v>0</v>
      </c>
    </row>
    <row r="11" spans="1:10" ht="29.4" customHeight="1" x14ac:dyDescent="0.25">
      <c r="A11" s="182"/>
      <c r="B11" s="120" t="s">
        <v>126</v>
      </c>
      <c r="C11" s="178">
        <v>10249.200000000001</v>
      </c>
      <c r="D11" s="81">
        <v>0</v>
      </c>
      <c r="E11" s="81">
        <v>0</v>
      </c>
      <c r="F11" s="81">
        <v>0</v>
      </c>
      <c r="G11" s="81">
        <v>10249.200000000001</v>
      </c>
      <c r="H11" s="81">
        <v>0</v>
      </c>
      <c r="I11" s="81">
        <v>0</v>
      </c>
      <c r="J11" s="81">
        <v>0</v>
      </c>
    </row>
    <row r="12" spans="1:10" ht="46.95" customHeight="1" x14ac:dyDescent="0.25">
      <c r="A12" s="182"/>
      <c r="B12" s="120" t="s">
        <v>127</v>
      </c>
      <c r="C12" s="178">
        <v>24914.5</v>
      </c>
      <c r="D12" s="81">
        <v>0</v>
      </c>
      <c r="E12" s="81">
        <v>0</v>
      </c>
      <c r="F12" s="81">
        <v>0</v>
      </c>
      <c r="G12" s="81">
        <v>0</v>
      </c>
      <c r="H12" s="81">
        <v>24903.1</v>
      </c>
      <c r="I12" s="81">
        <v>11.4</v>
      </c>
      <c r="J12" s="81">
        <v>0</v>
      </c>
    </row>
    <row r="13" spans="1:10" ht="30" customHeight="1" x14ac:dyDescent="0.25">
      <c r="A13" s="182"/>
      <c r="B13" s="120" t="s">
        <v>65</v>
      </c>
      <c r="C13" s="178">
        <v>3144</v>
      </c>
      <c r="D13" s="81">
        <v>0</v>
      </c>
      <c r="E13" s="81">
        <v>0</v>
      </c>
      <c r="F13" s="81">
        <v>0</v>
      </c>
      <c r="G13" s="81">
        <v>0</v>
      </c>
      <c r="H13" s="81">
        <v>0</v>
      </c>
      <c r="I13" s="81">
        <v>3144</v>
      </c>
      <c r="J13" s="81">
        <v>0</v>
      </c>
    </row>
    <row r="14" spans="1:10" ht="46.2" customHeight="1" x14ac:dyDescent="0.25">
      <c r="A14" s="182"/>
      <c r="B14" s="120" t="s">
        <v>128</v>
      </c>
      <c r="C14" s="178">
        <v>23531.8</v>
      </c>
      <c r="D14" s="81">
        <v>0</v>
      </c>
      <c r="E14" s="81">
        <v>0</v>
      </c>
      <c r="F14" s="81">
        <v>0</v>
      </c>
      <c r="G14" s="81">
        <v>0</v>
      </c>
      <c r="H14" s="81">
        <v>0</v>
      </c>
      <c r="I14" s="81">
        <v>0</v>
      </c>
      <c r="J14" s="81">
        <v>23531.8</v>
      </c>
    </row>
    <row r="15" spans="1:10" ht="30" customHeight="1" x14ac:dyDescent="0.25">
      <c r="A15" s="169"/>
      <c r="B15" s="170" t="s">
        <v>129</v>
      </c>
      <c r="C15" s="179">
        <v>11711.7</v>
      </c>
      <c r="D15" s="176">
        <v>0</v>
      </c>
      <c r="E15" s="176">
        <v>0</v>
      </c>
      <c r="F15" s="176">
        <v>11711.7</v>
      </c>
      <c r="G15" s="176">
        <v>0</v>
      </c>
      <c r="H15" s="176">
        <v>0</v>
      </c>
      <c r="I15" s="176">
        <v>0</v>
      </c>
      <c r="J15" s="176">
        <v>0</v>
      </c>
    </row>
    <row r="16" spans="1:10" s="18" customFormat="1" ht="25.8" customHeight="1" x14ac:dyDescent="0.25">
      <c r="A16" s="173" t="s">
        <v>39</v>
      </c>
      <c r="B16" s="174" t="s">
        <v>121</v>
      </c>
      <c r="C16" s="177">
        <v>235791.44</v>
      </c>
      <c r="D16" s="79">
        <v>97293.58</v>
      </c>
      <c r="E16" s="79">
        <v>12661.54</v>
      </c>
      <c r="F16" s="79">
        <v>52414.559999999998</v>
      </c>
      <c r="G16" s="79">
        <v>13306.59</v>
      </c>
      <c r="H16" s="79">
        <v>32360.84</v>
      </c>
      <c r="I16" s="79">
        <v>4335.62</v>
      </c>
      <c r="J16" s="79">
        <v>23419</v>
      </c>
    </row>
    <row r="17" spans="1:10" s="18" customFormat="1" ht="16.2" customHeight="1" x14ac:dyDescent="0.25">
      <c r="A17" s="182"/>
      <c r="B17" s="171" t="s">
        <v>123</v>
      </c>
      <c r="C17" s="178">
        <v>31011.5</v>
      </c>
      <c r="D17" s="81">
        <v>30709.7</v>
      </c>
      <c r="E17" s="81">
        <v>232.9</v>
      </c>
      <c r="F17" s="81">
        <v>52.3</v>
      </c>
      <c r="G17" s="81">
        <v>3.5</v>
      </c>
      <c r="H17" s="81">
        <v>9.1999999999999993</v>
      </c>
      <c r="I17" s="81">
        <v>3.9</v>
      </c>
      <c r="J17" s="81">
        <v>0</v>
      </c>
    </row>
    <row r="18" spans="1:10" s="18" customFormat="1" ht="16.2" customHeight="1" x14ac:dyDescent="0.25">
      <c r="A18" s="182"/>
      <c r="B18" s="171" t="s">
        <v>124</v>
      </c>
      <c r="C18" s="178">
        <v>36296.5</v>
      </c>
      <c r="D18" s="81">
        <v>0</v>
      </c>
      <c r="E18" s="81">
        <v>0</v>
      </c>
      <c r="F18" s="81">
        <v>36296.5</v>
      </c>
      <c r="G18" s="81">
        <v>0</v>
      </c>
      <c r="H18" s="81">
        <v>0</v>
      </c>
      <c r="I18" s="81">
        <v>0</v>
      </c>
      <c r="J18" s="81">
        <v>0</v>
      </c>
    </row>
    <row r="19" spans="1:10" s="18" customFormat="1" ht="30" customHeight="1" x14ac:dyDescent="0.25">
      <c r="A19" s="182"/>
      <c r="B19" s="171" t="s">
        <v>125</v>
      </c>
      <c r="C19" s="178">
        <v>107068.1</v>
      </c>
      <c r="D19" s="81">
        <v>66583.8</v>
      </c>
      <c r="E19" s="81">
        <v>12428.7</v>
      </c>
      <c r="F19" s="81">
        <v>4353.8</v>
      </c>
      <c r="G19" s="81">
        <v>4467.6000000000004</v>
      </c>
      <c r="H19" s="81">
        <v>17905.3</v>
      </c>
      <c r="I19" s="81">
        <v>1328.9</v>
      </c>
      <c r="J19" s="81">
        <v>0</v>
      </c>
    </row>
    <row r="20" spans="1:10" s="18" customFormat="1" ht="27.6" customHeight="1" x14ac:dyDescent="0.25">
      <c r="A20" s="182"/>
      <c r="B20" s="171" t="s">
        <v>126</v>
      </c>
      <c r="C20" s="178">
        <v>8835.4</v>
      </c>
      <c r="D20" s="81">
        <v>0</v>
      </c>
      <c r="E20" s="81">
        <v>0</v>
      </c>
      <c r="F20" s="81">
        <v>0</v>
      </c>
      <c r="G20" s="81">
        <v>8835.4</v>
      </c>
      <c r="H20" s="81">
        <v>0</v>
      </c>
      <c r="I20" s="81">
        <v>0</v>
      </c>
      <c r="J20" s="81">
        <v>0</v>
      </c>
    </row>
    <row r="21" spans="1:10" s="18" customFormat="1" ht="46.2" customHeight="1" x14ac:dyDescent="0.25">
      <c r="A21" s="182"/>
      <c r="B21" s="120" t="s">
        <v>127</v>
      </c>
      <c r="C21" s="178">
        <v>14457.8</v>
      </c>
      <c r="D21" s="81">
        <v>0</v>
      </c>
      <c r="E21" s="81">
        <v>0</v>
      </c>
      <c r="F21" s="81">
        <v>0</v>
      </c>
      <c r="G21" s="81">
        <v>0</v>
      </c>
      <c r="H21" s="81">
        <v>14446.4</v>
      </c>
      <c r="I21" s="81">
        <v>11.4</v>
      </c>
      <c r="J21" s="81">
        <v>0</v>
      </c>
    </row>
    <row r="22" spans="1:10" s="18" customFormat="1" ht="31.95" customHeight="1" x14ac:dyDescent="0.25">
      <c r="A22" s="182"/>
      <c r="B22" s="171" t="s">
        <v>65</v>
      </c>
      <c r="C22" s="178">
        <v>2991.5</v>
      </c>
      <c r="D22" s="81">
        <v>0</v>
      </c>
      <c r="E22" s="81">
        <v>0</v>
      </c>
      <c r="F22" s="81">
        <v>0</v>
      </c>
      <c r="G22" s="81">
        <v>0</v>
      </c>
      <c r="H22" s="81">
        <v>0</v>
      </c>
      <c r="I22" s="81">
        <v>2991.5</v>
      </c>
      <c r="J22" s="81">
        <v>0</v>
      </c>
    </row>
    <row r="23" spans="1:10" s="18" customFormat="1" ht="46.2" customHeight="1" x14ac:dyDescent="0.25">
      <c r="A23" s="182"/>
      <c r="B23" s="171" t="s">
        <v>128</v>
      </c>
      <c r="C23" s="178">
        <v>23419</v>
      </c>
      <c r="D23" s="81">
        <v>0</v>
      </c>
      <c r="E23" s="81">
        <v>0</v>
      </c>
      <c r="F23" s="81">
        <v>0</v>
      </c>
      <c r="G23" s="81">
        <v>0</v>
      </c>
      <c r="H23" s="81">
        <v>0</v>
      </c>
      <c r="I23" s="81">
        <v>0</v>
      </c>
      <c r="J23" s="81">
        <v>23419</v>
      </c>
    </row>
    <row r="24" spans="1:10" s="18" customFormat="1" ht="30" customHeight="1" x14ac:dyDescent="0.25">
      <c r="A24" s="169"/>
      <c r="B24" s="175" t="s">
        <v>129</v>
      </c>
      <c r="C24" s="179">
        <v>11711.7</v>
      </c>
      <c r="D24" s="176">
        <v>0</v>
      </c>
      <c r="E24" s="176">
        <v>0</v>
      </c>
      <c r="F24" s="176">
        <v>11711.7</v>
      </c>
      <c r="G24" s="176">
        <v>0</v>
      </c>
      <c r="H24" s="176">
        <v>0</v>
      </c>
      <c r="I24" s="176">
        <v>0</v>
      </c>
      <c r="J24" s="176">
        <v>0</v>
      </c>
    </row>
    <row r="25" spans="1:10" s="18" customFormat="1" ht="16.2" customHeight="1" x14ac:dyDescent="0.25">
      <c r="A25" s="173" t="s">
        <v>40</v>
      </c>
      <c r="B25" s="174" t="s">
        <v>121</v>
      </c>
      <c r="C25" s="177">
        <v>134390.18</v>
      </c>
      <c r="D25" s="79">
        <v>107582.73</v>
      </c>
      <c r="E25" s="79">
        <v>10241.16</v>
      </c>
      <c r="F25" s="79">
        <v>2065.9</v>
      </c>
      <c r="G25" s="79">
        <v>2189.19</v>
      </c>
      <c r="H25" s="79">
        <v>11993.93</v>
      </c>
      <c r="I25" s="79">
        <v>204.59</v>
      </c>
      <c r="J25" s="79">
        <v>112.76</v>
      </c>
    </row>
    <row r="26" spans="1:10" s="18" customFormat="1" ht="16.2" customHeight="1" x14ac:dyDescent="0.25">
      <c r="A26" s="182"/>
      <c r="B26" s="171" t="s">
        <v>123</v>
      </c>
      <c r="C26" s="178">
        <v>101306.7</v>
      </c>
      <c r="D26" s="81">
        <v>91806</v>
      </c>
      <c r="E26" s="81">
        <v>9161.6</v>
      </c>
      <c r="F26" s="81">
        <v>241.6</v>
      </c>
      <c r="G26" s="81">
        <v>13.3</v>
      </c>
      <c r="H26" s="81">
        <v>37.6</v>
      </c>
      <c r="I26" s="81">
        <v>46.5</v>
      </c>
      <c r="J26" s="81">
        <v>0</v>
      </c>
    </row>
    <row r="27" spans="1:10" s="18" customFormat="1" ht="16.2" customHeight="1" x14ac:dyDescent="0.25">
      <c r="A27" s="182"/>
      <c r="B27" s="171" t="s">
        <v>124</v>
      </c>
      <c r="C27" s="178">
        <v>1783.9</v>
      </c>
      <c r="D27" s="81">
        <v>0</v>
      </c>
      <c r="E27" s="81">
        <v>0</v>
      </c>
      <c r="F27" s="81">
        <v>1783.9</v>
      </c>
      <c r="G27" s="81">
        <v>0</v>
      </c>
      <c r="H27" s="81">
        <v>0</v>
      </c>
      <c r="I27" s="81">
        <v>0</v>
      </c>
      <c r="J27" s="81">
        <v>0</v>
      </c>
    </row>
    <row r="28" spans="1:10" s="18" customFormat="1" ht="30" customHeight="1" x14ac:dyDescent="0.25">
      <c r="A28" s="182"/>
      <c r="B28" s="171" t="s">
        <v>125</v>
      </c>
      <c r="C28" s="178">
        <v>19163.8</v>
      </c>
      <c r="D28" s="81">
        <v>15776.7</v>
      </c>
      <c r="E28" s="81">
        <v>1079.5999999999999</v>
      </c>
      <c r="F28" s="81">
        <v>40.4</v>
      </c>
      <c r="G28" s="81">
        <v>762.1</v>
      </c>
      <c r="H28" s="81">
        <v>1499.6</v>
      </c>
      <c r="I28" s="81">
        <v>5.5</v>
      </c>
      <c r="J28" s="81">
        <v>0</v>
      </c>
    </row>
    <row r="29" spans="1:10" s="18" customFormat="1" ht="34.200000000000003" customHeight="1" x14ac:dyDescent="0.25">
      <c r="A29" s="182"/>
      <c r="B29" s="171" t="s">
        <v>126</v>
      </c>
      <c r="C29" s="178">
        <v>1413.8</v>
      </c>
      <c r="D29" s="81">
        <v>0</v>
      </c>
      <c r="E29" s="81">
        <v>0</v>
      </c>
      <c r="F29" s="81">
        <v>0</v>
      </c>
      <c r="G29" s="81">
        <v>1413.8</v>
      </c>
      <c r="H29" s="81">
        <v>0</v>
      </c>
      <c r="I29" s="81">
        <v>0</v>
      </c>
      <c r="J29" s="81">
        <v>0</v>
      </c>
    </row>
    <row r="30" spans="1:10" s="18" customFormat="1" ht="46.2" customHeight="1" x14ac:dyDescent="0.25">
      <c r="A30" s="182"/>
      <c r="B30" s="171" t="s">
        <v>127</v>
      </c>
      <c r="C30" s="178">
        <v>10456.700000000001</v>
      </c>
      <c r="D30" s="81">
        <v>0</v>
      </c>
      <c r="E30" s="81">
        <v>0</v>
      </c>
      <c r="F30" s="81">
        <v>0</v>
      </c>
      <c r="G30" s="81">
        <v>0</v>
      </c>
      <c r="H30" s="81">
        <v>10456.700000000001</v>
      </c>
      <c r="I30" s="81">
        <v>0</v>
      </c>
      <c r="J30" s="81">
        <v>0</v>
      </c>
    </row>
    <row r="31" spans="1:10" s="18" customFormat="1" ht="31.2" customHeight="1" x14ac:dyDescent="0.25">
      <c r="A31" s="182"/>
      <c r="B31" s="171" t="s">
        <v>65</v>
      </c>
      <c r="C31" s="178">
        <v>152.5</v>
      </c>
      <c r="D31" s="81">
        <v>0</v>
      </c>
      <c r="E31" s="81">
        <v>0</v>
      </c>
      <c r="F31" s="81">
        <v>0</v>
      </c>
      <c r="G31" s="81">
        <v>0</v>
      </c>
      <c r="H31" s="81">
        <v>0</v>
      </c>
      <c r="I31" s="81">
        <v>152.5</v>
      </c>
      <c r="J31" s="81">
        <v>0</v>
      </c>
    </row>
    <row r="32" spans="1:10" s="18" customFormat="1" ht="46.2" customHeight="1" x14ac:dyDescent="0.25">
      <c r="A32" s="182"/>
      <c r="B32" s="171" t="s">
        <v>128</v>
      </c>
      <c r="C32" s="178">
        <v>112.8</v>
      </c>
      <c r="D32" s="81">
        <v>0</v>
      </c>
      <c r="E32" s="81">
        <v>0</v>
      </c>
      <c r="F32" s="81">
        <v>0</v>
      </c>
      <c r="G32" s="81">
        <v>0</v>
      </c>
      <c r="H32" s="81">
        <v>0</v>
      </c>
      <c r="I32" s="81">
        <v>0</v>
      </c>
      <c r="J32" s="81">
        <v>112.8</v>
      </c>
    </row>
    <row r="33" spans="1:10" s="18" customFormat="1" ht="30" customHeight="1" thickBot="1" x14ac:dyDescent="0.3">
      <c r="A33" s="183"/>
      <c r="B33" s="184" t="s">
        <v>129</v>
      </c>
      <c r="C33" s="185">
        <v>0</v>
      </c>
      <c r="D33" s="90">
        <v>0</v>
      </c>
      <c r="E33" s="90">
        <v>0</v>
      </c>
      <c r="F33" s="90">
        <v>0</v>
      </c>
      <c r="G33" s="90">
        <v>0</v>
      </c>
      <c r="H33" s="90">
        <v>0</v>
      </c>
      <c r="I33" s="90">
        <v>0</v>
      </c>
      <c r="J33" s="90">
        <v>0</v>
      </c>
    </row>
    <row r="34" spans="1:10" ht="14.4" x14ac:dyDescent="0.3">
      <c r="A34" s="334" t="s">
        <v>424</v>
      </c>
      <c r="B34" s="335"/>
      <c r="C34" s="335"/>
      <c r="D34" s="335"/>
      <c r="E34" s="335"/>
      <c r="F34" s="335"/>
      <c r="G34" s="308"/>
      <c r="H34" s="308"/>
      <c r="I34" s="308"/>
      <c r="J34" s="308"/>
    </row>
  </sheetData>
  <mergeCells count="5">
    <mergeCell ref="A34:J34"/>
    <mergeCell ref="A1:J1"/>
    <mergeCell ref="A2:J2"/>
    <mergeCell ref="B4:J4"/>
    <mergeCell ref="C6:J6"/>
  </mergeCells>
  <pageMargins left="0.7" right="0.7" top="0.78740157499999996" bottom="0.78740157499999996" header="0.3" footer="0.3"/>
  <pageSetup paperSize="9" scale="59"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E68B"/>
    <pageSetUpPr fitToPage="1"/>
  </sheetPr>
  <dimension ref="A1:J31"/>
  <sheetViews>
    <sheetView zoomScale="70" zoomScaleNormal="70" workbookViewId="0">
      <selection activeCell="H6" sqref="H6"/>
    </sheetView>
  </sheetViews>
  <sheetFormatPr baseColWidth="10" defaultRowHeight="13.8" x14ac:dyDescent="0.25"/>
  <cols>
    <col min="1" max="1" width="21.5546875" style="15" customWidth="1"/>
    <col min="2" max="2" width="40.44140625" style="15" customWidth="1"/>
    <col min="3" max="3" width="20.88671875" style="15" customWidth="1"/>
    <col min="4" max="4" width="45.44140625" style="15" customWidth="1"/>
    <col min="5" max="5" width="30.44140625" style="15" customWidth="1"/>
    <col min="6" max="6" width="22.5546875" style="15" customWidth="1"/>
    <col min="7" max="16384" width="11.5546875" style="15"/>
  </cols>
  <sheetData>
    <row r="1" spans="1:6" ht="17.399999999999999" x14ac:dyDescent="0.3">
      <c r="A1" s="310" t="s">
        <v>290</v>
      </c>
      <c r="B1" s="311"/>
      <c r="C1" s="311"/>
      <c r="D1" s="311"/>
      <c r="E1" s="311"/>
      <c r="F1" s="311"/>
    </row>
    <row r="2" spans="1:6" ht="15" x14ac:dyDescent="0.25">
      <c r="A2" s="316" t="s">
        <v>392</v>
      </c>
      <c r="B2" s="316"/>
      <c r="C2" s="316"/>
      <c r="D2" s="316"/>
      <c r="E2" s="316"/>
      <c r="F2" s="316"/>
    </row>
    <row r="4" spans="1:6" ht="18" thickBot="1" x14ac:dyDescent="0.35">
      <c r="A4" s="349" t="s">
        <v>138</v>
      </c>
      <c r="B4" s="311"/>
      <c r="C4" s="311"/>
      <c r="D4" s="311"/>
      <c r="E4" s="311"/>
      <c r="F4" s="311"/>
    </row>
    <row r="5" spans="1:6" ht="68.400000000000006" customHeight="1" x14ac:dyDescent="0.25">
      <c r="A5" s="350"/>
      <c r="B5" s="350"/>
      <c r="C5" s="191" t="s">
        <v>109</v>
      </c>
      <c r="D5" s="191" t="s">
        <v>139</v>
      </c>
      <c r="E5" s="191" t="s">
        <v>140</v>
      </c>
      <c r="F5" s="191" t="s">
        <v>141</v>
      </c>
    </row>
    <row r="6" spans="1:6" ht="17.399999999999999" customHeight="1" x14ac:dyDescent="0.25">
      <c r="A6" s="198"/>
      <c r="B6" s="198"/>
      <c r="C6" s="351" t="s">
        <v>289</v>
      </c>
      <c r="D6" s="352"/>
      <c r="E6" s="352"/>
      <c r="F6" s="352"/>
    </row>
    <row r="7" spans="1:6" ht="41.4" customHeight="1" x14ac:dyDescent="0.25">
      <c r="A7" s="199" t="s">
        <v>120</v>
      </c>
      <c r="B7" s="200" t="s">
        <v>75</v>
      </c>
      <c r="C7" s="206">
        <v>370181.6</v>
      </c>
      <c r="D7" s="203">
        <v>231317.4</v>
      </c>
      <c r="E7" s="203">
        <v>47645.3</v>
      </c>
      <c r="F7" s="203">
        <v>91218.9</v>
      </c>
    </row>
    <row r="8" spans="1:6" ht="27" customHeight="1" x14ac:dyDescent="0.25">
      <c r="A8" s="201"/>
      <c r="B8" s="200" t="s">
        <v>130</v>
      </c>
      <c r="C8" s="206">
        <v>204876.2</v>
      </c>
      <c r="D8" s="203">
        <v>124981</v>
      </c>
      <c r="E8" s="203">
        <v>30154.1</v>
      </c>
      <c r="F8" s="203">
        <v>49741.1</v>
      </c>
    </row>
    <row r="9" spans="1:6" ht="27.6" customHeight="1" x14ac:dyDescent="0.25">
      <c r="A9" s="201"/>
      <c r="B9" s="200" t="s">
        <v>131</v>
      </c>
      <c r="C9" s="206">
        <v>22902.7</v>
      </c>
      <c r="D9" s="203">
        <v>16462.3</v>
      </c>
      <c r="E9" s="203">
        <v>2407</v>
      </c>
      <c r="F9" s="203">
        <v>4033.3</v>
      </c>
    </row>
    <row r="10" spans="1:6" ht="16.95" customHeight="1" x14ac:dyDescent="0.25">
      <c r="A10" s="201"/>
      <c r="B10" s="200" t="s">
        <v>132</v>
      </c>
      <c r="C10" s="206">
        <v>54480.4</v>
      </c>
      <c r="D10" s="203">
        <v>37592.5</v>
      </c>
      <c r="E10" s="203">
        <v>3057.3</v>
      </c>
      <c r="F10" s="203">
        <v>13830.5</v>
      </c>
    </row>
    <row r="11" spans="1:6" ht="13.95" customHeight="1" x14ac:dyDescent="0.25">
      <c r="A11" s="201"/>
      <c r="B11" s="200" t="s">
        <v>133</v>
      </c>
      <c r="C11" s="206">
        <v>15495.7</v>
      </c>
      <c r="D11" s="203">
        <v>11055.5</v>
      </c>
      <c r="E11" s="203">
        <v>135.30000000000001</v>
      </c>
      <c r="F11" s="203">
        <v>4304.8999999999996</v>
      </c>
    </row>
    <row r="12" spans="1:6" ht="15" customHeight="1" x14ac:dyDescent="0.25">
      <c r="A12" s="201"/>
      <c r="B12" s="200" t="s">
        <v>134</v>
      </c>
      <c r="C12" s="206">
        <v>44354.8</v>
      </c>
      <c r="D12" s="203">
        <v>25271.5</v>
      </c>
      <c r="E12" s="203">
        <v>1797</v>
      </c>
      <c r="F12" s="203">
        <v>17286.2</v>
      </c>
    </row>
    <row r="13" spans="1:6" ht="21.6" customHeight="1" x14ac:dyDescent="0.25">
      <c r="A13" s="201"/>
      <c r="B13" s="200" t="s">
        <v>135</v>
      </c>
      <c r="C13" s="206">
        <v>4540.1000000000004</v>
      </c>
      <c r="D13" s="203">
        <v>2310.8000000000002</v>
      </c>
      <c r="E13" s="203">
        <v>206.5</v>
      </c>
      <c r="F13" s="203">
        <v>2022.8</v>
      </c>
    </row>
    <row r="14" spans="1:6" ht="43.95" customHeight="1" x14ac:dyDescent="0.25">
      <c r="A14" s="202"/>
      <c r="B14" s="200" t="s">
        <v>136</v>
      </c>
      <c r="C14" s="206">
        <v>23531.8</v>
      </c>
      <c r="D14" s="203">
        <v>13643.7</v>
      </c>
      <c r="E14" s="203">
        <v>9888</v>
      </c>
      <c r="F14" s="203">
        <v>0</v>
      </c>
    </row>
    <row r="15" spans="1:6" ht="30" x14ac:dyDescent="0.25">
      <c r="A15" s="204" t="s">
        <v>39</v>
      </c>
      <c r="B15" s="205" t="s">
        <v>75</v>
      </c>
      <c r="C15" s="207">
        <v>235791.4</v>
      </c>
      <c r="D15" s="208">
        <v>145080.29999999999</v>
      </c>
      <c r="E15" s="208">
        <v>23552.2</v>
      </c>
      <c r="F15" s="208">
        <v>67159</v>
      </c>
    </row>
    <row r="16" spans="1:6" ht="32.4" customHeight="1" x14ac:dyDescent="0.25">
      <c r="A16" s="193"/>
      <c r="B16" s="188" t="s">
        <v>130</v>
      </c>
      <c r="C16" s="206">
        <v>97293.5</v>
      </c>
      <c r="D16" s="194">
        <v>52554.2</v>
      </c>
      <c r="E16" s="194">
        <v>8696.7999999999993</v>
      </c>
      <c r="F16" s="194">
        <v>36042.5</v>
      </c>
    </row>
    <row r="17" spans="1:10" ht="32.4" customHeight="1" x14ac:dyDescent="0.25">
      <c r="A17" s="193"/>
      <c r="B17" s="188" t="s">
        <v>131</v>
      </c>
      <c r="C17" s="206">
        <v>12661.5</v>
      </c>
      <c r="D17" s="194">
        <v>9656.2000000000007</v>
      </c>
      <c r="E17" s="194">
        <v>167.4</v>
      </c>
      <c r="F17" s="194">
        <v>2838</v>
      </c>
    </row>
    <row r="18" spans="1:10" ht="18" customHeight="1" x14ac:dyDescent="0.25">
      <c r="A18" s="193"/>
      <c r="B18" s="188" t="s">
        <v>132</v>
      </c>
      <c r="C18" s="206">
        <v>52414.5</v>
      </c>
      <c r="D18" s="194">
        <v>37456.199999999997</v>
      </c>
      <c r="E18" s="194">
        <v>3055.3</v>
      </c>
      <c r="F18" s="194">
        <v>11902.9</v>
      </c>
    </row>
    <row r="19" spans="1:10" ht="21.6" customHeight="1" x14ac:dyDescent="0.25">
      <c r="A19" s="193"/>
      <c r="B19" s="188" t="s">
        <v>133</v>
      </c>
      <c r="C19" s="206">
        <v>13306.5</v>
      </c>
      <c r="D19" s="194">
        <v>9412.6</v>
      </c>
      <c r="E19" s="194">
        <v>119.3</v>
      </c>
      <c r="F19" s="194">
        <v>3774.5</v>
      </c>
    </row>
    <row r="20" spans="1:10" ht="16.2" customHeight="1" x14ac:dyDescent="0.25">
      <c r="A20" s="193"/>
      <c r="B20" s="188" t="s">
        <v>134</v>
      </c>
      <c r="C20" s="206">
        <v>32360.799999999999</v>
      </c>
      <c r="D20" s="194">
        <v>20358.3</v>
      </c>
      <c r="E20" s="194">
        <v>1418.8</v>
      </c>
      <c r="F20" s="194">
        <v>10583.7</v>
      </c>
    </row>
    <row r="21" spans="1:10" ht="14.4" customHeight="1" x14ac:dyDescent="0.25">
      <c r="A21" s="193"/>
      <c r="B21" s="188" t="s">
        <v>135</v>
      </c>
      <c r="C21" s="206">
        <v>4335.6000000000004</v>
      </c>
      <c r="D21" s="194">
        <v>2111.8000000000002</v>
      </c>
      <c r="E21" s="194">
        <v>206.5</v>
      </c>
      <c r="F21" s="194">
        <v>2017.3</v>
      </c>
    </row>
    <row r="22" spans="1:10" ht="40.950000000000003" customHeight="1" x14ac:dyDescent="0.25">
      <c r="A22" s="186"/>
      <c r="B22" s="189" t="s">
        <v>136</v>
      </c>
      <c r="C22" s="209">
        <v>23419</v>
      </c>
      <c r="D22" s="190">
        <v>13531</v>
      </c>
      <c r="E22" s="190">
        <v>9888</v>
      </c>
      <c r="F22" s="190">
        <v>0</v>
      </c>
    </row>
    <row r="23" spans="1:10" ht="30" x14ac:dyDescent="0.25">
      <c r="A23" s="187" t="s">
        <v>40</v>
      </c>
      <c r="B23" s="188" t="s">
        <v>75</v>
      </c>
      <c r="C23" s="206">
        <v>134390.20000000001</v>
      </c>
      <c r="D23" s="194">
        <v>86237.1</v>
      </c>
      <c r="E23" s="194">
        <v>24093.1</v>
      </c>
      <c r="F23" s="194">
        <v>24059.9</v>
      </c>
    </row>
    <row r="24" spans="1:10" ht="30.6" customHeight="1" x14ac:dyDescent="0.25">
      <c r="A24" s="193"/>
      <c r="B24" s="188" t="s">
        <v>130</v>
      </c>
      <c r="C24" s="206">
        <v>107582.7</v>
      </c>
      <c r="D24" s="194">
        <v>72426.8</v>
      </c>
      <c r="E24" s="194">
        <v>21457.3</v>
      </c>
      <c r="F24" s="194">
        <v>13698.6</v>
      </c>
    </row>
    <row r="25" spans="1:10" ht="29.4" customHeight="1" x14ac:dyDescent="0.25">
      <c r="A25" s="193"/>
      <c r="B25" s="188" t="s">
        <v>131</v>
      </c>
      <c r="C25" s="206">
        <v>10241.200000000001</v>
      </c>
      <c r="D25" s="194">
        <v>6806.2</v>
      </c>
      <c r="E25" s="194">
        <v>2239.6999999999998</v>
      </c>
      <c r="F25" s="194">
        <v>1195.3</v>
      </c>
    </row>
    <row r="26" spans="1:10" ht="22.2" customHeight="1" x14ac:dyDescent="0.25">
      <c r="A26" s="193"/>
      <c r="B26" s="188" t="s">
        <v>132</v>
      </c>
      <c r="C26" s="206">
        <v>2065.9</v>
      </c>
      <c r="D26" s="194">
        <v>136.30000000000001</v>
      </c>
      <c r="E26" s="194">
        <v>2</v>
      </c>
      <c r="F26" s="194">
        <v>1927.6</v>
      </c>
    </row>
    <row r="27" spans="1:10" ht="19.2" customHeight="1" x14ac:dyDescent="0.25">
      <c r="A27" s="193"/>
      <c r="B27" s="188" t="s">
        <v>133</v>
      </c>
      <c r="C27" s="206">
        <v>2189.1999999999998</v>
      </c>
      <c r="D27" s="194">
        <v>1642.9</v>
      </c>
      <c r="E27" s="194">
        <v>15.9</v>
      </c>
      <c r="F27" s="194">
        <v>530.4</v>
      </c>
    </row>
    <row r="28" spans="1:10" ht="18.600000000000001" customHeight="1" x14ac:dyDescent="0.25">
      <c r="A28" s="193"/>
      <c r="B28" s="188" t="s">
        <v>134</v>
      </c>
      <c r="C28" s="206">
        <v>11993.9</v>
      </c>
      <c r="D28" s="194">
        <v>4913.2</v>
      </c>
      <c r="E28" s="194">
        <v>378.2</v>
      </c>
      <c r="F28" s="194">
        <v>6702.6</v>
      </c>
    </row>
    <row r="29" spans="1:10" ht="19.95" customHeight="1" x14ac:dyDescent="0.25">
      <c r="A29" s="193"/>
      <c r="B29" s="188" t="s">
        <v>135</v>
      </c>
      <c r="C29" s="206">
        <v>204.5</v>
      </c>
      <c r="D29" s="194">
        <v>199</v>
      </c>
      <c r="E29" s="194">
        <v>0</v>
      </c>
      <c r="F29" s="194">
        <v>5.5</v>
      </c>
    </row>
    <row r="30" spans="1:10" ht="41.4" customHeight="1" thickBot="1" x14ac:dyDescent="0.3">
      <c r="A30" s="195"/>
      <c r="B30" s="196" t="s">
        <v>136</v>
      </c>
      <c r="C30" s="210">
        <v>112.8</v>
      </c>
      <c r="D30" s="197">
        <v>112.8</v>
      </c>
      <c r="E30" s="197">
        <v>0</v>
      </c>
      <c r="F30" s="197">
        <v>0</v>
      </c>
    </row>
    <row r="31" spans="1:10" ht="14.4" x14ac:dyDescent="0.3">
      <c r="A31" s="319" t="s">
        <v>424</v>
      </c>
      <c r="B31" s="320"/>
      <c r="C31" s="320"/>
      <c r="D31" s="320"/>
      <c r="E31" s="320"/>
      <c r="F31" s="320"/>
      <c r="G31" s="13"/>
      <c r="H31" s="13"/>
      <c r="I31" s="13"/>
      <c r="J31" s="13"/>
    </row>
  </sheetData>
  <mergeCells count="6">
    <mergeCell ref="A31:F31"/>
    <mergeCell ref="A1:F1"/>
    <mergeCell ref="A4:F4"/>
    <mergeCell ref="A5:B5"/>
    <mergeCell ref="A2:F2"/>
    <mergeCell ref="C6:F6"/>
  </mergeCells>
  <pageMargins left="0.7" right="0.7" top="0.78740157499999996" bottom="0.78740157499999996" header="0.3" footer="0.3"/>
  <pageSetup paperSize="9" scale="76" orientation="portrait" r:id="rId1"/>
  <drawing r:id="rId2"/>
  <legacyDrawing r:id="rId3"/>
  <controls>
    <mc:AlternateContent xmlns:mc="http://schemas.openxmlformats.org/markup-compatibility/2006">
      <mc:Choice Requires="x14">
        <control shapeId="15362" r:id="rId4" name="Control 2">
          <controlPr defaultSize="0" r:id="rId5">
            <anchor moveWithCells="1">
              <from>
                <xdr:col>0</xdr:col>
                <xdr:colOff>0</xdr:colOff>
                <xdr:row>7</xdr:row>
                <xdr:rowOff>228600</xdr:rowOff>
              </from>
              <to>
                <xdr:col>0</xdr:col>
                <xdr:colOff>640080</xdr:colOff>
                <xdr:row>8</xdr:row>
                <xdr:rowOff>45720</xdr:rowOff>
              </to>
            </anchor>
          </controlPr>
        </control>
      </mc:Choice>
      <mc:Fallback>
        <control shapeId="15362" r:id="rId4" name="Control 2"/>
      </mc:Fallback>
    </mc:AlternateContent>
  </control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FFE68B"/>
    <pageSetUpPr fitToPage="1"/>
  </sheetPr>
  <dimension ref="A1:F34"/>
  <sheetViews>
    <sheetView zoomScale="70" zoomScaleNormal="70" workbookViewId="0">
      <selection activeCell="G5" sqref="G5"/>
    </sheetView>
  </sheetViews>
  <sheetFormatPr baseColWidth="10" defaultRowHeight="13.8" x14ac:dyDescent="0.25"/>
  <cols>
    <col min="1" max="1" width="20.33203125" style="15" customWidth="1"/>
    <col min="2" max="2" width="40.21875" style="15" customWidth="1"/>
    <col min="3" max="3" width="19" style="15" customWidth="1"/>
    <col min="4" max="4" width="37.77734375" style="15" customWidth="1"/>
    <col min="5" max="5" width="34" style="15" customWidth="1"/>
    <col min="6" max="6" width="30.44140625" style="15" customWidth="1"/>
    <col min="7" max="16384" width="11.5546875" style="15"/>
  </cols>
  <sheetData>
    <row r="1" spans="1:6" ht="17.399999999999999" x14ac:dyDescent="0.3">
      <c r="A1" s="310" t="s">
        <v>291</v>
      </c>
      <c r="B1" s="311"/>
      <c r="C1" s="311"/>
      <c r="D1" s="311"/>
      <c r="E1" s="311"/>
      <c r="F1" s="311"/>
    </row>
    <row r="2" spans="1:6" ht="15" x14ac:dyDescent="0.25">
      <c r="A2" s="316" t="s">
        <v>392</v>
      </c>
      <c r="B2" s="316"/>
      <c r="C2" s="316"/>
      <c r="D2" s="316"/>
      <c r="E2" s="316"/>
      <c r="F2" s="316"/>
    </row>
    <row r="3" spans="1:6" ht="15" x14ac:dyDescent="0.25">
      <c r="A3" s="56"/>
      <c r="B3" s="56"/>
      <c r="C3" s="56"/>
      <c r="D3" s="56"/>
      <c r="E3" s="56"/>
      <c r="F3" s="56"/>
    </row>
    <row r="4" spans="1:6" ht="15.6" thickBot="1" x14ac:dyDescent="0.3">
      <c r="A4" s="324" t="s">
        <v>142</v>
      </c>
      <c r="B4" s="316"/>
      <c r="C4" s="316"/>
      <c r="D4" s="316"/>
      <c r="E4" s="316"/>
      <c r="F4" s="316"/>
    </row>
    <row r="5" spans="1:6" ht="70.2" customHeight="1" x14ac:dyDescent="0.25">
      <c r="A5" s="353"/>
      <c r="B5" s="353"/>
      <c r="C5" s="212" t="s">
        <v>109</v>
      </c>
      <c r="D5" s="212" t="s">
        <v>139</v>
      </c>
      <c r="E5" s="212" t="s">
        <v>140</v>
      </c>
      <c r="F5" s="212" t="s">
        <v>141</v>
      </c>
    </row>
    <row r="6" spans="1:6" ht="15" x14ac:dyDescent="0.25">
      <c r="A6" s="192"/>
      <c r="B6" s="192"/>
      <c r="C6" s="354" t="s">
        <v>289</v>
      </c>
      <c r="D6" s="355"/>
      <c r="E6" s="355"/>
      <c r="F6" s="355"/>
    </row>
    <row r="7" spans="1:6" ht="45" x14ac:dyDescent="0.25">
      <c r="A7" s="217" t="s">
        <v>120</v>
      </c>
      <c r="B7" s="218" t="s">
        <v>41</v>
      </c>
      <c r="C7" s="219">
        <v>370181.6</v>
      </c>
      <c r="D7" s="220">
        <v>231317.4</v>
      </c>
      <c r="E7" s="220">
        <v>47645.3</v>
      </c>
      <c r="F7" s="220">
        <v>91218.9</v>
      </c>
    </row>
    <row r="8" spans="1:6" ht="15" x14ac:dyDescent="0.25">
      <c r="A8" s="211"/>
      <c r="B8" s="200" t="s">
        <v>150</v>
      </c>
      <c r="C8" s="206">
        <v>132318.1</v>
      </c>
      <c r="D8" s="203">
        <v>92864.8</v>
      </c>
      <c r="E8" s="203">
        <v>24843.8</v>
      </c>
      <c r="F8" s="203">
        <v>14609.5</v>
      </c>
    </row>
    <row r="9" spans="1:6" ht="15" x14ac:dyDescent="0.25">
      <c r="A9" s="211"/>
      <c r="B9" s="200" t="s">
        <v>124</v>
      </c>
      <c r="C9" s="206">
        <v>38080.400000000001</v>
      </c>
      <c r="D9" s="203">
        <v>22903.1</v>
      </c>
      <c r="E9" s="203">
        <v>2059.6</v>
      </c>
      <c r="F9" s="203">
        <v>13117.7</v>
      </c>
    </row>
    <row r="10" spans="1:6" ht="30" x14ac:dyDescent="0.25">
      <c r="A10" s="211"/>
      <c r="B10" s="200" t="s">
        <v>125</v>
      </c>
      <c r="C10" s="206">
        <v>126231.9</v>
      </c>
      <c r="D10" s="203">
        <v>72219.399999999994</v>
      </c>
      <c r="E10" s="203">
        <v>10162</v>
      </c>
      <c r="F10" s="203">
        <v>43850.5</v>
      </c>
    </row>
    <row r="11" spans="1:6" ht="30" x14ac:dyDescent="0.25">
      <c r="A11" s="211"/>
      <c r="B11" s="200" t="s">
        <v>126</v>
      </c>
      <c r="C11" s="206">
        <v>10249.200000000001</v>
      </c>
      <c r="D11" s="203">
        <v>7493.7</v>
      </c>
      <c r="E11" s="203">
        <v>34.6</v>
      </c>
      <c r="F11" s="203">
        <v>2720.8</v>
      </c>
    </row>
    <row r="12" spans="1:6" ht="30" x14ac:dyDescent="0.25">
      <c r="A12" s="211"/>
      <c r="B12" s="200" t="s">
        <v>127</v>
      </c>
      <c r="C12" s="206">
        <v>24914.5</v>
      </c>
      <c r="D12" s="203">
        <v>9474.9</v>
      </c>
      <c r="E12" s="203">
        <v>450.7</v>
      </c>
      <c r="F12" s="203">
        <v>14988.9</v>
      </c>
    </row>
    <row r="13" spans="1:6" ht="30" x14ac:dyDescent="0.25">
      <c r="A13" s="211"/>
      <c r="B13" s="200" t="s">
        <v>65</v>
      </c>
      <c r="C13" s="206">
        <v>3144</v>
      </c>
      <c r="D13" s="203">
        <v>1006</v>
      </c>
      <c r="E13" s="203">
        <v>206.5</v>
      </c>
      <c r="F13" s="203">
        <v>1931.4</v>
      </c>
    </row>
    <row r="14" spans="1:6" ht="45" x14ac:dyDescent="0.25">
      <c r="A14" s="211"/>
      <c r="B14" s="200" t="s">
        <v>128</v>
      </c>
      <c r="C14" s="206">
        <v>23531.8</v>
      </c>
      <c r="D14" s="203">
        <v>13643.7</v>
      </c>
      <c r="E14" s="203">
        <v>9888</v>
      </c>
      <c r="F14" s="203">
        <v>0</v>
      </c>
    </row>
    <row r="15" spans="1:6" ht="30" x14ac:dyDescent="0.25">
      <c r="A15" s="211"/>
      <c r="B15" s="200" t="s">
        <v>129</v>
      </c>
      <c r="C15" s="206">
        <v>11711.7</v>
      </c>
      <c r="D15" s="203">
        <v>11711.7</v>
      </c>
      <c r="E15" s="203">
        <v>0</v>
      </c>
      <c r="F15" s="203">
        <v>0</v>
      </c>
    </row>
    <row r="16" spans="1:6" ht="45" x14ac:dyDescent="0.25">
      <c r="A16" s="204" t="s">
        <v>39</v>
      </c>
      <c r="B16" s="205" t="s">
        <v>41</v>
      </c>
      <c r="C16" s="207">
        <v>235791.4</v>
      </c>
      <c r="D16" s="208">
        <v>145080.29999999999</v>
      </c>
      <c r="E16" s="208">
        <v>23552.2</v>
      </c>
      <c r="F16" s="208">
        <v>67159</v>
      </c>
    </row>
    <row r="17" spans="1:6" ht="15" x14ac:dyDescent="0.25">
      <c r="A17" s="193"/>
      <c r="B17" s="188" t="s">
        <v>150</v>
      </c>
      <c r="C17" s="206">
        <v>31011.5</v>
      </c>
      <c r="D17" s="194">
        <v>22337.5</v>
      </c>
      <c r="E17" s="194">
        <v>5869.6</v>
      </c>
      <c r="F17" s="194">
        <v>2804.4</v>
      </c>
    </row>
    <row r="18" spans="1:6" ht="15" x14ac:dyDescent="0.25">
      <c r="A18" s="193"/>
      <c r="B18" s="188" t="s">
        <v>124</v>
      </c>
      <c r="C18" s="206">
        <v>36296.5</v>
      </c>
      <c r="D18" s="194">
        <v>22867.1</v>
      </c>
      <c r="E18" s="194">
        <v>2059.5</v>
      </c>
      <c r="F18" s="194">
        <v>11370</v>
      </c>
    </row>
    <row r="19" spans="1:6" ht="30" x14ac:dyDescent="0.25">
      <c r="A19" s="193"/>
      <c r="B19" s="188" t="s">
        <v>125</v>
      </c>
      <c r="C19" s="206">
        <v>107068.1</v>
      </c>
      <c r="D19" s="194">
        <v>61484.9</v>
      </c>
      <c r="E19" s="194">
        <v>5328.9</v>
      </c>
      <c r="F19" s="194">
        <v>40254.199999999997</v>
      </c>
    </row>
    <row r="20" spans="1:6" ht="30" x14ac:dyDescent="0.25">
      <c r="A20" s="193"/>
      <c r="B20" s="188" t="s">
        <v>126</v>
      </c>
      <c r="C20" s="206">
        <v>8835.4</v>
      </c>
      <c r="D20" s="194">
        <v>6485</v>
      </c>
      <c r="E20" s="194">
        <v>33</v>
      </c>
      <c r="F20" s="194">
        <v>2317.3000000000002</v>
      </c>
    </row>
    <row r="21" spans="1:6" ht="30" x14ac:dyDescent="0.25">
      <c r="A21" s="193"/>
      <c r="B21" s="188" t="s">
        <v>127</v>
      </c>
      <c r="C21" s="206">
        <v>14457.8</v>
      </c>
      <c r="D21" s="194">
        <v>5809.5</v>
      </c>
      <c r="E21" s="194">
        <v>166.6</v>
      </c>
      <c r="F21" s="194">
        <v>8481.7000000000007</v>
      </c>
    </row>
    <row r="22" spans="1:6" ht="30" x14ac:dyDescent="0.25">
      <c r="A22" s="193"/>
      <c r="B22" s="188" t="s">
        <v>65</v>
      </c>
      <c r="C22" s="206">
        <v>2991.5</v>
      </c>
      <c r="D22" s="194">
        <v>853.5</v>
      </c>
      <c r="E22" s="194">
        <v>206.5</v>
      </c>
      <c r="F22" s="194">
        <v>1931.4</v>
      </c>
    </row>
    <row r="23" spans="1:6" ht="30" x14ac:dyDescent="0.25">
      <c r="A23" s="193"/>
      <c r="B23" s="188" t="s">
        <v>128</v>
      </c>
      <c r="C23" s="206">
        <v>23419</v>
      </c>
      <c r="D23" s="194">
        <v>13531</v>
      </c>
      <c r="E23" s="194">
        <v>9888</v>
      </c>
      <c r="F23" s="194">
        <v>0</v>
      </c>
    </row>
    <row r="24" spans="1:6" ht="15" x14ac:dyDescent="0.25">
      <c r="A24" s="186"/>
      <c r="B24" s="189" t="s">
        <v>129</v>
      </c>
      <c r="C24" s="209">
        <v>11711.7</v>
      </c>
      <c r="D24" s="190">
        <v>11711.7</v>
      </c>
      <c r="E24" s="190">
        <v>0</v>
      </c>
      <c r="F24" s="190">
        <v>0</v>
      </c>
    </row>
    <row r="25" spans="1:6" ht="30" x14ac:dyDescent="0.25">
      <c r="A25" s="187" t="s">
        <v>40</v>
      </c>
      <c r="B25" s="188" t="s">
        <v>41</v>
      </c>
      <c r="C25" s="206">
        <v>134390.20000000001</v>
      </c>
      <c r="D25" s="194">
        <v>86237.1</v>
      </c>
      <c r="E25" s="194">
        <v>24093.1</v>
      </c>
      <c r="F25" s="194">
        <v>24059.9</v>
      </c>
    </row>
    <row r="26" spans="1:6" ht="15" x14ac:dyDescent="0.25">
      <c r="A26" s="193"/>
      <c r="B26" s="188" t="s">
        <v>150</v>
      </c>
      <c r="C26" s="206">
        <v>101306.7</v>
      </c>
      <c r="D26" s="194">
        <v>70527.3</v>
      </c>
      <c r="E26" s="194">
        <v>18974.3</v>
      </c>
      <c r="F26" s="194">
        <v>11805.1</v>
      </c>
    </row>
    <row r="27" spans="1:6" ht="15" x14ac:dyDescent="0.25">
      <c r="A27" s="193"/>
      <c r="B27" s="188" t="s">
        <v>124</v>
      </c>
      <c r="C27" s="206">
        <v>1783.9</v>
      </c>
      <c r="D27" s="194">
        <v>36</v>
      </c>
      <c r="E27" s="194">
        <v>0.1</v>
      </c>
      <c r="F27" s="194">
        <v>1747.8</v>
      </c>
    </row>
    <row r="28" spans="1:6" ht="30" x14ac:dyDescent="0.25">
      <c r="A28" s="193"/>
      <c r="B28" s="188" t="s">
        <v>125</v>
      </c>
      <c r="C28" s="206">
        <v>19163.8</v>
      </c>
      <c r="D28" s="194">
        <v>10734.5</v>
      </c>
      <c r="E28" s="194">
        <v>4833.1000000000004</v>
      </c>
      <c r="F28" s="194">
        <v>3596.3</v>
      </c>
    </row>
    <row r="29" spans="1:6" ht="15" x14ac:dyDescent="0.25">
      <c r="A29" s="193"/>
      <c r="B29" s="188" t="s">
        <v>126</v>
      </c>
      <c r="C29" s="206">
        <v>1413.8</v>
      </c>
      <c r="D29" s="194">
        <v>1008.7</v>
      </c>
      <c r="E29" s="194">
        <v>1.6</v>
      </c>
      <c r="F29" s="194">
        <v>403.5</v>
      </c>
    </row>
    <row r="30" spans="1:6" ht="30" x14ac:dyDescent="0.25">
      <c r="A30" s="193"/>
      <c r="B30" s="188" t="s">
        <v>127</v>
      </c>
      <c r="C30" s="206">
        <v>10456.700000000001</v>
      </c>
      <c r="D30" s="194">
        <v>3665.4</v>
      </c>
      <c r="E30" s="194">
        <v>284.10000000000002</v>
      </c>
      <c r="F30" s="194">
        <v>6507.2</v>
      </c>
    </row>
    <row r="31" spans="1:6" ht="30" x14ac:dyDescent="0.25">
      <c r="A31" s="193"/>
      <c r="B31" s="188" t="s">
        <v>65</v>
      </c>
      <c r="C31" s="206">
        <v>152.5</v>
      </c>
      <c r="D31" s="194">
        <v>152.5</v>
      </c>
      <c r="E31" s="194">
        <v>0</v>
      </c>
      <c r="F31" s="194">
        <v>0</v>
      </c>
    </row>
    <row r="32" spans="1:6" ht="30" x14ac:dyDescent="0.25">
      <c r="A32" s="193"/>
      <c r="B32" s="188" t="s">
        <v>128</v>
      </c>
      <c r="C32" s="206">
        <v>112.8</v>
      </c>
      <c r="D32" s="194">
        <v>112.8</v>
      </c>
      <c r="E32" s="194">
        <v>0</v>
      </c>
      <c r="F32" s="194">
        <v>0</v>
      </c>
    </row>
    <row r="33" spans="1:6" ht="15.6" thickBot="1" x14ac:dyDescent="0.3">
      <c r="A33" s="213"/>
      <c r="B33" s="214" t="s">
        <v>129</v>
      </c>
      <c r="C33" s="215">
        <v>0</v>
      </c>
      <c r="D33" s="216">
        <v>0</v>
      </c>
      <c r="E33" s="216">
        <v>0</v>
      </c>
      <c r="F33" s="216">
        <v>0</v>
      </c>
    </row>
    <row r="34" spans="1:6" ht="14.4" x14ac:dyDescent="0.3">
      <c r="A34" s="319" t="s">
        <v>424</v>
      </c>
      <c r="B34" s="320"/>
      <c r="C34" s="320"/>
      <c r="D34" s="320"/>
      <c r="E34" s="320"/>
      <c r="F34" s="320"/>
    </row>
  </sheetData>
  <mergeCells count="6">
    <mergeCell ref="A34:F34"/>
    <mergeCell ref="A1:F1"/>
    <mergeCell ref="A4:F4"/>
    <mergeCell ref="A5:B5"/>
    <mergeCell ref="A2:F2"/>
    <mergeCell ref="C6:F6"/>
  </mergeCells>
  <pageMargins left="0.7" right="0.7" top="0.78740157499999996" bottom="0.78740157499999996" header="0.3" footer="0.3"/>
  <pageSetup paperSize="9" scale="7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FFC000"/>
    <pageSetUpPr fitToPage="1"/>
  </sheetPr>
  <dimension ref="A1:N26"/>
  <sheetViews>
    <sheetView zoomScale="70" zoomScaleNormal="70" workbookViewId="0">
      <selection activeCell="O4" sqref="O4"/>
    </sheetView>
  </sheetViews>
  <sheetFormatPr baseColWidth="10" defaultRowHeight="13.8" x14ac:dyDescent="0.25"/>
  <cols>
    <col min="1" max="1" width="11.33203125" style="15" customWidth="1"/>
    <col min="2" max="2" width="13.44140625" style="15" customWidth="1"/>
    <col min="3" max="3" width="19.5546875" style="15" customWidth="1"/>
    <col min="4" max="4" width="21.88671875" style="15" customWidth="1"/>
    <col min="5" max="5" width="16.77734375" style="15" customWidth="1"/>
    <col min="6" max="6" width="15.6640625" style="15" customWidth="1"/>
    <col min="7" max="7" width="22.33203125" style="15" customWidth="1"/>
    <col min="8" max="9" width="24.109375" style="15" customWidth="1"/>
    <col min="10" max="10" width="18.6640625" style="15" customWidth="1"/>
    <col min="11" max="11" width="24.109375" style="15" customWidth="1"/>
    <col min="12" max="12" width="16.33203125" style="15" customWidth="1"/>
    <col min="13" max="13" width="19.44140625" style="15" customWidth="1"/>
    <col min="14" max="14" width="24.6640625" style="15" customWidth="1"/>
    <col min="15" max="16384" width="11.5546875" style="15"/>
  </cols>
  <sheetData>
    <row r="1" spans="1:14" ht="17.399999999999999" x14ac:dyDescent="0.3">
      <c r="A1" s="310" t="s">
        <v>345</v>
      </c>
      <c r="B1" s="311"/>
      <c r="C1" s="311"/>
      <c r="D1" s="311"/>
      <c r="E1" s="311"/>
      <c r="F1" s="311"/>
      <c r="G1" s="311"/>
      <c r="H1" s="311"/>
      <c r="I1" s="311"/>
      <c r="J1" s="311"/>
      <c r="K1" s="311"/>
      <c r="L1" s="311"/>
      <c r="M1" s="311"/>
      <c r="N1" s="311"/>
    </row>
    <row r="2" spans="1:14" ht="17.399999999999999" x14ac:dyDescent="0.3">
      <c r="A2" s="310" t="s">
        <v>326</v>
      </c>
      <c r="B2" s="311"/>
      <c r="C2" s="311"/>
      <c r="D2" s="311"/>
      <c r="E2" s="311"/>
      <c r="F2" s="311"/>
      <c r="G2" s="311"/>
      <c r="H2" s="311"/>
      <c r="I2" s="311"/>
      <c r="J2" s="311"/>
      <c r="K2" s="311"/>
      <c r="L2" s="311"/>
      <c r="M2" s="311"/>
      <c r="N2" s="311"/>
    </row>
    <row r="3" spans="1:14" ht="15" x14ac:dyDescent="0.25">
      <c r="A3" s="345" t="s">
        <v>192</v>
      </c>
      <c r="B3" s="345"/>
      <c r="C3" s="345"/>
      <c r="D3" s="345"/>
      <c r="E3" s="345"/>
      <c r="F3" s="345"/>
      <c r="G3" s="345"/>
      <c r="H3" s="345"/>
      <c r="I3" s="345"/>
      <c r="J3" s="345"/>
      <c r="K3" s="345"/>
      <c r="L3" s="345"/>
      <c r="M3" s="345"/>
      <c r="N3" s="345"/>
    </row>
    <row r="4" spans="1:14" ht="15.6" x14ac:dyDescent="0.3">
      <c r="A4" s="162"/>
      <c r="B4" s="96"/>
      <c r="C4" s="96"/>
      <c r="D4" s="96"/>
      <c r="E4" s="96"/>
      <c r="F4" s="96"/>
      <c r="G4" s="96"/>
      <c r="H4" s="96"/>
      <c r="I4" s="96"/>
      <c r="J4" s="96"/>
      <c r="K4" s="96"/>
      <c r="L4" s="96"/>
      <c r="M4" s="96"/>
      <c r="N4" s="96"/>
    </row>
    <row r="5" spans="1:14" ht="21.6" customHeight="1" thickBot="1" x14ac:dyDescent="0.3">
      <c r="A5" s="324" t="s">
        <v>197</v>
      </c>
      <c r="B5" s="316"/>
      <c r="C5" s="316"/>
      <c r="D5" s="316"/>
      <c r="E5" s="316"/>
      <c r="F5" s="316"/>
      <c r="G5" s="316"/>
      <c r="H5" s="316"/>
      <c r="I5" s="316"/>
      <c r="J5" s="316"/>
      <c r="K5" s="316"/>
      <c r="L5" s="316"/>
      <c r="M5" s="316"/>
      <c r="N5" s="316"/>
    </row>
    <row r="6" spans="1:14" ht="69.599999999999994" customHeight="1" x14ac:dyDescent="0.3">
      <c r="A6" s="98"/>
      <c r="B6" s="238" t="s">
        <v>1</v>
      </c>
      <c r="C6" s="82" t="s">
        <v>172</v>
      </c>
      <c r="D6" s="82" t="s">
        <v>175</v>
      </c>
      <c r="E6" s="82" t="s">
        <v>168</v>
      </c>
      <c r="F6" s="82" t="s">
        <v>182</v>
      </c>
      <c r="G6" s="82" t="s">
        <v>179</v>
      </c>
      <c r="H6" s="181" t="s">
        <v>366</v>
      </c>
      <c r="I6" s="181" t="s">
        <v>166</v>
      </c>
      <c r="J6" s="181" t="s">
        <v>364</v>
      </c>
      <c r="K6" s="181" t="s">
        <v>365</v>
      </c>
      <c r="L6" s="181" t="s">
        <v>2</v>
      </c>
      <c r="M6" s="181" t="s">
        <v>354</v>
      </c>
      <c r="N6" s="181" t="s">
        <v>426</v>
      </c>
    </row>
    <row r="7" spans="1:14" ht="15" x14ac:dyDescent="0.25">
      <c r="A7" s="103">
        <v>2008</v>
      </c>
      <c r="B7" s="225" t="s">
        <v>6</v>
      </c>
      <c r="C7" s="103">
        <v>8</v>
      </c>
      <c r="D7" s="103">
        <v>7</v>
      </c>
      <c r="E7" s="226">
        <v>12</v>
      </c>
      <c r="F7" s="226">
        <v>9</v>
      </c>
      <c r="G7" s="226">
        <v>17</v>
      </c>
      <c r="H7" s="226">
        <v>18</v>
      </c>
      <c r="I7" s="226">
        <v>45</v>
      </c>
      <c r="J7" s="226">
        <v>17</v>
      </c>
      <c r="K7" s="227" t="s">
        <v>6</v>
      </c>
      <c r="L7" s="227">
        <v>30</v>
      </c>
      <c r="M7" s="227">
        <v>17</v>
      </c>
      <c r="N7" s="225" t="s">
        <v>6</v>
      </c>
    </row>
    <row r="8" spans="1:14" ht="15" x14ac:dyDescent="0.25">
      <c r="A8" s="59">
        <v>2009</v>
      </c>
      <c r="B8" s="59">
        <v>8</v>
      </c>
      <c r="C8" s="59">
        <v>7</v>
      </c>
      <c r="D8" s="59">
        <v>11</v>
      </c>
      <c r="E8" s="59">
        <v>7</v>
      </c>
      <c r="F8" s="59">
        <v>9</v>
      </c>
      <c r="G8" s="59">
        <v>21</v>
      </c>
      <c r="H8" s="46">
        <v>22</v>
      </c>
      <c r="I8" s="46">
        <v>45</v>
      </c>
      <c r="J8" s="46">
        <v>19</v>
      </c>
      <c r="K8" s="228" t="s">
        <v>6</v>
      </c>
      <c r="L8" s="46">
        <v>42</v>
      </c>
      <c r="M8" s="46">
        <v>18</v>
      </c>
      <c r="N8" s="222" t="s">
        <v>6</v>
      </c>
    </row>
    <row r="9" spans="1:14" ht="15" x14ac:dyDescent="0.25">
      <c r="A9" s="59">
        <v>2010</v>
      </c>
      <c r="B9" s="59">
        <v>9</v>
      </c>
      <c r="C9" s="59">
        <v>7</v>
      </c>
      <c r="D9" s="59">
        <v>13</v>
      </c>
      <c r="E9" s="59">
        <v>8</v>
      </c>
      <c r="F9" s="59">
        <v>13</v>
      </c>
      <c r="G9" s="59">
        <v>25</v>
      </c>
      <c r="H9" s="46">
        <v>19</v>
      </c>
      <c r="I9" s="46">
        <v>52</v>
      </c>
      <c r="J9" s="46">
        <v>17</v>
      </c>
      <c r="K9" s="228" t="s">
        <v>6</v>
      </c>
      <c r="L9" s="46">
        <v>44</v>
      </c>
      <c r="M9" s="46">
        <v>23</v>
      </c>
      <c r="N9" s="222" t="s">
        <v>6</v>
      </c>
    </row>
    <row r="10" spans="1:14" ht="15" x14ac:dyDescent="0.25">
      <c r="A10" s="59">
        <v>2011</v>
      </c>
      <c r="B10" s="59">
        <v>11</v>
      </c>
      <c r="C10" s="59">
        <v>7</v>
      </c>
      <c r="D10" s="59">
        <v>18</v>
      </c>
      <c r="E10" s="59">
        <v>9</v>
      </c>
      <c r="F10" s="59">
        <v>15</v>
      </c>
      <c r="G10" s="59">
        <v>26</v>
      </c>
      <c r="H10" s="46">
        <v>18</v>
      </c>
      <c r="I10" s="46">
        <v>77</v>
      </c>
      <c r="J10" s="46">
        <v>18</v>
      </c>
      <c r="K10" s="228" t="s">
        <v>6</v>
      </c>
      <c r="L10" s="46">
        <v>52</v>
      </c>
      <c r="M10" s="46">
        <v>30</v>
      </c>
      <c r="N10" s="46">
        <v>15</v>
      </c>
    </row>
    <row r="11" spans="1:14" ht="15" x14ac:dyDescent="0.25">
      <c r="A11" s="59">
        <v>2012</v>
      </c>
      <c r="B11" s="59">
        <v>12</v>
      </c>
      <c r="C11" s="59">
        <v>10</v>
      </c>
      <c r="D11" s="59">
        <v>18</v>
      </c>
      <c r="E11" s="59">
        <v>11</v>
      </c>
      <c r="F11" s="59">
        <v>18</v>
      </c>
      <c r="G11" s="59">
        <v>29</v>
      </c>
      <c r="H11" s="46">
        <v>21</v>
      </c>
      <c r="I11" s="46">
        <v>85</v>
      </c>
      <c r="J11" s="46">
        <v>17</v>
      </c>
      <c r="K11" s="228" t="s">
        <v>6</v>
      </c>
      <c r="L11" s="46">
        <v>53</v>
      </c>
      <c r="M11" s="46">
        <v>32</v>
      </c>
      <c r="N11" s="46">
        <v>40</v>
      </c>
    </row>
    <row r="12" spans="1:14" ht="15" x14ac:dyDescent="0.25">
      <c r="A12" s="59">
        <v>2013</v>
      </c>
      <c r="B12" s="59">
        <v>13</v>
      </c>
      <c r="C12" s="59">
        <v>10</v>
      </c>
      <c r="D12" s="59">
        <v>18</v>
      </c>
      <c r="E12" s="59">
        <v>11</v>
      </c>
      <c r="F12" s="59">
        <v>18</v>
      </c>
      <c r="G12" s="59">
        <v>30</v>
      </c>
      <c r="H12" s="46">
        <v>26</v>
      </c>
      <c r="I12" s="46">
        <v>85</v>
      </c>
      <c r="J12" s="46">
        <v>20</v>
      </c>
      <c r="K12" s="228" t="s">
        <v>6</v>
      </c>
      <c r="L12" s="46">
        <v>56</v>
      </c>
      <c r="M12" s="46">
        <v>34</v>
      </c>
      <c r="N12" s="46">
        <v>50</v>
      </c>
    </row>
    <row r="13" spans="1:14" ht="15" x14ac:dyDescent="0.25">
      <c r="A13" s="59">
        <v>2014</v>
      </c>
      <c r="B13" s="59">
        <v>17</v>
      </c>
      <c r="C13" s="59">
        <v>10</v>
      </c>
      <c r="D13" s="59">
        <v>17</v>
      </c>
      <c r="E13" s="59">
        <v>11</v>
      </c>
      <c r="F13" s="59">
        <v>21</v>
      </c>
      <c r="G13" s="59">
        <v>31</v>
      </c>
      <c r="H13" s="46">
        <v>27</v>
      </c>
      <c r="I13" s="46">
        <v>89</v>
      </c>
      <c r="J13" s="46">
        <v>19</v>
      </c>
      <c r="K13" s="228" t="s">
        <v>6</v>
      </c>
      <c r="L13" s="46">
        <v>57</v>
      </c>
      <c r="M13" s="46">
        <v>34</v>
      </c>
      <c r="N13" s="223">
        <v>53</v>
      </c>
    </row>
    <row r="14" spans="1:14" ht="15" x14ac:dyDescent="0.25">
      <c r="A14" s="59">
        <v>2015</v>
      </c>
      <c r="B14" s="59">
        <v>17</v>
      </c>
      <c r="C14" s="59">
        <v>13</v>
      </c>
      <c r="D14" s="59">
        <v>19</v>
      </c>
      <c r="E14" s="59">
        <v>10</v>
      </c>
      <c r="F14" s="59">
        <v>19</v>
      </c>
      <c r="G14" s="59">
        <v>31</v>
      </c>
      <c r="H14" s="46">
        <v>28</v>
      </c>
      <c r="I14" s="46">
        <v>94</v>
      </c>
      <c r="J14" s="46">
        <v>22</v>
      </c>
      <c r="K14" s="228" t="s">
        <v>6</v>
      </c>
      <c r="L14" s="46">
        <v>58</v>
      </c>
      <c r="M14" s="46">
        <v>34</v>
      </c>
      <c r="N14" s="46">
        <v>57</v>
      </c>
    </row>
    <row r="15" spans="1:14" ht="15" x14ac:dyDescent="0.25">
      <c r="A15" s="59">
        <v>2016</v>
      </c>
      <c r="B15" s="59">
        <v>16</v>
      </c>
      <c r="C15" s="59">
        <v>15</v>
      </c>
      <c r="D15" s="59">
        <v>18</v>
      </c>
      <c r="E15" s="59">
        <v>12</v>
      </c>
      <c r="F15" s="59">
        <v>22</v>
      </c>
      <c r="G15" s="59">
        <v>32</v>
      </c>
      <c r="H15" s="46">
        <v>30</v>
      </c>
      <c r="I15" s="46">
        <v>96</v>
      </c>
      <c r="J15" s="46">
        <v>26</v>
      </c>
      <c r="K15" s="228" t="s">
        <v>6</v>
      </c>
      <c r="L15" s="46">
        <v>58</v>
      </c>
      <c r="M15" s="46">
        <v>35</v>
      </c>
      <c r="N15" s="46">
        <v>62</v>
      </c>
    </row>
    <row r="16" spans="1:14" ht="15" x14ac:dyDescent="0.25">
      <c r="A16" s="59">
        <v>2017</v>
      </c>
      <c r="B16" s="59">
        <v>21</v>
      </c>
      <c r="C16" s="59">
        <v>15</v>
      </c>
      <c r="D16" s="59">
        <v>18</v>
      </c>
      <c r="E16" s="59">
        <v>11</v>
      </c>
      <c r="F16" s="59">
        <v>21</v>
      </c>
      <c r="G16" s="59">
        <v>33</v>
      </c>
      <c r="H16" s="46">
        <v>32</v>
      </c>
      <c r="I16" s="46">
        <v>99</v>
      </c>
      <c r="J16" s="46">
        <v>23</v>
      </c>
      <c r="K16" s="46">
        <v>23</v>
      </c>
      <c r="L16" s="46">
        <v>58</v>
      </c>
      <c r="M16" s="46">
        <v>38</v>
      </c>
      <c r="N16" s="46">
        <v>65</v>
      </c>
    </row>
    <row r="17" spans="1:14" ht="15" x14ac:dyDescent="0.25">
      <c r="A17" s="59">
        <v>2018</v>
      </c>
      <c r="B17" s="59">
        <v>25</v>
      </c>
      <c r="C17" s="59">
        <v>16</v>
      </c>
      <c r="D17" s="59">
        <v>18</v>
      </c>
      <c r="E17" s="59">
        <v>12</v>
      </c>
      <c r="F17" s="59">
        <v>19</v>
      </c>
      <c r="G17" s="59">
        <v>35</v>
      </c>
      <c r="H17" s="46">
        <v>31</v>
      </c>
      <c r="I17" s="46">
        <v>96</v>
      </c>
      <c r="J17" s="46">
        <v>25</v>
      </c>
      <c r="K17" s="46">
        <v>22</v>
      </c>
      <c r="L17" s="224">
        <v>57</v>
      </c>
      <c r="M17" s="46">
        <v>38</v>
      </c>
      <c r="N17" s="46">
        <v>70</v>
      </c>
    </row>
    <row r="18" spans="1:14" ht="15.6" thickBot="1" x14ac:dyDescent="0.3">
      <c r="A18" s="64">
        <v>2019</v>
      </c>
      <c r="B18" s="64">
        <v>24</v>
      </c>
      <c r="C18" s="64">
        <v>15</v>
      </c>
      <c r="D18" s="64">
        <v>19</v>
      </c>
      <c r="E18" s="64">
        <v>14</v>
      </c>
      <c r="F18" s="64">
        <v>20</v>
      </c>
      <c r="G18" s="64">
        <v>35</v>
      </c>
      <c r="H18" s="107">
        <v>33</v>
      </c>
      <c r="I18" s="107">
        <v>96</v>
      </c>
      <c r="J18" s="107">
        <v>26</v>
      </c>
      <c r="K18" s="107">
        <v>24</v>
      </c>
      <c r="L18" s="107">
        <v>59</v>
      </c>
      <c r="M18" s="107">
        <f>506-128-SUM(B18:L18)+K18</f>
        <v>37</v>
      </c>
      <c r="N18" s="107">
        <v>69</v>
      </c>
    </row>
    <row r="19" spans="1:14" ht="14.4" x14ac:dyDescent="0.3">
      <c r="A19" s="319" t="s">
        <v>424</v>
      </c>
      <c r="B19" s="320"/>
      <c r="C19" s="320"/>
      <c r="D19" s="320"/>
      <c r="E19" s="320"/>
      <c r="F19" s="320"/>
      <c r="G19" s="320"/>
      <c r="H19" s="320"/>
      <c r="I19" s="320"/>
      <c r="J19" s="320"/>
      <c r="K19" s="320"/>
      <c r="L19" s="320"/>
      <c r="M19" s="320"/>
      <c r="N19" s="320"/>
    </row>
    <row r="20" spans="1:14" x14ac:dyDescent="0.25">
      <c r="H20" s="18"/>
      <c r="I20" s="18"/>
      <c r="J20" s="18"/>
      <c r="K20" s="18"/>
      <c r="L20" s="18"/>
      <c r="M20" s="18"/>
      <c r="N20" s="18"/>
    </row>
    <row r="21" spans="1:14" ht="15.6" x14ac:dyDescent="0.3">
      <c r="A21" s="321" t="s">
        <v>5</v>
      </c>
      <c r="B21" s="316"/>
      <c r="C21" s="316"/>
      <c r="D21" s="316"/>
      <c r="E21" s="316"/>
      <c r="F21" s="316"/>
      <c r="G21" s="316"/>
      <c r="H21" s="316"/>
      <c r="I21" s="316"/>
      <c r="J21" s="316"/>
      <c r="K21" s="316"/>
      <c r="L21" s="316"/>
      <c r="M21" s="96"/>
      <c r="N21" s="56"/>
    </row>
    <row r="22" spans="1:14" ht="26.4" customHeight="1" x14ac:dyDescent="0.25">
      <c r="A22" s="316" t="s">
        <v>348</v>
      </c>
      <c r="B22" s="316"/>
      <c r="C22" s="316"/>
      <c r="D22" s="316"/>
      <c r="E22" s="316"/>
      <c r="F22" s="316"/>
      <c r="G22" s="316"/>
      <c r="H22" s="316"/>
      <c r="I22" s="316"/>
      <c r="J22" s="316"/>
      <c r="K22" s="316"/>
      <c r="L22" s="316"/>
      <c r="M22" s="316"/>
      <c r="N22" s="316"/>
    </row>
    <row r="23" spans="1:14" ht="42.6" customHeight="1" x14ac:dyDescent="0.25">
      <c r="A23" s="317" t="s">
        <v>353</v>
      </c>
      <c r="B23" s="309"/>
      <c r="C23" s="309"/>
      <c r="D23" s="322"/>
      <c r="E23" s="322"/>
      <c r="F23" s="322"/>
      <c r="G23" s="322"/>
      <c r="H23" s="322"/>
      <c r="I23" s="322"/>
      <c r="J23" s="322"/>
      <c r="K23" s="322"/>
      <c r="L23" s="322"/>
      <c r="M23" s="322"/>
      <c r="N23" s="322"/>
    </row>
    <row r="24" spans="1:14" ht="28.2" customHeight="1" x14ac:dyDescent="0.25">
      <c r="A24" s="309" t="s">
        <v>218</v>
      </c>
      <c r="B24" s="309"/>
      <c r="C24" s="309"/>
      <c r="D24" s="322"/>
      <c r="E24" s="322"/>
      <c r="F24" s="322"/>
      <c r="G24" s="322"/>
      <c r="H24" s="322"/>
      <c r="I24" s="322"/>
      <c r="J24" s="322"/>
      <c r="K24" s="322"/>
      <c r="L24" s="322"/>
      <c r="M24" s="322"/>
      <c r="N24" s="322"/>
    </row>
    <row r="25" spans="1:14" ht="23.4" customHeight="1" x14ac:dyDescent="0.25">
      <c r="A25" s="56" t="s">
        <v>368</v>
      </c>
      <c r="B25" s="56"/>
      <c r="C25" s="56"/>
      <c r="D25" s="56"/>
      <c r="E25" s="56"/>
      <c r="F25" s="56"/>
      <c r="G25" s="56"/>
      <c r="H25" s="56"/>
      <c r="I25" s="56"/>
      <c r="J25" s="56"/>
      <c r="K25" s="56"/>
      <c r="L25" s="56"/>
      <c r="M25" s="56"/>
      <c r="N25" s="56"/>
    </row>
    <row r="26" spans="1:14" ht="27" customHeight="1" x14ac:dyDescent="0.25">
      <c r="A26" s="309" t="s">
        <v>393</v>
      </c>
      <c r="B26" s="309"/>
      <c r="C26" s="309"/>
      <c r="D26" s="309"/>
      <c r="E26" s="309"/>
      <c r="F26" s="309"/>
      <c r="G26" s="309"/>
      <c r="H26" s="309"/>
      <c r="I26" s="309"/>
      <c r="J26" s="309"/>
      <c r="K26" s="309"/>
      <c r="L26" s="309"/>
      <c r="M26" s="309"/>
      <c r="N26" s="309"/>
    </row>
  </sheetData>
  <mergeCells count="10">
    <mergeCell ref="A1:N1"/>
    <mergeCell ref="A2:N2"/>
    <mergeCell ref="A22:N22"/>
    <mergeCell ref="A3:N3"/>
    <mergeCell ref="A26:N26"/>
    <mergeCell ref="A23:N23"/>
    <mergeCell ref="A24:N24"/>
    <mergeCell ref="A5:N5"/>
    <mergeCell ref="A21:L21"/>
    <mergeCell ref="A19:N19"/>
  </mergeCells>
  <pageMargins left="0.7" right="0.7" top="0.78740157499999996" bottom="0.78740157499999996" header="0.3" footer="0.3"/>
  <pageSetup paperSize="9" scale="60"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tabColor rgb="FFFFC000"/>
    <pageSetUpPr fitToPage="1"/>
  </sheetPr>
  <dimension ref="A1:I27"/>
  <sheetViews>
    <sheetView zoomScale="70" zoomScaleNormal="70" workbookViewId="0">
      <selection activeCell="K5" sqref="K5"/>
    </sheetView>
  </sheetViews>
  <sheetFormatPr baseColWidth="10" defaultRowHeight="13.8" x14ac:dyDescent="0.25"/>
  <cols>
    <col min="1" max="1" width="8.44140625" style="15" customWidth="1"/>
    <col min="2" max="2" width="6.5546875" style="15" customWidth="1"/>
    <col min="3" max="3" width="27.6640625" style="15" customWidth="1"/>
    <col min="4" max="4" width="19.5546875" style="15" customWidth="1"/>
    <col min="5" max="5" width="20.77734375" style="15" customWidth="1"/>
    <col min="6" max="6" width="15.88671875" style="15" customWidth="1"/>
    <col min="7" max="7" width="19.44140625" style="15" customWidth="1"/>
    <col min="8" max="8" width="20.5546875" style="15" customWidth="1"/>
    <col min="9" max="9" width="23.5546875" style="15" customWidth="1"/>
    <col min="10" max="16384" width="11.5546875" style="15"/>
  </cols>
  <sheetData>
    <row r="1" spans="1:9" ht="17.399999999999999" x14ac:dyDescent="0.3">
      <c r="A1" s="310" t="s">
        <v>327</v>
      </c>
      <c r="B1" s="311"/>
      <c r="C1" s="311"/>
      <c r="D1" s="311"/>
      <c r="E1" s="311"/>
      <c r="F1" s="311"/>
      <c r="G1" s="311"/>
      <c r="H1" s="311"/>
      <c r="I1" s="311"/>
    </row>
    <row r="2" spans="1:9" ht="15" x14ac:dyDescent="0.25">
      <c r="A2" s="316" t="s">
        <v>164</v>
      </c>
      <c r="B2" s="316"/>
      <c r="C2" s="316"/>
      <c r="D2" s="316"/>
      <c r="E2" s="316"/>
      <c r="F2" s="316"/>
      <c r="G2" s="316"/>
      <c r="H2" s="316"/>
      <c r="I2" s="316"/>
    </row>
    <row r="3" spans="1:9" ht="15.6" x14ac:dyDescent="0.3">
      <c r="A3" s="162"/>
      <c r="B3" s="96"/>
      <c r="C3" s="96"/>
      <c r="D3" s="96"/>
      <c r="E3" s="96"/>
      <c r="F3" s="96"/>
      <c r="G3" s="96"/>
      <c r="H3" s="96"/>
      <c r="I3" s="96"/>
    </row>
    <row r="4" spans="1:9" ht="15.6" thickBot="1" x14ac:dyDescent="0.3">
      <c r="A4" s="356" t="s">
        <v>198</v>
      </c>
      <c r="B4" s="318"/>
      <c r="C4" s="318"/>
      <c r="D4" s="318"/>
      <c r="E4" s="318"/>
      <c r="F4" s="318"/>
      <c r="G4" s="318"/>
      <c r="H4" s="318"/>
      <c r="I4" s="316"/>
    </row>
    <row r="5" spans="1:9" ht="15.6" x14ac:dyDescent="0.3">
      <c r="A5" s="61"/>
      <c r="B5" s="357" t="s">
        <v>0</v>
      </c>
      <c r="C5" s="357"/>
      <c r="D5" s="357"/>
      <c r="E5" s="357"/>
      <c r="F5" s="357"/>
      <c r="G5" s="357"/>
      <c r="H5" s="357"/>
      <c r="I5" s="82" t="s">
        <v>186</v>
      </c>
    </row>
    <row r="6" spans="1:9" ht="46.8" x14ac:dyDescent="0.3">
      <c r="A6" s="72"/>
      <c r="B6" s="236" t="s">
        <v>4</v>
      </c>
      <c r="C6" s="135" t="s">
        <v>143</v>
      </c>
      <c r="D6" s="135" t="s">
        <v>144</v>
      </c>
      <c r="E6" s="135" t="s">
        <v>145</v>
      </c>
      <c r="F6" s="135" t="s">
        <v>146</v>
      </c>
      <c r="G6" s="135" t="s">
        <v>147</v>
      </c>
      <c r="H6" s="135" t="s">
        <v>148</v>
      </c>
      <c r="I6" s="237" t="s">
        <v>4</v>
      </c>
    </row>
    <row r="7" spans="1:9" ht="15" x14ac:dyDescent="0.25">
      <c r="A7" s="103">
        <v>2005</v>
      </c>
      <c r="B7" s="233">
        <v>79</v>
      </c>
      <c r="C7" s="229">
        <v>25</v>
      </c>
      <c r="D7" s="229">
        <v>4</v>
      </c>
      <c r="E7" s="229">
        <v>3</v>
      </c>
      <c r="F7" s="229">
        <v>7</v>
      </c>
      <c r="G7" s="229">
        <v>21</v>
      </c>
      <c r="H7" s="229">
        <v>19</v>
      </c>
      <c r="I7" s="225" t="s">
        <v>6</v>
      </c>
    </row>
    <row r="8" spans="1:9" ht="15" x14ac:dyDescent="0.25">
      <c r="A8" s="59">
        <v>2006</v>
      </c>
      <c r="B8" s="232">
        <v>82</v>
      </c>
      <c r="C8" s="171">
        <v>24</v>
      </c>
      <c r="D8" s="171">
        <v>4</v>
      </c>
      <c r="E8" s="171">
        <v>3</v>
      </c>
      <c r="F8" s="171">
        <v>7</v>
      </c>
      <c r="G8" s="171">
        <v>23</v>
      </c>
      <c r="H8" s="171">
        <v>21</v>
      </c>
      <c r="I8" s="222" t="s">
        <v>6</v>
      </c>
    </row>
    <row r="9" spans="1:9" ht="15" x14ac:dyDescent="0.25">
      <c r="A9" s="59">
        <v>2007</v>
      </c>
      <c r="B9" s="232">
        <v>82</v>
      </c>
      <c r="C9" s="171">
        <v>25</v>
      </c>
      <c r="D9" s="171">
        <v>4</v>
      </c>
      <c r="E9" s="171">
        <v>3</v>
      </c>
      <c r="F9" s="171">
        <v>7</v>
      </c>
      <c r="G9" s="171">
        <v>23</v>
      </c>
      <c r="H9" s="171">
        <v>20</v>
      </c>
      <c r="I9" s="222" t="s">
        <v>6</v>
      </c>
    </row>
    <row r="10" spans="1:9" ht="15" x14ac:dyDescent="0.25">
      <c r="A10" s="59">
        <v>2008</v>
      </c>
      <c r="B10" s="232">
        <v>87</v>
      </c>
      <c r="C10" s="46">
        <v>25</v>
      </c>
      <c r="D10" s="46">
        <v>5</v>
      </c>
      <c r="E10" s="46">
        <v>4</v>
      </c>
      <c r="F10" s="46">
        <v>8</v>
      </c>
      <c r="G10" s="46">
        <v>24</v>
      </c>
      <c r="H10" s="46">
        <v>21</v>
      </c>
      <c r="I10" s="222" t="s">
        <v>6</v>
      </c>
    </row>
    <row r="11" spans="1:9" ht="15" x14ac:dyDescent="0.25">
      <c r="A11" s="59">
        <v>2009</v>
      </c>
      <c r="B11" s="232">
        <v>91</v>
      </c>
      <c r="C11" s="46">
        <v>26</v>
      </c>
      <c r="D11" s="46">
        <v>5</v>
      </c>
      <c r="E11" s="46">
        <v>5</v>
      </c>
      <c r="F11" s="46">
        <v>9</v>
      </c>
      <c r="G11" s="46">
        <v>21</v>
      </c>
      <c r="H11" s="46">
        <v>25</v>
      </c>
      <c r="I11" s="228" t="s">
        <v>6</v>
      </c>
    </row>
    <row r="12" spans="1:9" ht="15" x14ac:dyDescent="0.25">
      <c r="A12" s="59">
        <v>2010</v>
      </c>
      <c r="B12" s="232">
        <v>106</v>
      </c>
      <c r="C12" s="46">
        <v>37</v>
      </c>
      <c r="D12" s="46">
        <v>5</v>
      </c>
      <c r="E12" s="46">
        <v>5</v>
      </c>
      <c r="F12" s="46">
        <v>8</v>
      </c>
      <c r="G12" s="46">
        <v>24</v>
      </c>
      <c r="H12" s="46">
        <v>27</v>
      </c>
      <c r="I12" s="228" t="s">
        <v>6</v>
      </c>
    </row>
    <row r="13" spans="1:9" ht="15" x14ac:dyDescent="0.25">
      <c r="A13" s="59">
        <v>2011</v>
      </c>
      <c r="B13" s="232">
        <v>113</v>
      </c>
      <c r="C13" s="46">
        <v>37</v>
      </c>
      <c r="D13" s="46">
        <v>5</v>
      </c>
      <c r="E13" s="46">
        <v>8</v>
      </c>
      <c r="F13" s="46">
        <v>8</v>
      </c>
      <c r="G13" s="46">
        <v>27</v>
      </c>
      <c r="H13" s="46">
        <v>28</v>
      </c>
      <c r="I13" s="46">
        <v>16</v>
      </c>
    </row>
    <row r="14" spans="1:9" ht="15" x14ac:dyDescent="0.25">
      <c r="A14" s="59">
        <v>2012</v>
      </c>
      <c r="B14" s="232">
        <v>116</v>
      </c>
      <c r="C14" s="46">
        <v>36</v>
      </c>
      <c r="D14" s="46">
        <v>5</v>
      </c>
      <c r="E14" s="46">
        <v>8</v>
      </c>
      <c r="F14" s="46">
        <v>10</v>
      </c>
      <c r="G14" s="46">
        <v>26</v>
      </c>
      <c r="H14" s="46">
        <v>31</v>
      </c>
      <c r="I14" s="46">
        <v>31</v>
      </c>
    </row>
    <row r="15" spans="1:9" ht="15" x14ac:dyDescent="0.25">
      <c r="A15" s="59">
        <v>2013</v>
      </c>
      <c r="B15" s="232">
        <v>119</v>
      </c>
      <c r="C15" s="46">
        <v>35</v>
      </c>
      <c r="D15" s="46">
        <v>5</v>
      </c>
      <c r="E15" s="46">
        <v>8</v>
      </c>
      <c r="F15" s="46">
        <v>10</v>
      </c>
      <c r="G15" s="46">
        <v>27</v>
      </c>
      <c r="H15" s="46">
        <v>34</v>
      </c>
      <c r="I15" s="46">
        <v>33</v>
      </c>
    </row>
    <row r="16" spans="1:9" ht="15" x14ac:dyDescent="0.25">
      <c r="A16" s="59">
        <v>2014</v>
      </c>
      <c r="B16" s="232">
        <v>120</v>
      </c>
      <c r="C16" s="46">
        <v>34</v>
      </c>
      <c r="D16" s="46">
        <v>5</v>
      </c>
      <c r="E16" s="46">
        <v>8</v>
      </c>
      <c r="F16" s="46">
        <v>10</v>
      </c>
      <c r="G16" s="46">
        <v>26</v>
      </c>
      <c r="H16" s="46">
        <v>37</v>
      </c>
      <c r="I16" s="46">
        <v>33</v>
      </c>
    </row>
    <row r="17" spans="1:9" ht="15" x14ac:dyDescent="0.25">
      <c r="A17" s="59">
        <v>2015</v>
      </c>
      <c r="B17" s="232">
        <v>116</v>
      </c>
      <c r="C17" s="46">
        <v>30</v>
      </c>
      <c r="D17" s="46">
        <v>6</v>
      </c>
      <c r="E17" s="46">
        <v>9</v>
      </c>
      <c r="F17" s="46">
        <v>12</v>
      </c>
      <c r="G17" s="46">
        <v>25</v>
      </c>
      <c r="H17" s="46">
        <v>34</v>
      </c>
      <c r="I17" s="46">
        <v>37</v>
      </c>
    </row>
    <row r="18" spans="1:9" ht="15" x14ac:dyDescent="0.25">
      <c r="A18" s="59">
        <v>2016</v>
      </c>
      <c r="B18" s="232">
        <v>118</v>
      </c>
      <c r="C18" s="59">
        <v>30</v>
      </c>
      <c r="D18" s="59">
        <v>5</v>
      </c>
      <c r="E18" s="59">
        <v>9</v>
      </c>
      <c r="F18" s="59">
        <v>13</v>
      </c>
      <c r="G18" s="59">
        <v>26</v>
      </c>
      <c r="H18" s="59">
        <v>35</v>
      </c>
      <c r="I18" s="46">
        <v>39</v>
      </c>
    </row>
    <row r="19" spans="1:9" ht="15" x14ac:dyDescent="0.25">
      <c r="A19" s="59">
        <v>2017</v>
      </c>
      <c r="B19" s="232">
        <v>123</v>
      </c>
      <c r="C19" s="59">
        <v>30</v>
      </c>
      <c r="D19" s="59">
        <v>5</v>
      </c>
      <c r="E19" s="59">
        <v>8</v>
      </c>
      <c r="F19" s="59">
        <v>15</v>
      </c>
      <c r="G19" s="59">
        <v>28</v>
      </c>
      <c r="H19" s="59">
        <v>37</v>
      </c>
      <c r="I19" s="46">
        <v>39</v>
      </c>
    </row>
    <row r="20" spans="1:9" ht="15" x14ac:dyDescent="0.25">
      <c r="A20" s="59">
        <v>2018</v>
      </c>
      <c r="B20" s="232">
        <v>122</v>
      </c>
      <c r="C20" s="59">
        <v>30</v>
      </c>
      <c r="D20" s="59">
        <v>5</v>
      </c>
      <c r="E20" s="59">
        <v>8</v>
      </c>
      <c r="F20" s="59">
        <v>14</v>
      </c>
      <c r="G20" s="59">
        <v>31</v>
      </c>
      <c r="H20" s="59">
        <v>34</v>
      </c>
      <c r="I20" s="46">
        <v>39</v>
      </c>
    </row>
    <row r="21" spans="1:9" ht="15.6" thickBot="1" x14ac:dyDescent="0.3">
      <c r="A21" s="64">
        <v>2019</v>
      </c>
      <c r="B21" s="234">
        <v>128</v>
      </c>
      <c r="C21" s="64">
        <v>31</v>
      </c>
      <c r="D21" s="64">
        <v>5</v>
      </c>
      <c r="E21" s="64">
        <v>6</v>
      </c>
      <c r="F21" s="64">
        <v>16</v>
      </c>
      <c r="G21" s="64">
        <v>37</v>
      </c>
      <c r="H21" s="64">
        <v>33</v>
      </c>
      <c r="I21" s="107">
        <v>41</v>
      </c>
    </row>
    <row r="22" spans="1:9" ht="14.4" x14ac:dyDescent="0.3">
      <c r="A22" s="319" t="s">
        <v>424</v>
      </c>
      <c r="B22" s="320"/>
      <c r="C22" s="320"/>
      <c r="D22" s="320"/>
      <c r="E22" s="320"/>
      <c r="F22" s="320"/>
      <c r="G22" s="320"/>
      <c r="H22" s="320"/>
      <c r="I22" s="320"/>
    </row>
    <row r="23" spans="1:9" ht="15" x14ac:dyDescent="0.25">
      <c r="A23" s="56"/>
      <c r="B23" s="56"/>
      <c r="C23" s="56"/>
      <c r="D23" s="56"/>
      <c r="E23" s="56"/>
      <c r="F23" s="56"/>
      <c r="G23" s="56"/>
      <c r="H23" s="56"/>
      <c r="I23" s="97"/>
    </row>
    <row r="24" spans="1:9" ht="15.6" x14ac:dyDescent="0.3">
      <c r="A24" s="321" t="s">
        <v>5</v>
      </c>
      <c r="B24" s="316"/>
      <c r="C24" s="316"/>
      <c r="D24" s="316"/>
      <c r="E24" s="316"/>
      <c r="F24" s="316"/>
      <c r="G24" s="316"/>
      <c r="H24" s="316"/>
      <c r="I24" s="308"/>
    </row>
    <row r="25" spans="1:9" ht="36" customHeight="1" x14ac:dyDescent="0.25">
      <c r="A25" s="317" t="s">
        <v>349</v>
      </c>
      <c r="B25" s="309"/>
      <c r="C25" s="309"/>
      <c r="D25" s="322"/>
      <c r="E25" s="322"/>
      <c r="F25" s="322"/>
      <c r="G25" s="322"/>
      <c r="H25" s="322"/>
      <c r="I25" s="322"/>
    </row>
    <row r="26" spans="1:9" ht="31.95" customHeight="1" x14ac:dyDescent="0.25">
      <c r="A26" s="309" t="s">
        <v>222</v>
      </c>
      <c r="B26" s="309"/>
      <c r="C26" s="309"/>
      <c r="D26" s="322"/>
      <c r="E26" s="322"/>
      <c r="F26" s="322"/>
      <c r="G26" s="322"/>
      <c r="H26" s="322"/>
      <c r="I26" s="322"/>
    </row>
    <row r="27" spans="1:9" ht="15" x14ac:dyDescent="0.25">
      <c r="A27" s="318" t="s">
        <v>342</v>
      </c>
      <c r="B27" s="318"/>
      <c r="C27" s="318"/>
      <c r="D27" s="318"/>
      <c r="E27" s="318"/>
      <c r="F27" s="318"/>
      <c r="G27" s="318"/>
      <c r="H27" s="318"/>
      <c r="I27" s="318"/>
    </row>
  </sheetData>
  <mergeCells count="9">
    <mergeCell ref="A27:I27"/>
    <mergeCell ref="A25:I25"/>
    <mergeCell ref="A26:I26"/>
    <mergeCell ref="A1:I1"/>
    <mergeCell ref="A4:I4"/>
    <mergeCell ref="B5:H5"/>
    <mergeCell ref="A2:I2"/>
    <mergeCell ref="A22:I22"/>
    <mergeCell ref="A24:I24"/>
  </mergeCells>
  <pageMargins left="0.7" right="0.7" top="0.78740157499999996" bottom="0.78740157499999996" header="0.3" footer="0.3"/>
  <pageSetup paperSize="9" scale="84" fitToHeight="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tabColor rgb="FFFFC000"/>
    <pageSetUpPr fitToPage="1"/>
  </sheetPr>
  <dimension ref="A1:M30"/>
  <sheetViews>
    <sheetView zoomScale="85" zoomScaleNormal="85" workbookViewId="0">
      <selection activeCell="O12" sqref="O12"/>
    </sheetView>
  </sheetViews>
  <sheetFormatPr baseColWidth="10" defaultRowHeight="13.8" x14ac:dyDescent="0.25"/>
  <cols>
    <col min="1" max="1" width="9.109375" style="15" customWidth="1"/>
    <col min="2" max="2" width="13.44140625" style="15" customWidth="1"/>
    <col min="3" max="3" width="6.88671875" style="15" customWidth="1"/>
    <col min="4" max="4" width="5.6640625" style="15" customWidth="1"/>
    <col min="5" max="5" width="22.77734375" style="15" customWidth="1"/>
    <col min="6" max="6" width="22.109375" style="15" customWidth="1"/>
    <col min="7" max="7" width="14.109375" style="15" customWidth="1"/>
    <col min="8" max="8" width="7.6640625" style="15" customWidth="1"/>
    <col min="9" max="9" width="22.5546875" style="15" customWidth="1"/>
    <col min="10" max="10" width="25" style="15" customWidth="1"/>
    <col min="11" max="11" width="13.109375" style="15" customWidth="1"/>
    <col min="12" max="12" width="21.21875" style="15" customWidth="1"/>
    <col min="13" max="13" width="19.77734375" style="15" customWidth="1"/>
    <col min="14" max="16384" width="11.5546875" style="15"/>
  </cols>
  <sheetData>
    <row r="1" spans="1:13" ht="17.399999999999999" x14ac:dyDescent="0.3">
      <c r="A1" s="310" t="s">
        <v>328</v>
      </c>
      <c r="B1" s="311"/>
      <c r="C1" s="311"/>
      <c r="D1" s="311"/>
      <c r="E1" s="311"/>
      <c r="F1" s="311"/>
      <c r="G1" s="311"/>
      <c r="H1" s="311"/>
      <c r="I1" s="311"/>
      <c r="J1" s="311"/>
      <c r="K1" s="311"/>
      <c r="L1" s="311"/>
      <c r="M1" s="311"/>
    </row>
    <row r="2" spans="1:13" ht="15" x14ac:dyDescent="0.25">
      <c r="A2" s="345" t="s">
        <v>164</v>
      </c>
      <c r="B2" s="345"/>
      <c r="C2" s="345"/>
      <c r="D2" s="345"/>
      <c r="E2" s="345"/>
      <c r="F2" s="345"/>
      <c r="G2" s="345"/>
      <c r="H2" s="345"/>
      <c r="I2" s="345"/>
      <c r="J2" s="345"/>
      <c r="K2" s="345"/>
      <c r="L2" s="345"/>
      <c r="M2" s="345"/>
    </row>
    <row r="3" spans="1:13" ht="15" x14ac:dyDescent="0.25">
      <c r="A3" s="56"/>
      <c r="B3" s="56"/>
      <c r="C3" s="56"/>
      <c r="D3" s="56"/>
      <c r="E3" s="56"/>
      <c r="F3" s="56"/>
      <c r="G3" s="56"/>
      <c r="H3" s="56"/>
      <c r="I3" s="56"/>
      <c r="J3" s="56"/>
      <c r="K3" s="56"/>
      <c r="L3" s="56"/>
      <c r="M3" s="56"/>
    </row>
    <row r="4" spans="1:13" ht="15.6" thickBot="1" x14ac:dyDescent="0.3">
      <c r="A4" s="324" t="s">
        <v>199</v>
      </c>
      <c r="B4" s="324"/>
      <c r="C4" s="316"/>
      <c r="D4" s="316"/>
      <c r="E4" s="316"/>
      <c r="F4" s="316"/>
      <c r="G4" s="316"/>
      <c r="H4" s="316"/>
      <c r="I4" s="316"/>
      <c r="J4" s="316"/>
      <c r="K4" s="316"/>
      <c r="L4" s="316"/>
      <c r="M4" s="316"/>
    </row>
    <row r="5" spans="1:13" ht="15.6" x14ac:dyDescent="0.3">
      <c r="A5" s="235"/>
      <c r="B5" s="361" t="s">
        <v>17</v>
      </c>
      <c r="C5" s="361"/>
      <c r="D5" s="357"/>
      <c r="E5" s="357"/>
      <c r="F5" s="357"/>
      <c r="G5" s="361" t="s">
        <v>160</v>
      </c>
      <c r="H5" s="361"/>
      <c r="I5" s="357"/>
      <c r="J5" s="357"/>
      <c r="K5" s="363" t="s">
        <v>346</v>
      </c>
      <c r="L5" s="346"/>
      <c r="M5" s="346"/>
    </row>
    <row r="6" spans="1:13" ht="15" customHeight="1" x14ac:dyDescent="0.3">
      <c r="A6" s="242"/>
      <c r="B6" s="135" t="s">
        <v>194</v>
      </c>
      <c r="C6" s="135" t="s">
        <v>169</v>
      </c>
      <c r="D6" s="362" t="s">
        <v>181</v>
      </c>
      <c r="E6" s="362"/>
      <c r="F6" s="362"/>
      <c r="G6" s="135" t="s">
        <v>194</v>
      </c>
      <c r="H6" s="237" t="s">
        <v>169</v>
      </c>
      <c r="I6" s="362" t="s">
        <v>181</v>
      </c>
      <c r="J6" s="362"/>
      <c r="K6" s="135" t="s">
        <v>194</v>
      </c>
      <c r="L6" s="359" t="s">
        <v>181</v>
      </c>
      <c r="M6" s="360"/>
    </row>
    <row r="7" spans="1:13" ht="15.6" x14ac:dyDescent="0.3">
      <c r="A7" s="59"/>
      <c r="B7" s="135"/>
      <c r="C7" s="135"/>
      <c r="D7" s="84" t="s">
        <v>0</v>
      </c>
      <c r="E7" s="84" t="s">
        <v>167</v>
      </c>
      <c r="F7" s="84" t="s">
        <v>162</v>
      </c>
      <c r="G7" s="135"/>
      <c r="H7" s="237"/>
      <c r="I7" s="84" t="s">
        <v>167</v>
      </c>
      <c r="J7" s="84" t="s">
        <v>162</v>
      </c>
      <c r="K7" s="135"/>
      <c r="L7" s="84" t="s">
        <v>167</v>
      </c>
      <c r="M7" s="84" t="s">
        <v>162</v>
      </c>
    </row>
    <row r="8" spans="1:13" ht="15" x14ac:dyDescent="0.25">
      <c r="A8" s="103">
        <v>2005</v>
      </c>
      <c r="B8" s="233">
        <v>1</v>
      </c>
      <c r="C8" s="103">
        <v>94</v>
      </c>
      <c r="D8" s="241">
        <v>8</v>
      </c>
      <c r="E8" s="241">
        <v>57</v>
      </c>
      <c r="F8" s="241">
        <v>41</v>
      </c>
      <c r="G8" s="233">
        <v>5</v>
      </c>
      <c r="H8" s="103">
        <v>218</v>
      </c>
      <c r="I8" s="94" t="s">
        <v>6</v>
      </c>
      <c r="J8" s="94" t="s">
        <v>6</v>
      </c>
      <c r="K8" s="245" t="s">
        <v>6</v>
      </c>
      <c r="L8" s="94" t="s">
        <v>6</v>
      </c>
      <c r="M8" s="94" t="s">
        <v>6</v>
      </c>
    </row>
    <row r="9" spans="1:13" ht="15" x14ac:dyDescent="0.25">
      <c r="A9" s="59">
        <v>2006</v>
      </c>
      <c r="B9" s="232">
        <v>1</v>
      </c>
      <c r="C9" s="59">
        <v>85</v>
      </c>
      <c r="D9" s="230">
        <v>9</v>
      </c>
      <c r="E9" s="230">
        <v>57</v>
      </c>
      <c r="F9" s="230">
        <v>42</v>
      </c>
      <c r="G9" s="232">
        <v>5</v>
      </c>
      <c r="H9" s="59">
        <v>218</v>
      </c>
      <c r="I9" s="81" t="s">
        <v>6</v>
      </c>
      <c r="J9" s="81" t="s">
        <v>6</v>
      </c>
      <c r="K9" s="243" t="s">
        <v>6</v>
      </c>
      <c r="L9" s="81" t="s">
        <v>6</v>
      </c>
      <c r="M9" s="81" t="s">
        <v>6</v>
      </c>
    </row>
    <row r="10" spans="1:13" ht="15" x14ac:dyDescent="0.25">
      <c r="A10" s="59">
        <v>2007</v>
      </c>
      <c r="B10" s="232">
        <v>1</v>
      </c>
      <c r="C10" s="59">
        <v>85</v>
      </c>
      <c r="D10" s="230">
        <v>9</v>
      </c>
      <c r="E10" s="230">
        <v>59</v>
      </c>
      <c r="F10" s="230">
        <v>40</v>
      </c>
      <c r="G10" s="232">
        <v>5</v>
      </c>
      <c r="H10" s="59">
        <v>218</v>
      </c>
      <c r="I10" s="81" t="s">
        <v>6</v>
      </c>
      <c r="J10" s="81" t="s">
        <v>6</v>
      </c>
      <c r="K10" s="243" t="s">
        <v>6</v>
      </c>
      <c r="L10" s="81" t="s">
        <v>6</v>
      </c>
      <c r="M10" s="81" t="s">
        <v>6</v>
      </c>
    </row>
    <row r="11" spans="1:13" ht="15" x14ac:dyDescent="0.25">
      <c r="A11" s="222">
        <v>2008</v>
      </c>
      <c r="B11" s="243">
        <v>1</v>
      </c>
      <c r="C11" s="59">
        <v>85</v>
      </c>
      <c r="D11" s="230">
        <v>9</v>
      </c>
      <c r="E11" s="230">
        <v>54</v>
      </c>
      <c r="F11" s="230">
        <v>26</v>
      </c>
      <c r="G11" s="232">
        <v>4</v>
      </c>
      <c r="H11" s="59">
        <v>218</v>
      </c>
      <c r="I11" s="81" t="s">
        <v>6</v>
      </c>
      <c r="J11" s="81" t="s">
        <v>6</v>
      </c>
      <c r="K11" s="243" t="s">
        <v>6</v>
      </c>
      <c r="L11" s="81" t="s">
        <v>6</v>
      </c>
      <c r="M11" s="81" t="s">
        <v>6</v>
      </c>
    </row>
    <row r="12" spans="1:13" ht="15" x14ac:dyDescent="0.25">
      <c r="A12" s="222">
        <v>2009</v>
      </c>
      <c r="B12" s="243">
        <v>1</v>
      </c>
      <c r="C12" s="59">
        <v>70</v>
      </c>
      <c r="D12" s="230">
        <v>13</v>
      </c>
      <c r="E12" s="230">
        <v>50</v>
      </c>
      <c r="F12" s="230">
        <v>24</v>
      </c>
      <c r="G12" s="232">
        <v>4</v>
      </c>
      <c r="H12" s="59">
        <v>225</v>
      </c>
      <c r="I12" s="81" t="s">
        <v>6</v>
      </c>
      <c r="J12" s="81" t="s">
        <v>6</v>
      </c>
      <c r="K12" s="243" t="s">
        <v>6</v>
      </c>
      <c r="L12" s="81" t="s">
        <v>6</v>
      </c>
      <c r="M12" s="81" t="s">
        <v>6</v>
      </c>
    </row>
    <row r="13" spans="1:13" ht="15" x14ac:dyDescent="0.25">
      <c r="A13" s="222">
        <v>2010</v>
      </c>
      <c r="B13" s="243">
        <v>2</v>
      </c>
      <c r="C13" s="59">
        <v>78</v>
      </c>
      <c r="D13" s="46">
        <v>16</v>
      </c>
      <c r="E13" s="46">
        <v>54</v>
      </c>
      <c r="F13" s="46">
        <v>37</v>
      </c>
      <c r="G13" s="232">
        <v>4</v>
      </c>
      <c r="H13" s="59">
        <v>225</v>
      </c>
      <c r="I13" s="228" t="s">
        <v>6</v>
      </c>
      <c r="J13" s="228" t="s">
        <v>6</v>
      </c>
      <c r="K13" s="243" t="s">
        <v>6</v>
      </c>
      <c r="L13" s="228" t="s">
        <v>6</v>
      </c>
      <c r="M13" s="228" t="s">
        <v>6</v>
      </c>
    </row>
    <row r="14" spans="1:13" ht="15" x14ac:dyDescent="0.25">
      <c r="A14" s="222">
        <v>2011</v>
      </c>
      <c r="B14" s="243">
        <v>2</v>
      </c>
      <c r="C14" s="59">
        <v>78</v>
      </c>
      <c r="D14" s="46">
        <v>16</v>
      </c>
      <c r="E14" s="46">
        <v>55</v>
      </c>
      <c r="F14" s="46">
        <v>33</v>
      </c>
      <c r="G14" s="232">
        <v>5</v>
      </c>
      <c r="H14" s="59">
        <v>241</v>
      </c>
      <c r="I14" s="228" t="s">
        <v>6</v>
      </c>
      <c r="J14" s="228" t="s">
        <v>6</v>
      </c>
      <c r="K14" s="243" t="s">
        <v>6</v>
      </c>
      <c r="L14" s="228" t="s">
        <v>6</v>
      </c>
      <c r="M14" s="228" t="s">
        <v>6</v>
      </c>
    </row>
    <row r="15" spans="1:13" ht="15" x14ac:dyDescent="0.25">
      <c r="A15" s="222">
        <v>2012</v>
      </c>
      <c r="B15" s="243">
        <v>2</v>
      </c>
      <c r="C15" s="59">
        <v>78</v>
      </c>
      <c r="D15" s="46">
        <v>14</v>
      </c>
      <c r="E15" s="46">
        <v>63</v>
      </c>
      <c r="F15" s="46">
        <v>28</v>
      </c>
      <c r="G15" s="232">
        <v>5</v>
      </c>
      <c r="H15" s="59">
        <v>254</v>
      </c>
      <c r="I15" s="46">
        <v>105</v>
      </c>
      <c r="J15" s="46">
        <v>39</v>
      </c>
      <c r="K15" s="243" t="s">
        <v>6</v>
      </c>
      <c r="L15" s="228" t="s">
        <v>6</v>
      </c>
      <c r="M15" s="228" t="s">
        <v>6</v>
      </c>
    </row>
    <row r="16" spans="1:13" ht="15" x14ac:dyDescent="0.25">
      <c r="A16" s="222">
        <v>2013</v>
      </c>
      <c r="B16" s="243">
        <v>2</v>
      </c>
      <c r="C16" s="59">
        <v>61</v>
      </c>
      <c r="D16" s="46">
        <v>17</v>
      </c>
      <c r="E16" s="46">
        <v>66</v>
      </c>
      <c r="F16" s="46">
        <v>28</v>
      </c>
      <c r="G16" s="232">
        <v>5</v>
      </c>
      <c r="H16" s="59">
        <v>262</v>
      </c>
      <c r="I16" s="46">
        <v>117</v>
      </c>
      <c r="J16" s="46">
        <v>43</v>
      </c>
      <c r="K16" s="243" t="s">
        <v>6</v>
      </c>
      <c r="L16" s="228" t="s">
        <v>6</v>
      </c>
      <c r="M16" s="228" t="s">
        <v>6</v>
      </c>
    </row>
    <row r="17" spans="1:13" ht="14.4" customHeight="1" x14ac:dyDescent="0.25">
      <c r="A17" s="222">
        <v>2014</v>
      </c>
      <c r="B17" s="243">
        <v>2</v>
      </c>
      <c r="C17" s="59">
        <v>61</v>
      </c>
      <c r="D17" s="46">
        <v>18</v>
      </c>
      <c r="E17" s="46">
        <v>68</v>
      </c>
      <c r="F17" s="46">
        <v>27</v>
      </c>
      <c r="G17" s="232">
        <v>6</v>
      </c>
      <c r="H17" s="59">
        <v>273</v>
      </c>
      <c r="I17" s="46">
        <v>119</v>
      </c>
      <c r="J17" s="46">
        <v>47</v>
      </c>
      <c r="K17" s="232">
        <v>2</v>
      </c>
      <c r="L17" s="46">
        <v>29</v>
      </c>
      <c r="M17" s="46">
        <v>8</v>
      </c>
    </row>
    <row r="18" spans="1:13" ht="14.4" customHeight="1" x14ac:dyDescent="0.25">
      <c r="A18" s="222">
        <v>2015</v>
      </c>
      <c r="B18" s="243">
        <v>2</v>
      </c>
      <c r="C18" s="59">
        <v>60</v>
      </c>
      <c r="D18" s="46">
        <v>18</v>
      </c>
      <c r="E18" s="46">
        <v>64</v>
      </c>
      <c r="F18" s="46">
        <v>28</v>
      </c>
      <c r="G18" s="232">
        <v>6</v>
      </c>
      <c r="H18" s="59">
        <v>281</v>
      </c>
      <c r="I18" s="46">
        <v>124</v>
      </c>
      <c r="J18" s="46">
        <v>49</v>
      </c>
      <c r="K18" s="232">
        <v>2</v>
      </c>
      <c r="L18" s="46">
        <v>31</v>
      </c>
      <c r="M18" s="46">
        <v>11</v>
      </c>
    </row>
    <row r="19" spans="1:13" ht="14.4" customHeight="1" x14ac:dyDescent="0.25">
      <c r="A19" s="222">
        <v>2016</v>
      </c>
      <c r="B19" s="243">
        <v>2</v>
      </c>
      <c r="C19" s="46">
        <v>60</v>
      </c>
      <c r="D19" s="46">
        <v>23</v>
      </c>
      <c r="E19" s="46">
        <v>57</v>
      </c>
      <c r="F19" s="46">
        <v>31</v>
      </c>
      <c r="G19" s="232">
        <v>6</v>
      </c>
      <c r="H19" s="59">
        <v>281</v>
      </c>
      <c r="I19" s="46">
        <v>125</v>
      </c>
      <c r="J19" s="46">
        <v>55</v>
      </c>
      <c r="K19" s="232">
        <v>2</v>
      </c>
      <c r="L19" s="46">
        <v>32</v>
      </c>
      <c r="M19" s="46">
        <v>9</v>
      </c>
    </row>
    <row r="20" spans="1:13" ht="14.4" customHeight="1" x14ac:dyDescent="0.25">
      <c r="A20" s="222">
        <v>2017</v>
      </c>
      <c r="B20" s="243">
        <v>3</v>
      </c>
      <c r="C20" s="46">
        <v>91</v>
      </c>
      <c r="D20" s="46">
        <v>21</v>
      </c>
      <c r="E20" s="46">
        <v>80</v>
      </c>
      <c r="F20" s="46">
        <v>36</v>
      </c>
      <c r="G20" s="232">
        <v>6</v>
      </c>
      <c r="H20" s="59">
        <v>281</v>
      </c>
      <c r="I20" s="46">
        <v>129</v>
      </c>
      <c r="J20" s="46">
        <v>53</v>
      </c>
      <c r="K20" s="232">
        <v>2</v>
      </c>
      <c r="L20" s="46">
        <v>41</v>
      </c>
      <c r="M20" s="46">
        <v>8</v>
      </c>
    </row>
    <row r="21" spans="1:13" ht="14.4" customHeight="1" x14ac:dyDescent="0.25">
      <c r="A21" s="222">
        <v>2018</v>
      </c>
      <c r="B21" s="243">
        <v>2</v>
      </c>
      <c r="C21" s="46">
        <v>39</v>
      </c>
      <c r="D21" s="46">
        <v>22</v>
      </c>
      <c r="E21" s="46">
        <v>69</v>
      </c>
      <c r="F21" s="46">
        <v>30</v>
      </c>
      <c r="G21" s="232">
        <v>7</v>
      </c>
      <c r="H21" s="46">
        <v>297</v>
      </c>
      <c r="I21" s="46">
        <v>130</v>
      </c>
      <c r="J21" s="46">
        <v>61</v>
      </c>
      <c r="K21" s="232">
        <v>2</v>
      </c>
      <c r="L21" s="46">
        <v>45</v>
      </c>
      <c r="M21" s="46">
        <v>7</v>
      </c>
    </row>
    <row r="22" spans="1:13" ht="15.6" thickBot="1" x14ac:dyDescent="0.3">
      <c r="A22" s="239">
        <v>2019</v>
      </c>
      <c r="B22" s="244">
        <v>3</v>
      </c>
      <c r="C22" s="240">
        <v>56</v>
      </c>
      <c r="D22" s="240">
        <v>30</v>
      </c>
      <c r="E22" s="240">
        <v>87</v>
      </c>
      <c r="F22" s="240">
        <v>48</v>
      </c>
      <c r="G22" s="234">
        <v>7</v>
      </c>
      <c r="H22" s="107">
        <v>295</v>
      </c>
      <c r="I22" s="107">
        <v>127</v>
      </c>
      <c r="J22" s="107">
        <v>51</v>
      </c>
      <c r="K22" s="234">
        <v>2</v>
      </c>
      <c r="L22" s="107">
        <v>65</v>
      </c>
      <c r="M22" s="107">
        <v>11</v>
      </c>
    </row>
    <row r="23" spans="1:13" ht="14.4" x14ac:dyDescent="0.3">
      <c r="A23" s="319" t="s">
        <v>424</v>
      </c>
      <c r="B23" s="320"/>
      <c r="C23" s="320"/>
      <c r="D23" s="320"/>
      <c r="E23" s="320"/>
      <c r="F23" s="320"/>
      <c r="G23" s="320"/>
      <c r="H23" s="320"/>
      <c r="I23" s="320"/>
      <c r="J23" s="320"/>
      <c r="K23" s="320"/>
      <c r="L23" s="320"/>
      <c r="M23" s="320"/>
    </row>
    <row r="24" spans="1:13" ht="15" x14ac:dyDescent="0.25">
      <c r="A24" s="221"/>
      <c r="B24" s="228"/>
      <c r="C24" s="231"/>
      <c r="D24" s="231"/>
      <c r="E24" s="231"/>
      <c r="F24" s="231"/>
      <c r="G24" s="97"/>
      <c r="H24" s="97"/>
      <c r="I24" s="97"/>
      <c r="J24" s="97"/>
      <c r="K24" s="97"/>
      <c r="L24" s="97"/>
      <c r="M24" s="97"/>
    </row>
    <row r="25" spans="1:13" ht="15.6" x14ac:dyDescent="0.3">
      <c r="A25" s="338" t="s">
        <v>5</v>
      </c>
      <c r="B25" s="338"/>
      <c r="C25" s="338"/>
      <c r="D25" s="338"/>
      <c r="E25" s="338"/>
      <c r="F25" s="338"/>
      <c r="G25" s="338"/>
      <c r="H25" s="338"/>
      <c r="I25" s="97"/>
      <c r="J25" s="97"/>
      <c r="K25" s="97"/>
      <c r="L25" s="97"/>
      <c r="M25" s="97"/>
    </row>
    <row r="26" spans="1:13" ht="18" customHeight="1" x14ac:dyDescent="0.25">
      <c r="A26" s="358" t="s">
        <v>170</v>
      </c>
      <c r="B26" s="309"/>
      <c r="C26" s="309"/>
      <c r="D26" s="309"/>
      <c r="E26" s="309"/>
      <c r="F26" s="309"/>
      <c r="G26" s="309"/>
      <c r="H26" s="309"/>
      <c r="I26" s="318"/>
      <c r="J26" s="318"/>
      <c r="K26" s="318"/>
      <c r="L26" s="318"/>
      <c r="M26" s="318"/>
    </row>
    <row r="27" spans="1:13" ht="13.2" customHeight="1" x14ac:dyDescent="0.25">
      <c r="A27" s="318" t="s">
        <v>189</v>
      </c>
      <c r="B27" s="318"/>
      <c r="C27" s="318"/>
      <c r="D27" s="318"/>
      <c r="E27" s="318"/>
      <c r="F27" s="318"/>
      <c r="G27" s="318"/>
      <c r="H27" s="318"/>
      <c r="I27" s="318"/>
      <c r="J27" s="318"/>
      <c r="K27" s="318"/>
      <c r="L27" s="318"/>
      <c r="M27" s="318"/>
    </row>
    <row r="28" spans="1:13" ht="15" x14ac:dyDescent="0.25">
      <c r="A28" s="309" t="s">
        <v>350</v>
      </c>
      <c r="B28" s="309"/>
      <c r="C28" s="309"/>
      <c r="D28" s="309"/>
      <c r="E28" s="309"/>
      <c r="F28" s="309"/>
      <c r="G28" s="309"/>
      <c r="H28" s="318"/>
      <c r="I28" s="318"/>
      <c r="J28" s="318"/>
      <c r="K28" s="318"/>
      <c r="L28" s="318"/>
      <c r="M28" s="318"/>
    </row>
    <row r="29" spans="1:13" ht="15" x14ac:dyDescent="0.25">
      <c r="A29" s="318" t="s">
        <v>356</v>
      </c>
      <c r="B29" s="318"/>
      <c r="C29" s="318"/>
      <c r="D29" s="318"/>
      <c r="E29" s="318"/>
      <c r="F29" s="318"/>
      <c r="G29" s="318"/>
      <c r="H29" s="318"/>
      <c r="I29" s="318"/>
      <c r="J29" s="318"/>
      <c r="K29" s="318"/>
      <c r="L29" s="318"/>
      <c r="M29" s="318"/>
    </row>
    <row r="30" spans="1:13" ht="16.2" customHeight="1" x14ac:dyDescent="0.25">
      <c r="A30" s="309" t="s">
        <v>396</v>
      </c>
      <c r="B30" s="309"/>
      <c r="C30" s="309"/>
      <c r="D30" s="309"/>
      <c r="E30" s="309"/>
      <c r="F30" s="309"/>
      <c r="G30" s="318"/>
      <c r="H30" s="318"/>
      <c r="I30" s="318"/>
      <c r="J30" s="318"/>
      <c r="K30" s="318"/>
      <c r="L30" s="318"/>
      <c r="M30" s="318"/>
    </row>
  </sheetData>
  <mergeCells count="16">
    <mergeCell ref="A1:M1"/>
    <mergeCell ref="B5:F5"/>
    <mergeCell ref="G5:J5"/>
    <mergeCell ref="D6:F6"/>
    <mergeCell ref="I6:J6"/>
    <mergeCell ref="A4:M4"/>
    <mergeCell ref="K5:M5"/>
    <mergeCell ref="A25:H25"/>
    <mergeCell ref="A26:M26"/>
    <mergeCell ref="A2:M2"/>
    <mergeCell ref="A30:M30"/>
    <mergeCell ref="A29:M29"/>
    <mergeCell ref="L6:M6"/>
    <mergeCell ref="A27:M27"/>
    <mergeCell ref="A28:M28"/>
    <mergeCell ref="A23:M23"/>
  </mergeCells>
  <pageMargins left="0.7" right="0.7" top="0.78740157499999996" bottom="0.78740157499999996" header="0.3" footer="0.3"/>
  <pageSetup paperSize="9" scale="53"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FFC000"/>
    <pageSetUpPr fitToPage="1"/>
  </sheetPr>
  <dimension ref="A1:G24"/>
  <sheetViews>
    <sheetView zoomScale="85" zoomScaleNormal="85" workbookViewId="0">
      <selection activeCell="I6" sqref="I6"/>
    </sheetView>
  </sheetViews>
  <sheetFormatPr baseColWidth="10" defaultRowHeight="13.8" x14ac:dyDescent="0.25"/>
  <cols>
    <col min="1" max="1" width="14.33203125" style="15" customWidth="1"/>
    <col min="2" max="3" width="18.44140625" style="15" customWidth="1"/>
    <col min="4" max="4" width="20.5546875" style="15" customWidth="1"/>
    <col min="5" max="5" width="24.77734375" style="15" customWidth="1"/>
    <col min="6" max="6" width="34.77734375" style="15" customWidth="1"/>
    <col min="7" max="7" width="24.109375" style="15" customWidth="1"/>
    <col min="8" max="16384" width="11.5546875" style="15"/>
  </cols>
  <sheetData>
    <row r="1" spans="1:7" ht="17.399999999999999" x14ac:dyDescent="0.3">
      <c r="A1" s="310" t="s">
        <v>329</v>
      </c>
      <c r="B1" s="310"/>
      <c r="C1" s="311"/>
      <c r="D1" s="311"/>
      <c r="E1" s="311"/>
      <c r="F1" s="311"/>
      <c r="G1" s="311"/>
    </row>
    <row r="2" spans="1:7" ht="15" x14ac:dyDescent="0.25">
      <c r="A2" s="316" t="s">
        <v>164</v>
      </c>
      <c r="B2" s="316"/>
      <c r="C2" s="316"/>
    </row>
    <row r="3" spans="1:7" x14ac:dyDescent="0.25">
      <c r="A3" s="22"/>
      <c r="B3" s="22"/>
      <c r="C3" s="22"/>
    </row>
    <row r="4" spans="1:7" ht="14.4" thickBot="1" x14ac:dyDescent="0.3">
      <c r="A4" s="312" t="s">
        <v>200</v>
      </c>
      <c r="B4" s="312"/>
      <c r="C4" s="313"/>
      <c r="D4" s="313"/>
      <c r="E4" s="313"/>
      <c r="F4" s="313"/>
      <c r="G4" s="313"/>
    </row>
    <row r="5" spans="1:7" x14ac:dyDescent="0.25">
      <c r="A5" s="248"/>
      <c r="B5" s="252" t="s">
        <v>343</v>
      </c>
      <c r="C5" s="253" t="s">
        <v>19</v>
      </c>
      <c r="D5" s="253" t="s">
        <v>20</v>
      </c>
      <c r="E5" s="254" t="s">
        <v>23</v>
      </c>
      <c r="F5" s="254" t="s">
        <v>282</v>
      </c>
      <c r="G5" s="254" t="s">
        <v>24</v>
      </c>
    </row>
    <row r="6" spans="1:7" x14ac:dyDescent="0.25">
      <c r="A6" s="21">
        <v>2005</v>
      </c>
      <c r="B6" s="249">
        <v>1</v>
      </c>
      <c r="C6" s="21">
        <v>2</v>
      </c>
      <c r="D6" s="31">
        <v>0</v>
      </c>
      <c r="E6" s="32">
        <v>0</v>
      </c>
      <c r="F6" s="32">
        <v>0</v>
      </c>
      <c r="G6" s="32">
        <v>0</v>
      </c>
    </row>
    <row r="7" spans="1:7" x14ac:dyDescent="0.25">
      <c r="A7" s="21">
        <v>2006</v>
      </c>
      <c r="B7" s="249">
        <v>1</v>
      </c>
      <c r="C7" s="21">
        <v>2</v>
      </c>
      <c r="D7" s="31">
        <v>0</v>
      </c>
      <c r="E7" s="32">
        <v>0</v>
      </c>
      <c r="F7" s="32">
        <v>0</v>
      </c>
      <c r="G7" s="32">
        <v>0</v>
      </c>
    </row>
    <row r="8" spans="1:7" x14ac:dyDescent="0.25">
      <c r="A8" s="21">
        <v>2007</v>
      </c>
      <c r="B8" s="249">
        <v>1</v>
      </c>
      <c r="C8" s="21">
        <v>2</v>
      </c>
      <c r="D8" s="31">
        <v>0</v>
      </c>
      <c r="E8" s="32">
        <v>0</v>
      </c>
      <c r="F8" s="32">
        <v>0</v>
      </c>
      <c r="G8" s="32">
        <v>0</v>
      </c>
    </row>
    <row r="9" spans="1:7" x14ac:dyDescent="0.25">
      <c r="A9" s="27">
        <v>2008</v>
      </c>
      <c r="B9" s="250">
        <v>1</v>
      </c>
      <c r="C9" s="17">
        <v>2</v>
      </c>
      <c r="D9" s="31">
        <v>0</v>
      </c>
      <c r="E9" s="25">
        <v>0</v>
      </c>
      <c r="F9" s="25">
        <v>0</v>
      </c>
      <c r="G9" s="25">
        <v>0</v>
      </c>
    </row>
    <row r="10" spans="1:7" x14ac:dyDescent="0.25">
      <c r="A10" s="27">
        <v>2009</v>
      </c>
      <c r="B10" s="250">
        <v>1</v>
      </c>
      <c r="C10" s="17">
        <v>2</v>
      </c>
      <c r="D10" s="31">
        <v>0</v>
      </c>
      <c r="E10" s="31">
        <v>0</v>
      </c>
      <c r="F10" s="21">
        <v>1</v>
      </c>
      <c r="G10" s="25">
        <v>0</v>
      </c>
    </row>
    <row r="11" spans="1:7" x14ac:dyDescent="0.25">
      <c r="A11" s="27">
        <v>2010</v>
      </c>
      <c r="B11" s="250">
        <v>2</v>
      </c>
      <c r="C11" s="17">
        <v>4</v>
      </c>
      <c r="D11" s="17">
        <v>7</v>
      </c>
      <c r="E11" s="21">
        <v>1</v>
      </c>
      <c r="F11" s="21">
        <v>1</v>
      </c>
      <c r="G11" s="21">
        <v>1</v>
      </c>
    </row>
    <row r="12" spans="1:7" x14ac:dyDescent="0.25">
      <c r="A12" s="27">
        <v>2011</v>
      </c>
      <c r="B12" s="250">
        <v>2</v>
      </c>
      <c r="C12" s="17">
        <v>4</v>
      </c>
      <c r="D12" s="17">
        <v>7</v>
      </c>
      <c r="E12" s="21">
        <v>1</v>
      </c>
      <c r="F12" s="21">
        <v>1</v>
      </c>
      <c r="G12" s="21">
        <v>1</v>
      </c>
    </row>
    <row r="13" spans="1:7" x14ac:dyDescent="0.25">
      <c r="A13" s="27">
        <v>2012</v>
      </c>
      <c r="B13" s="250">
        <v>2</v>
      </c>
      <c r="C13" s="17">
        <v>4</v>
      </c>
      <c r="D13" s="17">
        <v>7</v>
      </c>
      <c r="E13" s="21">
        <v>1</v>
      </c>
      <c r="F13" s="21">
        <v>1</v>
      </c>
      <c r="G13" s="21">
        <v>1</v>
      </c>
    </row>
    <row r="14" spans="1:7" x14ac:dyDescent="0.25">
      <c r="A14" s="27">
        <v>2013</v>
      </c>
      <c r="B14" s="250">
        <v>2</v>
      </c>
      <c r="C14" s="17">
        <v>4</v>
      </c>
      <c r="D14" s="17">
        <v>14</v>
      </c>
      <c r="E14" s="21">
        <v>1</v>
      </c>
      <c r="F14" s="21">
        <v>1</v>
      </c>
      <c r="G14" s="21">
        <v>1</v>
      </c>
    </row>
    <row r="15" spans="1:7" x14ac:dyDescent="0.25">
      <c r="A15" s="27">
        <v>2014</v>
      </c>
      <c r="B15" s="250">
        <v>2</v>
      </c>
      <c r="C15" s="17">
        <v>4</v>
      </c>
      <c r="D15" s="17">
        <v>14</v>
      </c>
      <c r="E15" s="21">
        <v>1</v>
      </c>
      <c r="F15" s="21">
        <v>1</v>
      </c>
      <c r="G15" s="21">
        <v>1</v>
      </c>
    </row>
    <row r="16" spans="1:7" x14ac:dyDescent="0.25">
      <c r="A16" s="27">
        <v>2015</v>
      </c>
      <c r="B16" s="250">
        <v>2</v>
      </c>
      <c r="C16" s="17">
        <v>4</v>
      </c>
      <c r="D16" s="17">
        <v>14</v>
      </c>
      <c r="E16" s="21">
        <v>1</v>
      </c>
      <c r="F16" s="21">
        <v>1</v>
      </c>
      <c r="G16" s="21">
        <v>1</v>
      </c>
    </row>
    <row r="17" spans="1:7" x14ac:dyDescent="0.25">
      <c r="A17" s="27">
        <v>2016</v>
      </c>
      <c r="B17" s="250">
        <v>2</v>
      </c>
      <c r="C17" s="17">
        <v>4</v>
      </c>
      <c r="D17" s="17">
        <v>14</v>
      </c>
      <c r="E17" s="21">
        <v>1</v>
      </c>
      <c r="F17" s="21">
        <v>1</v>
      </c>
      <c r="G17" s="21">
        <v>1</v>
      </c>
    </row>
    <row r="18" spans="1:7" x14ac:dyDescent="0.25">
      <c r="A18" s="27">
        <v>2017</v>
      </c>
      <c r="B18" s="250">
        <v>3</v>
      </c>
      <c r="C18" s="17">
        <v>6</v>
      </c>
      <c r="D18" s="17">
        <v>17</v>
      </c>
      <c r="E18" s="21">
        <v>1</v>
      </c>
      <c r="F18" s="21">
        <v>1</v>
      </c>
      <c r="G18" s="21">
        <v>1</v>
      </c>
    </row>
    <row r="19" spans="1:7" x14ac:dyDescent="0.25">
      <c r="A19" s="30">
        <v>2018</v>
      </c>
      <c r="B19" s="250">
        <v>2</v>
      </c>
      <c r="C19" s="17">
        <v>4</v>
      </c>
      <c r="D19" s="17">
        <v>17</v>
      </c>
      <c r="E19" s="17">
        <v>1</v>
      </c>
      <c r="F19" s="17">
        <v>1</v>
      </c>
      <c r="G19" s="21">
        <v>1</v>
      </c>
    </row>
    <row r="20" spans="1:7" ht="14.4" thickBot="1" x14ac:dyDescent="0.3">
      <c r="A20" s="246">
        <v>2019</v>
      </c>
      <c r="B20" s="251">
        <v>3</v>
      </c>
      <c r="C20" s="247">
        <v>4</v>
      </c>
      <c r="D20" s="247">
        <v>17</v>
      </c>
      <c r="E20" s="247">
        <v>1</v>
      </c>
      <c r="F20" s="247">
        <v>1</v>
      </c>
      <c r="G20" s="247">
        <v>1</v>
      </c>
    </row>
    <row r="21" spans="1:7" ht="14.4" x14ac:dyDescent="0.3">
      <c r="A21" s="319" t="s">
        <v>424</v>
      </c>
      <c r="B21" s="320"/>
      <c r="C21" s="320"/>
      <c r="D21" s="320"/>
      <c r="E21" s="320"/>
      <c r="F21" s="320"/>
      <c r="G21" s="320"/>
    </row>
    <row r="22" spans="1:7" x14ac:dyDescent="0.25">
      <c r="A22" s="33"/>
      <c r="B22" s="18"/>
      <c r="C22" s="18"/>
      <c r="D22" s="18"/>
      <c r="E22" s="18"/>
      <c r="F22" s="18"/>
      <c r="G22" s="18"/>
    </row>
    <row r="23" spans="1:7" x14ac:dyDescent="0.25">
      <c r="A23" s="366" t="s">
        <v>5</v>
      </c>
      <c r="B23" s="366"/>
      <c r="C23" s="365"/>
      <c r="D23" s="365"/>
      <c r="E23" s="365"/>
      <c r="F23" s="365"/>
      <c r="G23" s="365"/>
    </row>
    <row r="24" spans="1:7" x14ac:dyDescent="0.25">
      <c r="A24" s="364" t="s">
        <v>322</v>
      </c>
      <c r="B24" s="364"/>
      <c r="C24" s="364"/>
      <c r="D24" s="365"/>
      <c r="E24" s="365"/>
      <c r="F24" s="365"/>
      <c r="G24" s="365"/>
    </row>
  </sheetData>
  <mergeCells count="6">
    <mergeCell ref="A2:C2"/>
    <mergeCell ref="A4:G4"/>
    <mergeCell ref="A1:G1"/>
    <mergeCell ref="A24:G24"/>
    <mergeCell ref="A23:G23"/>
    <mergeCell ref="A21:G21"/>
  </mergeCells>
  <pageMargins left="0.7" right="0.7" top="0.78740157499999996" bottom="0.78740157499999996" header="0.3" footer="0.3"/>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E68B"/>
    <pageSetUpPr fitToPage="1"/>
  </sheetPr>
  <dimension ref="A1:C31"/>
  <sheetViews>
    <sheetView zoomScale="70" zoomScaleNormal="70" workbookViewId="0">
      <selection activeCell="E5" sqref="E5"/>
    </sheetView>
  </sheetViews>
  <sheetFormatPr baseColWidth="10" defaultColWidth="11.5546875" defaultRowHeight="13.8" x14ac:dyDescent="0.25"/>
  <cols>
    <col min="1" max="1" width="41.109375" style="15" customWidth="1"/>
    <col min="2" max="2" width="19.21875" style="15" customWidth="1"/>
    <col min="3" max="3" width="59.109375" style="15" customWidth="1"/>
    <col min="4" max="16384" width="11.5546875" style="15"/>
  </cols>
  <sheetData>
    <row r="1" spans="1:3" ht="17.399999999999999" x14ac:dyDescent="0.3">
      <c r="A1" s="310" t="s">
        <v>216</v>
      </c>
      <c r="B1" s="310"/>
      <c r="C1" s="311"/>
    </row>
    <row r="2" spans="1:3" ht="15" x14ac:dyDescent="0.25">
      <c r="A2" s="314" t="s">
        <v>362</v>
      </c>
      <c r="B2" s="314"/>
    </row>
    <row r="3" spans="1:3" x14ac:dyDescent="0.25">
      <c r="A3" s="16"/>
    </row>
    <row r="4" spans="1:3" ht="14.4" thickBot="1" x14ac:dyDescent="0.3">
      <c r="A4" s="312" t="s">
        <v>3</v>
      </c>
      <c r="B4" s="313"/>
      <c r="C4" s="313"/>
    </row>
    <row r="5" spans="1:3" ht="16.2" customHeight="1" x14ac:dyDescent="0.3">
      <c r="A5" s="39"/>
      <c r="B5" s="51" t="s">
        <v>215</v>
      </c>
      <c r="C5" s="40" t="s">
        <v>193</v>
      </c>
    </row>
    <row r="6" spans="1:3" ht="13.95" customHeight="1" x14ac:dyDescent="0.3">
      <c r="A6" s="41" t="s">
        <v>4</v>
      </c>
      <c r="B6" s="52">
        <v>530</v>
      </c>
      <c r="C6" s="42">
        <f>SUM(C7:C24)</f>
        <v>110</v>
      </c>
    </row>
    <row r="7" spans="1:3" ht="15" x14ac:dyDescent="0.25">
      <c r="A7" s="43" t="s">
        <v>1</v>
      </c>
      <c r="B7" s="53">
        <v>24</v>
      </c>
      <c r="C7" s="44">
        <v>5</v>
      </c>
    </row>
    <row r="8" spans="1:3" ht="15" x14ac:dyDescent="0.25">
      <c r="A8" s="43" t="s">
        <v>172</v>
      </c>
      <c r="B8" s="53">
        <v>15</v>
      </c>
      <c r="C8" s="44">
        <v>4</v>
      </c>
    </row>
    <row r="9" spans="1:3" ht="15" x14ac:dyDescent="0.25">
      <c r="A9" s="45" t="s">
        <v>0</v>
      </c>
      <c r="B9" s="54">
        <v>128</v>
      </c>
      <c r="C9" s="44">
        <v>41</v>
      </c>
    </row>
    <row r="10" spans="1:3" ht="15" x14ac:dyDescent="0.25">
      <c r="A10" s="46" t="s">
        <v>173</v>
      </c>
      <c r="B10" s="54">
        <v>5</v>
      </c>
      <c r="C10" s="44">
        <v>5</v>
      </c>
    </row>
    <row r="11" spans="1:3" ht="15" x14ac:dyDescent="0.25">
      <c r="A11" s="46" t="s">
        <v>174</v>
      </c>
      <c r="B11" s="54">
        <v>7</v>
      </c>
      <c r="C11" s="44">
        <v>2</v>
      </c>
    </row>
    <row r="12" spans="1:3" ht="15" x14ac:dyDescent="0.25">
      <c r="A12" s="46" t="s">
        <v>175</v>
      </c>
      <c r="B12" s="54">
        <v>19</v>
      </c>
      <c r="C12" s="44">
        <v>0</v>
      </c>
    </row>
    <row r="13" spans="1:3" ht="15" x14ac:dyDescent="0.25">
      <c r="A13" s="46" t="s">
        <v>176</v>
      </c>
      <c r="B13" s="54">
        <v>5</v>
      </c>
      <c r="C13" s="44">
        <v>0</v>
      </c>
    </row>
    <row r="14" spans="1:3" ht="15" x14ac:dyDescent="0.25">
      <c r="A14" s="46" t="s">
        <v>168</v>
      </c>
      <c r="B14" s="54">
        <v>14</v>
      </c>
      <c r="C14" s="44">
        <v>1</v>
      </c>
    </row>
    <row r="15" spans="1:3" ht="15" x14ac:dyDescent="0.25">
      <c r="A15" s="46" t="s">
        <v>278</v>
      </c>
      <c r="B15" s="54">
        <v>9</v>
      </c>
      <c r="C15" s="44">
        <v>0</v>
      </c>
    </row>
    <row r="16" spans="1:3" ht="15" x14ac:dyDescent="0.25">
      <c r="A16" s="46" t="s">
        <v>177</v>
      </c>
      <c r="B16" s="54">
        <v>4</v>
      </c>
      <c r="C16" s="44">
        <v>0</v>
      </c>
    </row>
    <row r="17" spans="1:3" ht="15" x14ac:dyDescent="0.25">
      <c r="A17" s="46" t="s">
        <v>178</v>
      </c>
      <c r="B17" s="54">
        <v>20</v>
      </c>
      <c r="C17" s="44">
        <v>1</v>
      </c>
    </row>
    <row r="18" spans="1:3" ht="15" x14ac:dyDescent="0.25">
      <c r="A18" s="46" t="s">
        <v>179</v>
      </c>
      <c r="B18" s="54">
        <v>35</v>
      </c>
      <c r="C18" s="44">
        <v>5</v>
      </c>
    </row>
    <row r="19" spans="1:3" ht="15" x14ac:dyDescent="0.25">
      <c r="A19" s="46" t="s">
        <v>180</v>
      </c>
      <c r="B19" s="54">
        <v>7</v>
      </c>
      <c r="C19" s="44">
        <v>4</v>
      </c>
    </row>
    <row r="20" spans="1:3" ht="15" x14ac:dyDescent="0.25">
      <c r="A20" s="46" t="s">
        <v>366</v>
      </c>
      <c r="B20" s="54">
        <v>33</v>
      </c>
      <c r="C20" s="44">
        <v>0</v>
      </c>
    </row>
    <row r="21" spans="1:3" ht="15" x14ac:dyDescent="0.25">
      <c r="A21" s="43" t="s">
        <v>166</v>
      </c>
      <c r="B21" s="54">
        <v>96</v>
      </c>
      <c r="C21" s="44">
        <v>20</v>
      </c>
    </row>
    <row r="22" spans="1:3" ht="15" x14ac:dyDescent="0.25">
      <c r="A22" s="43" t="s">
        <v>364</v>
      </c>
      <c r="B22" s="54">
        <v>26</v>
      </c>
      <c r="C22" s="44">
        <v>1</v>
      </c>
    </row>
    <row r="23" spans="1:3" ht="15" x14ac:dyDescent="0.25">
      <c r="A23" s="47" t="s">
        <v>365</v>
      </c>
      <c r="B23" s="54">
        <v>24</v>
      </c>
      <c r="C23" s="44">
        <v>1</v>
      </c>
    </row>
    <row r="24" spans="1:3" ht="14.4" customHeight="1" thickBot="1" x14ac:dyDescent="0.3">
      <c r="A24" s="48" t="s">
        <v>2</v>
      </c>
      <c r="B24" s="55">
        <v>59</v>
      </c>
      <c r="C24" s="49">
        <v>20</v>
      </c>
    </row>
    <row r="25" spans="1:3" ht="14.4" x14ac:dyDescent="0.3">
      <c r="A25" s="319" t="s">
        <v>424</v>
      </c>
      <c r="B25" s="320"/>
      <c r="C25" s="320"/>
    </row>
    <row r="26" spans="1:3" ht="14.4" x14ac:dyDescent="0.3">
      <c r="C26" s="12"/>
    </row>
    <row r="27" spans="1:3" ht="15.6" x14ac:dyDescent="0.3">
      <c r="A27" s="315" t="s">
        <v>5</v>
      </c>
      <c r="B27" s="316"/>
    </row>
    <row r="28" spans="1:3" ht="63" customHeight="1" x14ac:dyDescent="0.25">
      <c r="A28" s="317" t="s">
        <v>220</v>
      </c>
      <c r="B28" s="309"/>
      <c r="C28" s="318"/>
    </row>
    <row r="29" spans="1:3" ht="63" customHeight="1" x14ac:dyDescent="0.25">
      <c r="A29" s="309" t="s">
        <v>221</v>
      </c>
      <c r="B29" s="309"/>
      <c r="C29" s="309"/>
    </row>
    <row r="30" spans="1:3" ht="34.799999999999997" customHeight="1" x14ac:dyDescent="0.25">
      <c r="A30" s="309" t="s">
        <v>398</v>
      </c>
      <c r="B30" s="309"/>
      <c r="C30" s="309"/>
    </row>
    <row r="31" spans="1:3" x14ac:dyDescent="0.25">
      <c r="A31" s="19"/>
    </row>
  </sheetData>
  <mergeCells count="8">
    <mergeCell ref="A30:C30"/>
    <mergeCell ref="A1:C1"/>
    <mergeCell ref="A29:C29"/>
    <mergeCell ref="A4:C4"/>
    <mergeCell ref="A2:B2"/>
    <mergeCell ref="A27:B27"/>
    <mergeCell ref="A28:C28"/>
    <mergeCell ref="A25:C25"/>
  </mergeCells>
  <pageMargins left="0.7" right="0.7" top="0.78740157499999996" bottom="0.78740157499999996"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FFC000"/>
    <pageSetUpPr fitToPage="1"/>
  </sheetPr>
  <dimension ref="A1:F19"/>
  <sheetViews>
    <sheetView zoomScale="70" zoomScaleNormal="70" workbookViewId="0">
      <selection activeCell="H4" sqref="H4"/>
    </sheetView>
  </sheetViews>
  <sheetFormatPr baseColWidth="10" defaultRowHeight="13.8" x14ac:dyDescent="0.25"/>
  <cols>
    <col min="1" max="1" width="7.44140625" style="15" customWidth="1"/>
    <col min="2" max="2" width="29.33203125" style="15" customWidth="1"/>
    <col min="3" max="3" width="26.88671875" style="15" customWidth="1"/>
    <col min="4" max="4" width="14.21875" style="15" customWidth="1"/>
    <col min="5" max="5" width="11.5546875" style="15"/>
    <col min="6" max="6" width="16" style="15" customWidth="1"/>
    <col min="7" max="16384" width="11.5546875" style="15"/>
  </cols>
  <sheetData>
    <row r="1" spans="1:6" ht="44.4" customHeight="1" x14ac:dyDescent="0.3">
      <c r="A1" s="340" t="s">
        <v>330</v>
      </c>
      <c r="B1" s="341"/>
      <c r="C1" s="311"/>
      <c r="D1" s="311"/>
      <c r="E1" s="311"/>
      <c r="F1" s="311"/>
    </row>
    <row r="2" spans="1:6" ht="15" x14ac:dyDescent="0.25">
      <c r="A2" s="56" t="s">
        <v>171</v>
      </c>
      <c r="B2" s="56"/>
      <c r="C2" s="56"/>
      <c r="D2" s="56"/>
      <c r="E2" s="56"/>
      <c r="F2" s="56"/>
    </row>
    <row r="3" spans="1:6" ht="15.6" thickBot="1" x14ac:dyDescent="0.3">
      <c r="A3" s="324" t="s">
        <v>201</v>
      </c>
      <c r="B3" s="316"/>
      <c r="C3" s="316"/>
      <c r="D3" s="316"/>
      <c r="E3" s="316"/>
      <c r="F3" s="316"/>
    </row>
    <row r="4" spans="1:6" ht="15.6" x14ac:dyDescent="0.3">
      <c r="A4" s="114"/>
      <c r="B4" s="259" t="s">
        <v>294</v>
      </c>
      <c r="C4" s="259" t="s">
        <v>296</v>
      </c>
      <c r="D4" s="260" t="s">
        <v>298</v>
      </c>
      <c r="E4" s="260" t="s">
        <v>297</v>
      </c>
      <c r="F4" s="260" t="s">
        <v>295</v>
      </c>
    </row>
    <row r="5" spans="1:6" ht="15" x14ac:dyDescent="0.25">
      <c r="A5" s="255">
        <v>2010</v>
      </c>
      <c r="B5" s="256">
        <v>673</v>
      </c>
      <c r="C5" s="256">
        <v>3319</v>
      </c>
      <c r="D5" s="228" t="s">
        <v>6</v>
      </c>
      <c r="E5" s="228" t="s">
        <v>6</v>
      </c>
      <c r="F5" s="228" t="s">
        <v>6</v>
      </c>
    </row>
    <row r="6" spans="1:6" ht="15" x14ac:dyDescent="0.25">
      <c r="A6" s="255">
        <v>2011</v>
      </c>
      <c r="B6" s="256">
        <v>928</v>
      </c>
      <c r="C6" s="256">
        <v>3601</v>
      </c>
      <c r="D6" s="228" t="s">
        <v>6</v>
      </c>
      <c r="E6" s="228" t="s">
        <v>6</v>
      </c>
      <c r="F6" s="228" t="s">
        <v>6</v>
      </c>
    </row>
    <row r="7" spans="1:6" ht="15" x14ac:dyDescent="0.25">
      <c r="A7" s="255">
        <v>2012</v>
      </c>
      <c r="B7" s="256">
        <v>999</v>
      </c>
      <c r="C7" s="256">
        <v>3746</v>
      </c>
      <c r="D7" s="228" t="s">
        <v>6</v>
      </c>
      <c r="E7" s="228" t="s">
        <v>6</v>
      </c>
      <c r="F7" s="228" t="s">
        <v>6</v>
      </c>
    </row>
    <row r="8" spans="1:6" ht="15" x14ac:dyDescent="0.25">
      <c r="A8" s="255">
        <v>2013</v>
      </c>
      <c r="B8" s="256">
        <v>1393</v>
      </c>
      <c r="C8" s="256">
        <v>4178</v>
      </c>
      <c r="D8" s="46">
        <v>1440</v>
      </c>
      <c r="E8" s="46">
        <v>3139</v>
      </c>
      <c r="F8" s="46">
        <v>663</v>
      </c>
    </row>
    <row r="9" spans="1:6" ht="15" x14ac:dyDescent="0.25">
      <c r="A9" s="255">
        <v>2014</v>
      </c>
      <c r="B9" s="256">
        <v>1474</v>
      </c>
      <c r="C9" s="256">
        <v>4123</v>
      </c>
      <c r="D9" s="46">
        <v>1336</v>
      </c>
      <c r="E9" s="46">
        <v>2490</v>
      </c>
      <c r="F9" s="46">
        <v>661</v>
      </c>
    </row>
    <row r="10" spans="1:6" ht="15" x14ac:dyDescent="0.25">
      <c r="A10" s="255">
        <v>2015</v>
      </c>
      <c r="B10" s="256">
        <v>1573</v>
      </c>
      <c r="C10" s="256">
        <v>3997</v>
      </c>
      <c r="D10" s="46">
        <v>933</v>
      </c>
      <c r="E10" s="46">
        <v>2482</v>
      </c>
      <c r="F10" s="46">
        <v>736</v>
      </c>
    </row>
    <row r="11" spans="1:6" ht="15" x14ac:dyDescent="0.25">
      <c r="A11" s="255">
        <v>2016</v>
      </c>
      <c r="B11" s="256">
        <v>1656</v>
      </c>
      <c r="C11" s="256">
        <v>4061</v>
      </c>
      <c r="D11" s="46">
        <v>693</v>
      </c>
      <c r="E11" s="46">
        <v>2669</v>
      </c>
      <c r="F11" s="46">
        <v>868</v>
      </c>
    </row>
    <row r="12" spans="1:6" ht="15" x14ac:dyDescent="0.25">
      <c r="A12" s="255">
        <v>2017</v>
      </c>
      <c r="B12" s="256">
        <v>1458</v>
      </c>
      <c r="C12" s="256">
        <v>3496</v>
      </c>
      <c r="D12" s="46">
        <v>552</v>
      </c>
      <c r="E12" s="46">
        <v>3138</v>
      </c>
      <c r="F12" s="46">
        <v>818</v>
      </c>
    </row>
    <row r="13" spans="1:6" ht="15" x14ac:dyDescent="0.25">
      <c r="A13" s="255">
        <v>2018</v>
      </c>
      <c r="B13" s="256">
        <v>1571</v>
      </c>
      <c r="C13" s="256">
        <v>3450</v>
      </c>
      <c r="D13" s="46">
        <v>638</v>
      </c>
      <c r="E13" s="46">
        <v>2881</v>
      </c>
      <c r="F13" s="46">
        <v>829</v>
      </c>
    </row>
    <row r="14" spans="1:6" ht="15.6" thickBot="1" x14ac:dyDescent="0.3">
      <c r="A14" s="257">
        <v>2019</v>
      </c>
      <c r="B14" s="258">
        <v>1758</v>
      </c>
      <c r="C14" s="258">
        <v>3353</v>
      </c>
      <c r="D14" s="107">
        <v>923</v>
      </c>
      <c r="E14" s="107">
        <v>3720</v>
      </c>
      <c r="F14" s="107">
        <v>844</v>
      </c>
    </row>
    <row r="15" spans="1:6" ht="14.4" x14ac:dyDescent="0.3">
      <c r="A15" s="319" t="s">
        <v>424</v>
      </c>
      <c r="B15" s="320"/>
      <c r="C15" s="320"/>
      <c r="D15" s="320"/>
      <c r="E15" s="320"/>
      <c r="F15" s="320"/>
    </row>
    <row r="16" spans="1:6" ht="14.4" x14ac:dyDescent="0.3">
      <c r="A16" s="50"/>
      <c r="B16" s="12"/>
      <c r="C16" s="12"/>
      <c r="D16" s="12"/>
      <c r="E16" s="12"/>
      <c r="F16" s="12"/>
    </row>
    <row r="17" spans="1:6" ht="15.6" x14ac:dyDescent="0.3">
      <c r="A17" s="321" t="s">
        <v>5</v>
      </c>
      <c r="B17" s="316"/>
      <c r="C17" s="316"/>
      <c r="D17" s="308"/>
      <c r="E17" s="308"/>
      <c r="F17" s="308"/>
    </row>
    <row r="18" spans="1:6" ht="30" customHeight="1" x14ac:dyDescent="0.25">
      <c r="A18" s="322" t="s">
        <v>319</v>
      </c>
      <c r="B18" s="322"/>
      <c r="C18" s="322"/>
      <c r="D18" s="322"/>
      <c r="E18" s="322"/>
      <c r="F18" s="322"/>
    </row>
    <row r="19" spans="1:6" ht="15" x14ac:dyDescent="0.25">
      <c r="A19" s="322"/>
      <c r="B19" s="322"/>
      <c r="C19" s="322"/>
      <c r="D19" s="322"/>
      <c r="E19" s="322"/>
      <c r="F19" s="322"/>
    </row>
  </sheetData>
  <mergeCells count="6">
    <mergeCell ref="A1:F1"/>
    <mergeCell ref="A3:F3"/>
    <mergeCell ref="A18:F18"/>
    <mergeCell ref="A19:F19"/>
    <mergeCell ref="A15:F15"/>
    <mergeCell ref="A17:F17"/>
  </mergeCells>
  <pageMargins left="0.7" right="0.7" top="0.78740157499999996" bottom="0.78740157499999996" header="0.3" footer="0.3"/>
  <pageSetup paperSize="9" scale="97"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rgb="FFFFC000"/>
    <pageSetUpPr fitToPage="1"/>
  </sheetPr>
  <dimension ref="A1:K16"/>
  <sheetViews>
    <sheetView zoomScale="70" zoomScaleNormal="70" workbookViewId="0">
      <selection activeCell="L4" sqref="L4"/>
    </sheetView>
  </sheetViews>
  <sheetFormatPr baseColWidth="10" defaultRowHeight="13.8" x14ac:dyDescent="0.25"/>
  <cols>
    <col min="1" max="1" width="7.44140625" style="15" customWidth="1"/>
    <col min="2" max="2" width="13.109375" style="15" customWidth="1"/>
    <col min="3" max="3" width="28.109375" style="15" customWidth="1"/>
    <col min="4" max="4" width="18.6640625" style="15" customWidth="1"/>
    <col min="5" max="5" width="25.6640625" style="15" customWidth="1"/>
    <col min="6" max="6" width="19.77734375" style="15" customWidth="1"/>
    <col min="7" max="7" width="23.5546875" style="20" customWidth="1"/>
    <col min="8" max="8" width="14.88671875" style="20" customWidth="1"/>
    <col min="9" max="9" width="20" style="20" customWidth="1"/>
    <col min="10" max="10" width="17.44140625" style="20" customWidth="1"/>
    <col min="11" max="11" width="11.33203125" style="20" customWidth="1"/>
    <col min="12" max="16384" width="11.5546875" style="15"/>
  </cols>
  <sheetData>
    <row r="1" spans="1:11" ht="18.600000000000001" customHeight="1" x14ac:dyDescent="0.3">
      <c r="A1" s="340" t="s">
        <v>331</v>
      </c>
      <c r="B1" s="340"/>
      <c r="C1" s="340"/>
      <c r="D1" s="340"/>
      <c r="E1" s="340"/>
      <c r="F1" s="340"/>
      <c r="G1" s="341"/>
      <c r="H1" s="341"/>
      <c r="I1" s="341"/>
      <c r="J1" s="341"/>
      <c r="K1" s="341"/>
    </row>
    <row r="2" spans="1:11" ht="15.6" x14ac:dyDescent="0.3">
      <c r="A2" s="316" t="s">
        <v>165</v>
      </c>
      <c r="B2" s="367"/>
      <c r="C2" s="367"/>
      <c r="D2" s="367"/>
      <c r="E2" s="56"/>
      <c r="F2" s="56"/>
      <c r="G2" s="116"/>
      <c r="H2" s="116"/>
      <c r="I2" s="116"/>
      <c r="J2" s="116"/>
      <c r="K2" s="116"/>
    </row>
    <row r="3" spans="1:11" ht="15.6" thickBot="1" x14ac:dyDescent="0.3">
      <c r="A3" s="324" t="s">
        <v>213</v>
      </c>
      <c r="B3" s="324"/>
      <c r="C3" s="324"/>
      <c r="D3" s="324"/>
      <c r="E3" s="324"/>
      <c r="F3" s="324"/>
      <c r="G3" s="316"/>
      <c r="H3" s="316"/>
      <c r="I3" s="316"/>
      <c r="J3" s="316"/>
      <c r="K3" s="316"/>
    </row>
    <row r="4" spans="1:11" ht="62.4" x14ac:dyDescent="0.3">
      <c r="A4" s="114"/>
      <c r="B4" s="260" t="s">
        <v>4</v>
      </c>
      <c r="C4" s="260" t="s">
        <v>318</v>
      </c>
      <c r="D4" s="260" t="s">
        <v>303</v>
      </c>
      <c r="E4" s="260" t="s">
        <v>304</v>
      </c>
      <c r="F4" s="260" t="s">
        <v>306</v>
      </c>
      <c r="G4" s="266" t="s">
        <v>307</v>
      </c>
      <c r="H4" s="266" t="s">
        <v>309</v>
      </c>
      <c r="I4" s="266" t="s">
        <v>310</v>
      </c>
      <c r="J4" s="266" t="s">
        <v>313</v>
      </c>
      <c r="K4" s="260" t="s">
        <v>316</v>
      </c>
    </row>
    <row r="5" spans="1:11" ht="15" x14ac:dyDescent="0.25">
      <c r="A5" s="255">
        <v>2013</v>
      </c>
      <c r="B5" s="255">
        <v>1656</v>
      </c>
      <c r="C5" s="255">
        <v>115</v>
      </c>
      <c r="D5" s="255">
        <v>29</v>
      </c>
      <c r="E5" s="255">
        <v>44</v>
      </c>
      <c r="F5" s="255">
        <v>146</v>
      </c>
      <c r="G5" s="261">
        <v>253</v>
      </c>
      <c r="H5" s="262">
        <v>140</v>
      </c>
      <c r="I5" s="262">
        <v>736</v>
      </c>
      <c r="J5" s="262">
        <v>171</v>
      </c>
      <c r="K5" s="262">
        <v>22</v>
      </c>
    </row>
    <row r="6" spans="1:11" ht="15" x14ac:dyDescent="0.25">
      <c r="A6" s="255">
        <v>2014</v>
      </c>
      <c r="B6" s="255">
        <v>1590</v>
      </c>
      <c r="C6" s="255">
        <v>173</v>
      </c>
      <c r="D6" s="255">
        <v>31</v>
      </c>
      <c r="E6" s="255">
        <v>22</v>
      </c>
      <c r="F6" s="255">
        <v>159</v>
      </c>
      <c r="G6" s="261">
        <v>183</v>
      </c>
      <c r="H6" s="262">
        <v>112</v>
      </c>
      <c r="I6" s="262">
        <v>719</v>
      </c>
      <c r="J6" s="262">
        <v>189</v>
      </c>
      <c r="K6" s="262">
        <v>2</v>
      </c>
    </row>
    <row r="7" spans="1:11" ht="15" x14ac:dyDescent="0.25">
      <c r="A7" s="255">
        <v>2015</v>
      </c>
      <c r="B7" s="255">
        <v>1379</v>
      </c>
      <c r="C7" s="255">
        <v>117</v>
      </c>
      <c r="D7" s="255">
        <v>32</v>
      </c>
      <c r="E7" s="255">
        <v>24</v>
      </c>
      <c r="F7" s="255">
        <v>141</v>
      </c>
      <c r="G7" s="261">
        <v>84</v>
      </c>
      <c r="H7" s="262">
        <v>95</v>
      </c>
      <c r="I7" s="262">
        <v>682</v>
      </c>
      <c r="J7" s="262">
        <v>199</v>
      </c>
      <c r="K7" s="262">
        <v>5</v>
      </c>
    </row>
    <row r="8" spans="1:11" ht="15" x14ac:dyDescent="0.25">
      <c r="A8" s="255">
        <v>2016</v>
      </c>
      <c r="B8" s="255">
        <v>1344</v>
      </c>
      <c r="C8" s="255">
        <v>208</v>
      </c>
      <c r="D8" s="255">
        <v>32</v>
      </c>
      <c r="E8" s="255">
        <v>15</v>
      </c>
      <c r="F8" s="255">
        <v>113</v>
      </c>
      <c r="G8" s="261">
        <v>68</v>
      </c>
      <c r="H8" s="262">
        <v>66</v>
      </c>
      <c r="I8" s="262">
        <v>650</v>
      </c>
      <c r="J8" s="262">
        <v>188</v>
      </c>
      <c r="K8" s="262">
        <v>4</v>
      </c>
    </row>
    <row r="9" spans="1:11" ht="15" x14ac:dyDescent="0.25">
      <c r="A9" s="255">
        <v>2017</v>
      </c>
      <c r="B9" s="255">
        <v>767</v>
      </c>
      <c r="C9" s="255">
        <v>261</v>
      </c>
      <c r="D9" s="255">
        <v>27</v>
      </c>
      <c r="E9" s="255">
        <v>32</v>
      </c>
      <c r="F9" s="255">
        <v>15</v>
      </c>
      <c r="G9" s="261">
        <v>36</v>
      </c>
      <c r="H9" s="262">
        <v>46</v>
      </c>
      <c r="I9" s="262">
        <v>310</v>
      </c>
      <c r="J9" s="262">
        <v>38</v>
      </c>
      <c r="K9" s="262">
        <v>2</v>
      </c>
    </row>
    <row r="10" spans="1:11" ht="15" x14ac:dyDescent="0.25">
      <c r="A10" s="255">
        <v>2018</v>
      </c>
      <c r="B10" s="255">
        <v>822</v>
      </c>
      <c r="C10" s="172">
        <v>264</v>
      </c>
      <c r="D10" s="172">
        <v>14</v>
      </c>
      <c r="E10" s="172">
        <v>15</v>
      </c>
      <c r="F10" s="172">
        <v>12</v>
      </c>
      <c r="G10" s="261">
        <v>31</v>
      </c>
      <c r="H10" s="261">
        <v>6</v>
      </c>
      <c r="I10" s="261">
        <v>438</v>
      </c>
      <c r="J10" s="261">
        <v>38</v>
      </c>
      <c r="K10" s="261">
        <v>4</v>
      </c>
    </row>
    <row r="11" spans="1:11" ht="15.6" thickBot="1" x14ac:dyDescent="0.3">
      <c r="A11" s="257">
        <v>2019</v>
      </c>
      <c r="B11" s="257">
        <v>1074</v>
      </c>
      <c r="C11" s="263">
        <v>331</v>
      </c>
      <c r="D11" s="263">
        <v>20</v>
      </c>
      <c r="E11" s="263">
        <v>19</v>
      </c>
      <c r="F11" s="263">
        <v>12</v>
      </c>
      <c r="G11" s="264">
        <v>50</v>
      </c>
      <c r="H11" s="264">
        <v>85</v>
      </c>
      <c r="I11" s="264">
        <v>492</v>
      </c>
      <c r="J11" s="264">
        <v>56</v>
      </c>
      <c r="K11" s="265">
        <v>0</v>
      </c>
    </row>
    <row r="12" spans="1:11" ht="14.4" x14ac:dyDescent="0.3">
      <c r="A12" s="319" t="s">
        <v>424</v>
      </c>
      <c r="B12" s="320"/>
      <c r="C12" s="320"/>
      <c r="D12" s="320"/>
      <c r="E12" s="320"/>
      <c r="F12" s="320"/>
      <c r="G12" s="320"/>
      <c r="H12" s="320"/>
      <c r="I12" s="320"/>
      <c r="J12" s="320"/>
      <c r="K12" s="320"/>
    </row>
    <row r="13" spans="1:11" ht="14.4" x14ac:dyDescent="0.3">
      <c r="A13" s="50"/>
      <c r="B13" s="12"/>
      <c r="C13" s="12"/>
      <c r="D13" s="12"/>
      <c r="E13" s="12"/>
      <c r="F13" s="12"/>
      <c r="G13" s="12"/>
      <c r="H13" s="12"/>
      <c r="I13" s="12"/>
      <c r="J13" s="12"/>
      <c r="K13" s="12"/>
    </row>
    <row r="14" spans="1:11" ht="15.6" x14ac:dyDescent="0.3">
      <c r="A14" s="321" t="s">
        <v>5</v>
      </c>
      <c r="B14" s="321"/>
      <c r="C14" s="321"/>
      <c r="D14" s="321"/>
      <c r="E14" s="321"/>
      <c r="F14" s="321"/>
      <c r="G14" s="321"/>
      <c r="H14" s="321"/>
      <c r="I14" s="321"/>
      <c r="J14" s="321"/>
      <c r="K14" s="321"/>
    </row>
    <row r="15" spans="1:11" ht="15" x14ac:dyDescent="0.25">
      <c r="A15" s="316" t="s">
        <v>344</v>
      </c>
      <c r="B15" s="316"/>
      <c r="C15" s="316"/>
      <c r="D15" s="316"/>
      <c r="E15" s="316"/>
      <c r="F15" s="316"/>
      <c r="G15" s="316"/>
      <c r="H15" s="316"/>
      <c r="I15" s="316"/>
      <c r="J15" s="316"/>
      <c r="K15" s="316"/>
    </row>
    <row r="16" spans="1:11" ht="40.200000000000003" customHeight="1" x14ac:dyDescent="0.25">
      <c r="A16" s="309" t="s">
        <v>357</v>
      </c>
      <c r="B16" s="309"/>
      <c r="C16" s="309"/>
      <c r="D16" s="309"/>
      <c r="E16" s="309"/>
      <c r="F16" s="309"/>
      <c r="G16" s="309"/>
      <c r="H16" s="309"/>
      <c r="I16" s="309"/>
      <c r="J16" s="309"/>
      <c r="K16" s="309"/>
    </row>
  </sheetData>
  <mergeCells count="7">
    <mergeCell ref="A1:K1"/>
    <mergeCell ref="A3:K3"/>
    <mergeCell ref="A14:K14"/>
    <mergeCell ref="A15:K15"/>
    <mergeCell ref="A16:K16"/>
    <mergeCell ref="A2:D2"/>
    <mergeCell ref="A12:K12"/>
  </mergeCells>
  <pageMargins left="0.7" right="0.7" top="0.78740157499999996" bottom="0.78740157499999996" header="0.3" footer="0.3"/>
  <pageSetup paperSize="9" scale="61" fitToHeight="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X54"/>
  <sheetViews>
    <sheetView zoomScale="70" zoomScaleNormal="70" workbookViewId="0">
      <selection activeCell="Y26" sqref="Y26:Z26"/>
    </sheetView>
  </sheetViews>
  <sheetFormatPr baseColWidth="10" defaultRowHeight="13.8" x14ac:dyDescent="0.25"/>
  <cols>
    <col min="1" max="1" width="11.5546875" style="15"/>
    <col min="2" max="23" width="10.33203125" style="15" customWidth="1"/>
    <col min="24" max="16384" width="11.5546875" style="15"/>
  </cols>
  <sheetData>
    <row r="1" spans="1:24" ht="17.399999999999999" x14ac:dyDescent="0.3">
      <c r="A1" s="369" t="s">
        <v>351</v>
      </c>
      <c r="B1" s="370"/>
      <c r="C1" s="370"/>
      <c r="D1" s="370"/>
      <c r="E1" s="370"/>
      <c r="F1" s="370"/>
      <c r="G1" s="370"/>
      <c r="H1" s="370"/>
      <c r="I1" s="370"/>
      <c r="J1" s="370"/>
      <c r="K1" s="370"/>
      <c r="L1" s="370"/>
      <c r="M1" s="370"/>
      <c r="N1" s="370"/>
      <c r="O1" s="370"/>
      <c r="P1" s="370"/>
      <c r="Q1" s="370"/>
      <c r="R1" s="370"/>
    </row>
    <row r="2" spans="1:24" ht="15" x14ac:dyDescent="0.25">
      <c r="A2" s="316" t="s">
        <v>185</v>
      </c>
      <c r="B2" s="316"/>
      <c r="C2" s="316"/>
      <c r="D2" s="316"/>
      <c r="E2" s="316"/>
      <c r="F2" s="316"/>
      <c r="G2" s="316"/>
      <c r="H2" s="316"/>
      <c r="I2" s="316"/>
      <c r="J2" s="316"/>
      <c r="K2" s="316"/>
      <c r="L2" s="316"/>
      <c r="M2" s="316"/>
      <c r="N2" s="316"/>
      <c r="O2" s="316"/>
      <c r="P2" s="316"/>
      <c r="Q2" s="316"/>
      <c r="R2" s="316"/>
      <c r="S2" s="56"/>
      <c r="T2" s="56"/>
      <c r="U2" s="56"/>
      <c r="V2" s="56"/>
      <c r="W2" s="56"/>
    </row>
    <row r="3" spans="1:24" ht="15" x14ac:dyDescent="0.25">
      <c r="A3" s="96"/>
      <c r="B3" s="96"/>
      <c r="C3" s="96"/>
      <c r="D3" s="96"/>
      <c r="E3" s="96"/>
      <c r="F3" s="96"/>
      <c r="G3" s="96"/>
      <c r="H3" s="96"/>
      <c r="I3" s="56"/>
      <c r="J3" s="56"/>
      <c r="K3" s="56"/>
      <c r="L3" s="56"/>
      <c r="M3" s="56"/>
      <c r="N3" s="56"/>
      <c r="O3" s="56"/>
      <c r="P3" s="56"/>
      <c r="Q3" s="56"/>
      <c r="R3" s="56"/>
      <c r="S3" s="56"/>
      <c r="T3" s="56"/>
      <c r="U3" s="56"/>
      <c r="V3" s="56"/>
      <c r="W3" s="56"/>
    </row>
    <row r="4" spans="1:24" ht="15.6" thickBot="1" x14ac:dyDescent="0.3">
      <c r="A4" s="324" t="s">
        <v>317</v>
      </c>
      <c r="B4" s="316"/>
      <c r="C4" s="316"/>
      <c r="D4" s="316"/>
      <c r="E4" s="316"/>
      <c r="F4" s="316"/>
      <c r="G4" s="316"/>
      <c r="H4" s="316"/>
      <c r="I4" s="316"/>
      <c r="J4" s="316"/>
      <c r="K4" s="316"/>
      <c r="L4" s="316"/>
      <c r="M4" s="316"/>
      <c r="N4" s="316"/>
      <c r="O4" s="316"/>
      <c r="P4" s="316"/>
      <c r="Q4" s="316"/>
      <c r="R4" s="316"/>
      <c r="S4" s="316"/>
      <c r="T4" s="316"/>
      <c r="U4" s="316"/>
      <c r="V4" s="316"/>
      <c r="W4" s="316"/>
    </row>
    <row r="5" spans="1:24" ht="15" x14ac:dyDescent="0.25">
      <c r="A5" s="114"/>
      <c r="B5" s="275" t="s">
        <v>369</v>
      </c>
      <c r="C5" s="268" t="s">
        <v>370</v>
      </c>
      <c r="D5" s="268" t="s">
        <v>371</v>
      </c>
      <c r="E5" s="268" t="s">
        <v>372</v>
      </c>
      <c r="F5" s="268" t="s">
        <v>373</v>
      </c>
      <c r="G5" s="268" t="s">
        <v>374</v>
      </c>
      <c r="H5" s="268" t="s">
        <v>375</v>
      </c>
      <c r="I5" s="268" t="s">
        <v>376</v>
      </c>
      <c r="J5" s="268" t="s">
        <v>377</v>
      </c>
      <c r="K5" s="268" t="s">
        <v>378</v>
      </c>
      <c r="L5" s="268" t="s">
        <v>379</v>
      </c>
      <c r="M5" s="269" t="s">
        <v>380</v>
      </c>
      <c r="N5" s="114" t="s">
        <v>381</v>
      </c>
      <c r="O5" s="114" t="s">
        <v>382</v>
      </c>
      <c r="P5" s="114" t="s">
        <v>383</v>
      </c>
      <c r="Q5" s="114" t="s">
        <v>384</v>
      </c>
      <c r="R5" s="114" t="s">
        <v>385</v>
      </c>
      <c r="S5" s="114" t="s">
        <v>386</v>
      </c>
      <c r="T5" s="114" t="s">
        <v>387</v>
      </c>
      <c r="U5" s="114" t="s">
        <v>388</v>
      </c>
      <c r="V5" s="114" t="s">
        <v>389</v>
      </c>
      <c r="W5" s="114" t="s">
        <v>390</v>
      </c>
    </row>
    <row r="6" spans="1:24" ht="15" x14ac:dyDescent="0.25">
      <c r="A6" s="59">
        <v>2006</v>
      </c>
      <c r="B6" s="276">
        <v>2343</v>
      </c>
      <c r="C6" s="230">
        <v>29</v>
      </c>
      <c r="D6" s="270">
        <v>27</v>
      </c>
      <c r="E6" s="270">
        <v>23</v>
      </c>
      <c r="F6" s="270">
        <v>21</v>
      </c>
      <c r="G6" s="270">
        <v>117</v>
      </c>
      <c r="H6" s="270">
        <v>54</v>
      </c>
      <c r="I6" s="230">
        <v>4</v>
      </c>
      <c r="J6" s="270">
        <v>19</v>
      </c>
      <c r="K6" s="270">
        <v>203</v>
      </c>
      <c r="L6" s="270">
        <v>65</v>
      </c>
      <c r="M6" s="270">
        <v>208</v>
      </c>
      <c r="N6" s="271">
        <v>60</v>
      </c>
      <c r="O6" s="271">
        <v>397</v>
      </c>
      <c r="P6" s="271">
        <v>256</v>
      </c>
      <c r="Q6" s="271">
        <v>303</v>
      </c>
      <c r="R6" s="271">
        <v>2</v>
      </c>
      <c r="S6" s="271">
        <v>3</v>
      </c>
      <c r="T6" s="271">
        <v>28</v>
      </c>
      <c r="U6" s="271">
        <v>299</v>
      </c>
      <c r="V6" s="271">
        <v>0</v>
      </c>
      <c r="W6" s="271">
        <v>225</v>
      </c>
      <c r="X6" s="376"/>
    </row>
    <row r="7" spans="1:24" ht="15" x14ac:dyDescent="0.25">
      <c r="A7" s="59">
        <v>2007</v>
      </c>
      <c r="B7" s="276">
        <v>2345</v>
      </c>
      <c r="C7" s="230">
        <v>16</v>
      </c>
      <c r="D7" s="270">
        <v>0</v>
      </c>
      <c r="E7" s="270">
        <v>15</v>
      </c>
      <c r="F7" s="270">
        <v>14</v>
      </c>
      <c r="G7" s="270">
        <v>140</v>
      </c>
      <c r="H7" s="270">
        <v>82</v>
      </c>
      <c r="I7" s="230">
        <v>2</v>
      </c>
      <c r="J7" s="270">
        <v>14</v>
      </c>
      <c r="K7" s="270">
        <v>228</v>
      </c>
      <c r="L7" s="270">
        <v>70</v>
      </c>
      <c r="M7" s="270">
        <v>256</v>
      </c>
      <c r="N7" s="271">
        <v>51</v>
      </c>
      <c r="O7" s="271">
        <v>427</v>
      </c>
      <c r="P7" s="271">
        <v>276</v>
      </c>
      <c r="Q7" s="271">
        <v>263</v>
      </c>
      <c r="R7" s="271">
        <v>5</v>
      </c>
      <c r="S7" s="271">
        <v>0</v>
      </c>
      <c r="T7" s="271">
        <v>0</v>
      </c>
      <c r="U7" s="271">
        <v>314</v>
      </c>
      <c r="V7" s="271">
        <v>0</v>
      </c>
      <c r="W7" s="271">
        <v>172</v>
      </c>
      <c r="X7" s="376"/>
    </row>
    <row r="8" spans="1:24" ht="15" x14ac:dyDescent="0.25">
      <c r="A8" s="222">
        <v>2008</v>
      </c>
      <c r="B8" s="276">
        <v>2493</v>
      </c>
      <c r="C8" s="230">
        <v>19</v>
      </c>
      <c r="D8" s="270">
        <v>5</v>
      </c>
      <c r="E8" s="270">
        <v>12</v>
      </c>
      <c r="F8" s="270">
        <v>19</v>
      </c>
      <c r="G8" s="270">
        <v>116</v>
      </c>
      <c r="H8" s="270">
        <v>56</v>
      </c>
      <c r="I8" s="230">
        <v>1</v>
      </c>
      <c r="J8" s="270">
        <v>22</v>
      </c>
      <c r="K8" s="270">
        <v>291</v>
      </c>
      <c r="L8" s="270">
        <v>58</v>
      </c>
      <c r="M8" s="270">
        <v>240</v>
      </c>
      <c r="N8" s="271">
        <v>46</v>
      </c>
      <c r="O8" s="271">
        <v>452</v>
      </c>
      <c r="P8" s="271">
        <v>283</v>
      </c>
      <c r="Q8" s="271">
        <v>275</v>
      </c>
      <c r="R8" s="271">
        <v>0</v>
      </c>
      <c r="S8" s="271">
        <v>1</v>
      </c>
      <c r="T8" s="271">
        <v>5</v>
      </c>
      <c r="U8" s="271">
        <v>367</v>
      </c>
      <c r="V8" s="271">
        <v>0</v>
      </c>
      <c r="W8" s="271">
        <v>225</v>
      </c>
      <c r="X8" s="376"/>
    </row>
    <row r="9" spans="1:24" ht="15" x14ac:dyDescent="0.25">
      <c r="A9" s="222">
        <v>2009</v>
      </c>
      <c r="B9" s="276">
        <v>2598</v>
      </c>
      <c r="C9" s="230">
        <v>15</v>
      </c>
      <c r="D9" s="270">
        <v>0</v>
      </c>
      <c r="E9" s="270">
        <v>20</v>
      </c>
      <c r="F9" s="270">
        <v>8</v>
      </c>
      <c r="G9" s="270">
        <v>68</v>
      </c>
      <c r="H9" s="270">
        <v>89</v>
      </c>
      <c r="I9" s="230">
        <v>1</v>
      </c>
      <c r="J9" s="270">
        <v>20</v>
      </c>
      <c r="K9" s="270">
        <v>283</v>
      </c>
      <c r="L9" s="270">
        <v>72</v>
      </c>
      <c r="M9" s="270">
        <v>232</v>
      </c>
      <c r="N9" s="271">
        <v>66</v>
      </c>
      <c r="O9" s="271">
        <v>473</v>
      </c>
      <c r="P9" s="271">
        <v>300</v>
      </c>
      <c r="Q9" s="271">
        <v>284</v>
      </c>
      <c r="R9" s="271">
        <v>0</v>
      </c>
      <c r="S9" s="271">
        <v>0</v>
      </c>
      <c r="T9" s="271">
        <v>5</v>
      </c>
      <c r="U9" s="271">
        <v>383</v>
      </c>
      <c r="V9" s="271">
        <v>0</v>
      </c>
      <c r="W9" s="271">
        <v>279</v>
      </c>
      <c r="X9" s="376"/>
    </row>
    <row r="10" spans="1:24" ht="15" x14ac:dyDescent="0.25">
      <c r="A10" s="222">
        <v>2010</v>
      </c>
      <c r="B10" s="276">
        <v>2449</v>
      </c>
      <c r="C10" s="230">
        <v>8</v>
      </c>
      <c r="D10" s="270">
        <v>2</v>
      </c>
      <c r="E10" s="270">
        <v>8</v>
      </c>
      <c r="F10" s="270">
        <v>10</v>
      </c>
      <c r="G10" s="270">
        <v>69</v>
      </c>
      <c r="H10" s="270">
        <v>78</v>
      </c>
      <c r="I10" s="230">
        <v>1</v>
      </c>
      <c r="J10" s="270">
        <v>11</v>
      </c>
      <c r="K10" s="270">
        <v>296</v>
      </c>
      <c r="L10" s="270">
        <v>81</v>
      </c>
      <c r="M10" s="270">
        <v>222</v>
      </c>
      <c r="N10" s="271">
        <v>52</v>
      </c>
      <c r="O10" s="271">
        <v>504</v>
      </c>
      <c r="P10" s="271">
        <v>292</v>
      </c>
      <c r="Q10" s="271">
        <v>233</v>
      </c>
      <c r="R10" s="271">
        <v>1</v>
      </c>
      <c r="S10" s="271">
        <v>2</v>
      </c>
      <c r="T10" s="271">
        <v>2</v>
      </c>
      <c r="U10" s="271">
        <v>375</v>
      </c>
      <c r="V10" s="271">
        <v>0</v>
      </c>
      <c r="W10" s="271">
        <v>202</v>
      </c>
      <c r="X10" s="376"/>
    </row>
    <row r="11" spans="1:24" ht="15" x14ac:dyDescent="0.25">
      <c r="A11" s="222">
        <v>2011</v>
      </c>
      <c r="B11" s="276">
        <v>2431</v>
      </c>
      <c r="C11" s="230">
        <v>13</v>
      </c>
      <c r="D11" s="270">
        <v>6</v>
      </c>
      <c r="E11" s="270">
        <v>8</v>
      </c>
      <c r="F11" s="270">
        <v>11</v>
      </c>
      <c r="G11" s="270">
        <v>66</v>
      </c>
      <c r="H11" s="270">
        <v>55</v>
      </c>
      <c r="I11" s="230">
        <v>1</v>
      </c>
      <c r="J11" s="270">
        <v>10</v>
      </c>
      <c r="K11" s="270">
        <v>274</v>
      </c>
      <c r="L11" s="270">
        <v>65</v>
      </c>
      <c r="M11" s="270">
        <v>242</v>
      </c>
      <c r="N11" s="271">
        <v>48</v>
      </c>
      <c r="O11" s="271">
        <v>522</v>
      </c>
      <c r="P11" s="271">
        <v>281</v>
      </c>
      <c r="Q11" s="271">
        <v>263</v>
      </c>
      <c r="R11" s="271">
        <v>1</v>
      </c>
      <c r="S11" s="271">
        <v>0</v>
      </c>
      <c r="T11" s="271">
        <v>2</v>
      </c>
      <c r="U11" s="271">
        <v>330</v>
      </c>
      <c r="V11" s="271">
        <v>0</v>
      </c>
      <c r="W11" s="271">
        <v>233</v>
      </c>
      <c r="X11" s="376"/>
    </row>
    <row r="12" spans="1:24" ht="15" x14ac:dyDescent="0.25">
      <c r="A12" s="222">
        <v>2012</v>
      </c>
      <c r="B12" s="276">
        <v>2314</v>
      </c>
      <c r="C12" s="230">
        <v>48</v>
      </c>
      <c r="D12" s="270">
        <v>119</v>
      </c>
      <c r="E12" s="270">
        <v>17</v>
      </c>
      <c r="F12" s="270">
        <v>21</v>
      </c>
      <c r="G12" s="270">
        <v>69</v>
      </c>
      <c r="H12" s="270">
        <v>43</v>
      </c>
      <c r="I12" s="230">
        <v>0</v>
      </c>
      <c r="J12" s="270">
        <v>5</v>
      </c>
      <c r="K12" s="270">
        <v>226</v>
      </c>
      <c r="L12" s="270">
        <v>70</v>
      </c>
      <c r="M12" s="270">
        <v>156</v>
      </c>
      <c r="N12" s="271">
        <v>27</v>
      </c>
      <c r="O12" s="271">
        <v>564</v>
      </c>
      <c r="P12" s="271">
        <v>180</v>
      </c>
      <c r="Q12" s="271">
        <v>219</v>
      </c>
      <c r="R12" s="271">
        <v>10</v>
      </c>
      <c r="S12" s="271">
        <v>11</v>
      </c>
      <c r="T12" s="271">
        <v>46</v>
      </c>
      <c r="U12" s="271">
        <v>295</v>
      </c>
      <c r="V12" s="271">
        <v>0</v>
      </c>
      <c r="W12" s="271">
        <v>188</v>
      </c>
      <c r="X12" s="376"/>
    </row>
    <row r="13" spans="1:24" ht="15" x14ac:dyDescent="0.25">
      <c r="A13" s="222">
        <v>2013</v>
      </c>
      <c r="B13" s="276">
        <v>2596</v>
      </c>
      <c r="C13" s="230">
        <v>87</v>
      </c>
      <c r="D13" s="270">
        <v>140</v>
      </c>
      <c r="E13" s="270">
        <v>15</v>
      </c>
      <c r="F13" s="270">
        <v>32</v>
      </c>
      <c r="G13" s="270">
        <v>112</v>
      </c>
      <c r="H13" s="270">
        <v>66</v>
      </c>
      <c r="I13" s="230">
        <v>1</v>
      </c>
      <c r="J13" s="270">
        <v>19</v>
      </c>
      <c r="K13" s="270">
        <v>298</v>
      </c>
      <c r="L13" s="270">
        <v>131</v>
      </c>
      <c r="M13" s="270">
        <v>188</v>
      </c>
      <c r="N13" s="271">
        <v>44</v>
      </c>
      <c r="O13" s="271">
        <v>471</v>
      </c>
      <c r="P13" s="271">
        <v>158</v>
      </c>
      <c r="Q13" s="271">
        <v>236</v>
      </c>
      <c r="R13" s="271">
        <v>25</v>
      </c>
      <c r="S13" s="271">
        <v>6</v>
      </c>
      <c r="T13" s="271">
        <v>65</v>
      </c>
      <c r="U13" s="271">
        <v>309</v>
      </c>
      <c r="V13" s="271">
        <v>0</v>
      </c>
      <c r="W13" s="271">
        <v>193</v>
      </c>
      <c r="X13" s="376"/>
    </row>
    <row r="14" spans="1:24" ht="15" x14ac:dyDescent="0.25">
      <c r="A14" s="222">
        <v>2014</v>
      </c>
      <c r="B14" s="276">
        <v>2309</v>
      </c>
      <c r="C14" s="230">
        <v>102</v>
      </c>
      <c r="D14" s="270">
        <v>137</v>
      </c>
      <c r="E14" s="270">
        <v>16</v>
      </c>
      <c r="F14" s="270">
        <v>26</v>
      </c>
      <c r="G14" s="270">
        <v>82</v>
      </c>
      <c r="H14" s="270">
        <v>46</v>
      </c>
      <c r="I14" s="230">
        <v>3</v>
      </c>
      <c r="J14" s="270">
        <v>19</v>
      </c>
      <c r="K14" s="270">
        <v>323</v>
      </c>
      <c r="L14" s="270">
        <v>115</v>
      </c>
      <c r="M14" s="270">
        <v>229</v>
      </c>
      <c r="N14" s="271">
        <v>39</v>
      </c>
      <c r="O14" s="271">
        <v>538</v>
      </c>
      <c r="P14" s="271">
        <v>172</v>
      </c>
      <c r="Q14" s="271">
        <v>69</v>
      </c>
      <c r="R14" s="271">
        <v>5</v>
      </c>
      <c r="S14" s="271">
        <v>4</v>
      </c>
      <c r="T14" s="271">
        <v>60</v>
      </c>
      <c r="U14" s="271">
        <v>259</v>
      </c>
      <c r="V14" s="271">
        <v>0</v>
      </c>
      <c r="W14" s="271">
        <v>65</v>
      </c>
      <c r="X14" s="376"/>
    </row>
    <row r="15" spans="1:24" ht="15" x14ac:dyDescent="0.25">
      <c r="A15" s="222">
        <v>2015</v>
      </c>
      <c r="B15" s="276">
        <v>2163</v>
      </c>
      <c r="C15" s="230">
        <v>89</v>
      </c>
      <c r="D15" s="270">
        <v>140</v>
      </c>
      <c r="E15" s="270">
        <v>16</v>
      </c>
      <c r="F15" s="270">
        <v>39</v>
      </c>
      <c r="G15" s="270">
        <v>92</v>
      </c>
      <c r="H15" s="270">
        <v>57</v>
      </c>
      <c r="I15" s="230">
        <v>0</v>
      </c>
      <c r="J15" s="270">
        <v>18</v>
      </c>
      <c r="K15" s="270">
        <v>276</v>
      </c>
      <c r="L15" s="270">
        <v>160</v>
      </c>
      <c r="M15" s="270">
        <v>221</v>
      </c>
      <c r="N15" s="271">
        <v>20</v>
      </c>
      <c r="O15" s="271">
        <v>477</v>
      </c>
      <c r="P15" s="271">
        <v>161</v>
      </c>
      <c r="Q15" s="271">
        <v>3</v>
      </c>
      <c r="R15" s="271">
        <v>0</v>
      </c>
      <c r="S15" s="271">
        <v>5</v>
      </c>
      <c r="T15" s="271">
        <v>61</v>
      </c>
      <c r="U15" s="271">
        <v>307</v>
      </c>
      <c r="V15" s="271">
        <v>0</v>
      </c>
      <c r="W15" s="271">
        <v>21</v>
      </c>
      <c r="X15" s="376"/>
    </row>
    <row r="16" spans="1:24" ht="15" x14ac:dyDescent="0.25">
      <c r="A16" s="222">
        <v>2016</v>
      </c>
      <c r="B16" s="276">
        <v>2157</v>
      </c>
      <c r="C16" s="230">
        <v>62</v>
      </c>
      <c r="D16" s="270">
        <v>115</v>
      </c>
      <c r="E16" s="270">
        <v>22</v>
      </c>
      <c r="F16" s="270">
        <v>35</v>
      </c>
      <c r="G16" s="270">
        <v>91</v>
      </c>
      <c r="H16" s="270">
        <v>44</v>
      </c>
      <c r="I16" s="230">
        <v>1</v>
      </c>
      <c r="J16" s="270">
        <v>8</v>
      </c>
      <c r="K16" s="270">
        <v>276</v>
      </c>
      <c r="L16" s="270">
        <v>174</v>
      </c>
      <c r="M16" s="270">
        <v>227</v>
      </c>
      <c r="N16" s="271">
        <v>44</v>
      </c>
      <c r="O16" s="271">
        <v>492</v>
      </c>
      <c r="P16" s="271">
        <v>157</v>
      </c>
      <c r="Q16" s="271">
        <v>14</v>
      </c>
      <c r="R16" s="271">
        <v>0</v>
      </c>
      <c r="S16" s="271">
        <v>0</v>
      </c>
      <c r="T16" s="271">
        <v>56</v>
      </c>
      <c r="U16" s="271">
        <v>319</v>
      </c>
      <c r="V16" s="271">
        <v>0</v>
      </c>
      <c r="W16" s="271">
        <v>20</v>
      </c>
      <c r="X16" s="376"/>
    </row>
    <row r="17" spans="1:24" ht="15" x14ac:dyDescent="0.25">
      <c r="A17" s="222">
        <v>2017</v>
      </c>
      <c r="B17" s="276">
        <v>2811</v>
      </c>
      <c r="C17" s="230">
        <v>74</v>
      </c>
      <c r="D17" s="270">
        <v>143</v>
      </c>
      <c r="E17" s="270">
        <v>16</v>
      </c>
      <c r="F17" s="270">
        <v>45</v>
      </c>
      <c r="G17" s="270">
        <v>81</v>
      </c>
      <c r="H17" s="270">
        <v>43</v>
      </c>
      <c r="I17" s="230">
        <v>2</v>
      </c>
      <c r="J17" s="270">
        <v>11</v>
      </c>
      <c r="K17" s="270">
        <v>443</v>
      </c>
      <c r="L17" s="270">
        <v>167</v>
      </c>
      <c r="M17" s="270">
        <v>299</v>
      </c>
      <c r="N17" s="271">
        <v>61</v>
      </c>
      <c r="O17" s="271">
        <v>582</v>
      </c>
      <c r="P17" s="271">
        <v>231</v>
      </c>
      <c r="Q17" s="271">
        <v>7</v>
      </c>
      <c r="R17" s="271">
        <v>0</v>
      </c>
      <c r="S17" s="271">
        <v>17</v>
      </c>
      <c r="T17" s="271">
        <v>66</v>
      </c>
      <c r="U17" s="271">
        <v>498</v>
      </c>
      <c r="V17" s="271">
        <v>0</v>
      </c>
      <c r="W17" s="271">
        <v>25</v>
      </c>
      <c r="X17" s="376"/>
    </row>
    <row r="18" spans="1:24" ht="15" x14ac:dyDescent="0.25">
      <c r="A18" s="222">
        <v>2018</v>
      </c>
      <c r="B18" s="276">
        <v>1566</v>
      </c>
      <c r="C18" s="230">
        <v>83</v>
      </c>
      <c r="D18" s="270">
        <v>59</v>
      </c>
      <c r="E18" s="270">
        <v>9</v>
      </c>
      <c r="F18" s="270">
        <v>38</v>
      </c>
      <c r="G18" s="270">
        <v>80</v>
      </c>
      <c r="H18" s="270">
        <v>38</v>
      </c>
      <c r="I18" s="230">
        <v>0</v>
      </c>
      <c r="J18" s="270">
        <v>15</v>
      </c>
      <c r="K18" s="270">
        <v>132</v>
      </c>
      <c r="L18" s="270">
        <v>141</v>
      </c>
      <c r="M18" s="270">
        <v>226</v>
      </c>
      <c r="N18" s="271">
        <v>54</v>
      </c>
      <c r="O18" s="271">
        <v>181</v>
      </c>
      <c r="P18" s="271">
        <v>103</v>
      </c>
      <c r="Q18" s="271">
        <v>8</v>
      </c>
      <c r="R18" s="271">
        <v>0</v>
      </c>
      <c r="S18" s="271">
        <v>2</v>
      </c>
      <c r="T18" s="271">
        <v>67</v>
      </c>
      <c r="U18" s="271">
        <v>323</v>
      </c>
      <c r="V18" s="271">
        <v>0</v>
      </c>
      <c r="W18" s="271">
        <v>7</v>
      </c>
      <c r="X18" s="376"/>
    </row>
    <row r="19" spans="1:24" ht="15.6" thickBot="1" x14ac:dyDescent="0.3">
      <c r="A19" s="239">
        <v>2019</v>
      </c>
      <c r="B19" s="277">
        <v>2047</v>
      </c>
      <c r="C19" s="272">
        <v>130</v>
      </c>
      <c r="D19" s="273">
        <v>68</v>
      </c>
      <c r="E19" s="273">
        <v>10</v>
      </c>
      <c r="F19" s="273">
        <v>35</v>
      </c>
      <c r="G19" s="273">
        <v>136</v>
      </c>
      <c r="H19" s="273">
        <v>40</v>
      </c>
      <c r="I19" s="272">
        <v>3</v>
      </c>
      <c r="J19" s="273">
        <v>12</v>
      </c>
      <c r="K19" s="273">
        <v>187</v>
      </c>
      <c r="L19" s="273">
        <v>154</v>
      </c>
      <c r="M19" s="273">
        <v>285</v>
      </c>
      <c r="N19" s="274">
        <v>67</v>
      </c>
      <c r="O19" s="274">
        <v>204</v>
      </c>
      <c r="P19" s="274">
        <v>125</v>
      </c>
      <c r="Q19" s="274">
        <v>4</v>
      </c>
      <c r="R19" s="274">
        <v>1</v>
      </c>
      <c r="S19" s="274">
        <v>13</v>
      </c>
      <c r="T19" s="274">
        <v>118</v>
      </c>
      <c r="U19" s="274">
        <v>439</v>
      </c>
      <c r="V19" s="274">
        <v>0</v>
      </c>
      <c r="W19" s="274">
        <v>16</v>
      </c>
      <c r="X19" s="376"/>
    </row>
    <row r="20" spans="1:24" ht="14.4" x14ac:dyDescent="0.3">
      <c r="A20" s="319" t="s">
        <v>424</v>
      </c>
      <c r="B20" s="320"/>
      <c r="C20" s="320"/>
      <c r="D20" s="320"/>
      <c r="E20" s="320"/>
      <c r="F20" s="320"/>
      <c r="G20" s="320"/>
      <c r="H20" s="320"/>
      <c r="I20" s="320"/>
      <c r="J20" s="320"/>
      <c r="K20" s="320"/>
      <c r="L20" s="320"/>
      <c r="M20" s="320"/>
      <c r="N20" s="320"/>
      <c r="O20" s="320"/>
      <c r="P20" s="320"/>
      <c r="Q20" s="320"/>
      <c r="R20" s="320"/>
      <c r="S20" s="320"/>
      <c r="T20" s="320"/>
      <c r="U20" s="320"/>
      <c r="V20" s="320"/>
      <c r="W20" s="320"/>
    </row>
    <row r="21" spans="1:24" x14ac:dyDescent="0.25">
      <c r="D21" s="26"/>
      <c r="E21" s="28"/>
    </row>
    <row r="22" spans="1:24" x14ac:dyDescent="0.25">
      <c r="A22" s="368" t="s">
        <v>5</v>
      </c>
      <c r="B22" s="313"/>
      <c r="C22" s="313"/>
      <c r="D22" s="313"/>
      <c r="E22" s="313"/>
      <c r="F22" s="313"/>
      <c r="G22" s="313"/>
      <c r="H22" s="313"/>
      <c r="I22" s="313"/>
      <c r="J22" s="313"/>
      <c r="K22" s="313"/>
      <c r="L22" s="313"/>
      <c r="M22" s="313"/>
      <c r="N22" s="313"/>
      <c r="O22" s="313"/>
      <c r="P22" s="313"/>
      <c r="Q22" s="313"/>
      <c r="R22" s="313"/>
    </row>
    <row r="23" spans="1:24" ht="35.4" customHeight="1" x14ac:dyDescent="0.25">
      <c r="A23" s="364" t="s">
        <v>391</v>
      </c>
      <c r="B23" s="364"/>
      <c r="C23" s="364"/>
      <c r="D23" s="364"/>
      <c r="E23" s="364"/>
      <c r="F23" s="364"/>
      <c r="G23" s="364"/>
      <c r="H23" s="364"/>
      <c r="I23" s="364"/>
      <c r="J23" s="364"/>
      <c r="K23" s="364"/>
      <c r="L23" s="364"/>
      <c r="M23" s="364"/>
      <c r="N23" s="364"/>
      <c r="O23" s="364"/>
      <c r="P23" s="364"/>
      <c r="Q23" s="364"/>
      <c r="R23" s="364"/>
      <c r="S23" s="313"/>
      <c r="T23" s="313"/>
      <c r="U23" s="313"/>
      <c r="V23" s="313"/>
      <c r="W23" s="313"/>
    </row>
    <row r="24" spans="1:24" ht="21.6" customHeight="1" x14ac:dyDescent="0.25">
      <c r="A24" s="364" t="s">
        <v>271</v>
      </c>
      <c r="B24" s="372"/>
      <c r="C24" s="372"/>
      <c r="D24" s="372"/>
      <c r="E24" s="372"/>
      <c r="F24" s="372"/>
      <c r="G24" s="372"/>
      <c r="H24" s="372"/>
      <c r="I24" s="372"/>
      <c r="J24" s="372"/>
      <c r="K24" s="372"/>
      <c r="L24" s="372"/>
      <c r="M24" s="372"/>
      <c r="N24" s="372"/>
      <c r="O24" s="372"/>
      <c r="P24" s="372"/>
      <c r="Q24" s="372"/>
      <c r="R24" s="372"/>
      <c r="S24" s="313"/>
      <c r="T24" s="313"/>
      <c r="U24" s="313"/>
      <c r="V24" s="313"/>
      <c r="W24" s="313"/>
    </row>
    <row r="25" spans="1:24" ht="15.6" customHeight="1" x14ac:dyDescent="0.25">
      <c r="A25" s="364" t="s">
        <v>272</v>
      </c>
      <c r="B25" s="364"/>
      <c r="C25" s="364"/>
      <c r="D25" s="364"/>
      <c r="E25" s="364"/>
      <c r="F25" s="364"/>
      <c r="G25" s="364"/>
      <c r="H25" s="364"/>
      <c r="I25" s="364"/>
      <c r="J25" s="364"/>
      <c r="K25" s="364"/>
      <c r="L25" s="364"/>
      <c r="M25" s="364"/>
      <c r="N25" s="364"/>
      <c r="O25" s="364"/>
      <c r="P25" s="364"/>
      <c r="Q25" s="364"/>
      <c r="R25" s="364"/>
      <c r="S25" s="365"/>
      <c r="T25" s="365"/>
      <c r="U25" s="365"/>
      <c r="V25" s="365"/>
      <c r="W25" s="365"/>
    </row>
    <row r="26" spans="1:24" ht="28.2" customHeight="1" x14ac:dyDescent="0.25">
      <c r="A26" s="364" t="s">
        <v>270</v>
      </c>
      <c r="B26" s="364"/>
      <c r="C26" s="364"/>
      <c r="D26" s="364"/>
      <c r="E26" s="364"/>
      <c r="F26" s="364"/>
      <c r="G26" s="364"/>
      <c r="H26" s="364"/>
      <c r="I26" s="364"/>
      <c r="J26" s="364"/>
      <c r="K26" s="364"/>
      <c r="L26" s="364"/>
      <c r="M26" s="364"/>
      <c r="N26" s="364"/>
      <c r="O26" s="364"/>
      <c r="P26" s="364"/>
      <c r="Q26" s="364"/>
      <c r="R26" s="364"/>
      <c r="S26" s="365"/>
      <c r="T26" s="365"/>
      <c r="U26" s="365"/>
      <c r="V26" s="365"/>
      <c r="W26" s="365"/>
    </row>
    <row r="27" spans="1:24" ht="30" customHeight="1" x14ac:dyDescent="0.25">
      <c r="A27" s="364" t="s">
        <v>358</v>
      </c>
      <c r="B27" s="364"/>
      <c r="C27" s="364"/>
      <c r="D27" s="364"/>
      <c r="E27" s="364"/>
      <c r="F27" s="364"/>
      <c r="G27" s="364"/>
      <c r="H27" s="364"/>
      <c r="I27" s="364"/>
      <c r="J27" s="364"/>
      <c r="K27" s="364"/>
      <c r="L27" s="364"/>
      <c r="M27" s="364"/>
      <c r="N27" s="365"/>
      <c r="O27" s="365"/>
      <c r="P27" s="365"/>
      <c r="Q27" s="365"/>
      <c r="R27" s="365"/>
      <c r="S27" s="365"/>
      <c r="T27" s="365"/>
      <c r="U27" s="365"/>
      <c r="V27" s="365"/>
      <c r="W27" s="365"/>
    </row>
    <row r="28" spans="1:24" ht="30" customHeight="1" x14ac:dyDescent="0.25">
      <c r="A28" s="364" t="s">
        <v>359</v>
      </c>
      <c r="B28" s="364"/>
      <c r="C28" s="364"/>
      <c r="D28" s="364"/>
      <c r="E28" s="364"/>
      <c r="F28" s="364"/>
      <c r="G28" s="364"/>
      <c r="H28" s="364"/>
      <c r="I28" s="364"/>
      <c r="J28" s="364"/>
      <c r="K28" s="364"/>
      <c r="L28" s="364"/>
      <c r="M28" s="364"/>
      <c r="N28" s="364"/>
      <c r="O28" s="364"/>
      <c r="P28" s="364"/>
      <c r="Q28" s="364"/>
      <c r="R28" s="364"/>
      <c r="S28" s="365"/>
      <c r="T28" s="365"/>
      <c r="U28" s="365"/>
      <c r="V28" s="365"/>
      <c r="W28" s="365"/>
    </row>
    <row r="29" spans="1:24" x14ac:dyDescent="0.25">
      <c r="A29" s="364" t="s">
        <v>361</v>
      </c>
      <c r="B29" s="364"/>
      <c r="C29" s="364"/>
      <c r="D29" s="364"/>
      <c r="E29" s="364"/>
      <c r="F29" s="364"/>
      <c r="G29" s="364"/>
      <c r="H29" s="364"/>
      <c r="I29" s="364"/>
      <c r="J29" s="364"/>
      <c r="K29" s="364"/>
      <c r="L29" s="364"/>
      <c r="M29" s="364"/>
      <c r="N29" s="364"/>
      <c r="O29" s="364"/>
      <c r="P29" s="364"/>
      <c r="Q29" s="364"/>
      <c r="R29" s="364"/>
      <c r="S29" s="365"/>
      <c r="T29" s="365"/>
      <c r="U29" s="365"/>
      <c r="V29" s="365"/>
      <c r="W29" s="365"/>
    </row>
    <row r="30" spans="1:24" s="18" customFormat="1" ht="32.4" customHeight="1" x14ac:dyDescent="0.25">
      <c r="A30" s="364" t="s">
        <v>395</v>
      </c>
      <c r="B30" s="364"/>
      <c r="C30" s="364"/>
      <c r="D30" s="364"/>
      <c r="E30" s="364"/>
      <c r="F30" s="364"/>
      <c r="G30" s="364"/>
      <c r="H30" s="364"/>
      <c r="I30" s="364"/>
      <c r="J30" s="364"/>
      <c r="K30" s="364"/>
      <c r="L30" s="364"/>
      <c r="M30" s="364"/>
      <c r="N30" s="364"/>
      <c r="O30" s="364"/>
      <c r="P30" s="364"/>
      <c r="Q30" s="364"/>
      <c r="R30" s="364"/>
      <c r="S30" s="364"/>
      <c r="T30" s="364"/>
      <c r="U30" s="364"/>
      <c r="V30" s="364"/>
      <c r="W30" s="364"/>
    </row>
    <row r="31" spans="1:24" s="18" customFormat="1" x14ac:dyDescent="0.25">
      <c r="A31" s="29"/>
      <c r="B31" s="29"/>
      <c r="C31" s="29"/>
      <c r="D31" s="29"/>
      <c r="E31" s="29"/>
      <c r="F31" s="29"/>
      <c r="G31" s="29"/>
      <c r="H31" s="29"/>
      <c r="I31" s="29"/>
      <c r="J31" s="29"/>
      <c r="K31" s="29"/>
      <c r="L31" s="29"/>
      <c r="M31" s="29"/>
      <c r="N31" s="29"/>
      <c r="O31" s="29"/>
      <c r="P31" s="29"/>
      <c r="Q31" s="29"/>
      <c r="R31" s="29"/>
      <c r="S31" s="20"/>
      <c r="T31" s="20"/>
      <c r="U31" s="20"/>
      <c r="V31" s="20"/>
      <c r="W31" s="20"/>
    </row>
    <row r="32" spans="1:24" ht="15.6" customHeight="1" x14ac:dyDescent="0.25">
      <c r="A32" s="368" t="s">
        <v>190</v>
      </c>
      <c r="B32" s="313"/>
      <c r="C32" s="313"/>
      <c r="D32" s="313"/>
      <c r="E32" s="313"/>
      <c r="F32" s="313"/>
      <c r="G32" s="313"/>
      <c r="H32" s="313"/>
      <c r="I32" s="313"/>
      <c r="J32" s="313"/>
      <c r="K32" s="313"/>
      <c r="L32" s="313"/>
      <c r="M32" s="313"/>
      <c r="N32" s="313"/>
      <c r="O32" s="313"/>
      <c r="P32" s="313"/>
      <c r="Q32" s="313"/>
      <c r="R32" s="313"/>
    </row>
    <row r="33" spans="1:18" ht="15.6" customHeight="1" x14ac:dyDescent="0.25">
      <c r="A33" s="23" t="s">
        <v>265</v>
      </c>
      <c r="B33" s="371" t="s">
        <v>184</v>
      </c>
      <c r="C33" s="371"/>
      <c r="D33" s="371"/>
      <c r="E33" s="371"/>
      <c r="F33" s="371"/>
      <c r="G33" s="371"/>
      <c r="H33" s="371"/>
      <c r="I33" s="372"/>
      <c r="J33" s="372"/>
      <c r="K33" s="372"/>
      <c r="L33" s="372"/>
      <c r="M33" s="372"/>
      <c r="N33" s="372"/>
      <c r="O33" s="372"/>
      <c r="P33" s="372"/>
      <c r="Q33" s="372"/>
      <c r="R33" s="372"/>
    </row>
    <row r="34" spans="1:18" ht="15.6" customHeight="1" x14ac:dyDescent="0.25">
      <c r="A34" s="24" t="s">
        <v>244</v>
      </c>
      <c r="B34" s="371" t="s">
        <v>223</v>
      </c>
      <c r="C34" s="371"/>
      <c r="D34" s="371"/>
      <c r="E34" s="371"/>
      <c r="F34" s="371"/>
      <c r="G34" s="371"/>
      <c r="H34" s="371"/>
      <c r="I34" s="372"/>
      <c r="J34" s="372"/>
      <c r="K34" s="372"/>
      <c r="L34" s="372"/>
      <c r="M34" s="372"/>
      <c r="N34" s="372"/>
      <c r="O34" s="372"/>
      <c r="P34" s="372"/>
      <c r="Q34" s="372"/>
      <c r="R34" s="372"/>
    </row>
    <row r="35" spans="1:18" ht="15.6" customHeight="1" x14ac:dyDescent="0.25">
      <c r="A35" s="24" t="s">
        <v>245</v>
      </c>
      <c r="B35" s="371" t="s">
        <v>225</v>
      </c>
      <c r="C35" s="371"/>
      <c r="D35" s="371"/>
      <c r="E35" s="371"/>
      <c r="F35" s="371"/>
      <c r="G35" s="371"/>
      <c r="H35" s="371"/>
      <c r="I35" s="372"/>
      <c r="J35" s="372"/>
      <c r="K35" s="372"/>
      <c r="L35" s="372"/>
      <c r="M35" s="372"/>
      <c r="N35" s="372"/>
      <c r="O35" s="372"/>
      <c r="P35" s="372"/>
      <c r="Q35" s="372"/>
      <c r="R35" s="372"/>
    </row>
    <row r="36" spans="1:18" ht="15.6" customHeight="1" x14ac:dyDescent="0.25">
      <c r="A36" s="24" t="s">
        <v>246</v>
      </c>
      <c r="B36" s="371" t="s">
        <v>292</v>
      </c>
      <c r="C36" s="371"/>
      <c r="D36" s="371"/>
      <c r="E36" s="371"/>
      <c r="F36" s="371"/>
      <c r="G36" s="371"/>
      <c r="H36" s="371"/>
      <c r="I36" s="372"/>
      <c r="J36" s="372"/>
      <c r="K36" s="372"/>
      <c r="L36" s="372"/>
      <c r="M36" s="372"/>
      <c r="N36" s="372"/>
      <c r="O36" s="372"/>
      <c r="P36" s="372"/>
      <c r="Q36" s="372"/>
      <c r="R36" s="372"/>
    </row>
    <row r="37" spans="1:18" ht="15.6" customHeight="1" x14ac:dyDescent="0.25">
      <c r="A37" s="24" t="s">
        <v>247</v>
      </c>
      <c r="B37" s="371" t="s">
        <v>226</v>
      </c>
      <c r="C37" s="371"/>
      <c r="D37" s="371"/>
      <c r="E37" s="371"/>
      <c r="F37" s="371"/>
      <c r="G37" s="371"/>
      <c r="H37" s="371"/>
      <c r="I37" s="372"/>
      <c r="J37" s="372"/>
      <c r="K37" s="372"/>
      <c r="L37" s="372"/>
      <c r="M37" s="372"/>
      <c r="N37" s="372"/>
      <c r="O37" s="372"/>
      <c r="P37" s="372"/>
      <c r="Q37" s="372"/>
      <c r="R37" s="372"/>
    </row>
    <row r="38" spans="1:18" ht="15.6" customHeight="1" x14ac:dyDescent="0.25">
      <c r="A38" s="24" t="s">
        <v>248</v>
      </c>
      <c r="B38" s="371" t="s">
        <v>227</v>
      </c>
      <c r="C38" s="371"/>
      <c r="D38" s="371"/>
      <c r="E38" s="371"/>
      <c r="F38" s="371"/>
      <c r="G38" s="371"/>
      <c r="H38" s="371"/>
      <c r="I38" s="372"/>
      <c r="J38" s="372"/>
      <c r="K38" s="372"/>
      <c r="L38" s="372"/>
      <c r="M38" s="372"/>
      <c r="N38" s="372"/>
      <c r="O38" s="372"/>
      <c r="P38" s="372"/>
      <c r="Q38" s="372"/>
      <c r="R38" s="372"/>
    </row>
    <row r="39" spans="1:18" ht="15.6" customHeight="1" x14ac:dyDescent="0.25">
      <c r="A39" s="24" t="s">
        <v>249</v>
      </c>
      <c r="B39" s="371" t="s">
        <v>228</v>
      </c>
      <c r="C39" s="371"/>
      <c r="D39" s="371"/>
      <c r="E39" s="371"/>
      <c r="F39" s="371"/>
      <c r="G39" s="371"/>
      <c r="H39" s="371"/>
      <c r="I39" s="372"/>
      <c r="J39" s="372"/>
      <c r="K39" s="372"/>
      <c r="L39" s="372"/>
      <c r="M39" s="372"/>
      <c r="N39" s="372"/>
      <c r="O39" s="372"/>
      <c r="P39" s="372"/>
      <c r="Q39" s="372"/>
      <c r="R39" s="372"/>
    </row>
    <row r="40" spans="1:18" ht="15.6" customHeight="1" x14ac:dyDescent="0.25">
      <c r="A40" s="24" t="s">
        <v>250</v>
      </c>
      <c r="B40" s="371" t="s">
        <v>229</v>
      </c>
      <c r="C40" s="371"/>
      <c r="D40" s="371"/>
      <c r="E40" s="371"/>
      <c r="F40" s="371"/>
      <c r="G40" s="371"/>
      <c r="H40" s="371"/>
      <c r="I40" s="372"/>
      <c r="J40" s="372"/>
      <c r="K40" s="372"/>
      <c r="L40" s="372"/>
      <c r="M40" s="372"/>
      <c r="N40" s="372"/>
      <c r="O40" s="372"/>
      <c r="P40" s="372"/>
      <c r="Q40" s="372"/>
      <c r="R40" s="372"/>
    </row>
    <row r="41" spans="1:18" ht="15.6" customHeight="1" x14ac:dyDescent="0.25">
      <c r="A41" s="24" t="s">
        <v>251</v>
      </c>
      <c r="B41" s="371" t="s">
        <v>230</v>
      </c>
      <c r="C41" s="371"/>
      <c r="D41" s="371"/>
      <c r="E41" s="371"/>
      <c r="F41" s="371"/>
      <c r="G41" s="371"/>
      <c r="H41" s="371"/>
      <c r="I41" s="372"/>
      <c r="J41" s="372"/>
      <c r="K41" s="372"/>
      <c r="L41" s="372"/>
      <c r="M41" s="372"/>
      <c r="N41" s="372"/>
      <c r="O41" s="372"/>
      <c r="P41" s="372"/>
      <c r="Q41" s="372"/>
      <c r="R41" s="372"/>
    </row>
    <row r="42" spans="1:18" ht="15.6" customHeight="1" x14ac:dyDescent="0.25">
      <c r="A42" s="24" t="s">
        <v>252</v>
      </c>
      <c r="B42" s="371" t="s">
        <v>231</v>
      </c>
      <c r="C42" s="371"/>
      <c r="D42" s="371"/>
      <c r="E42" s="371"/>
      <c r="F42" s="371"/>
      <c r="G42" s="371"/>
      <c r="H42" s="371"/>
      <c r="I42" s="372"/>
      <c r="J42" s="372"/>
      <c r="K42" s="372"/>
      <c r="L42" s="372"/>
      <c r="M42" s="372"/>
      <c r="N42" s="372"/>
      <c r="O42" s="372"/>
      <c r="P42" s="372"/>
      <c r="Q42" s="372"/>
      <c r="R42" s="372"/>
    </row>
    <row r="43" spans="1:18" ht="15.6" customHeight="1" x14ac:dyDescent="0.25">
      <c r="A43" s="24" t="s">
        <v>253</v>
      </c>
      <c r="B43" s="371" t="s">
        <v>232</v>
      </c>
      <c r="C43" s="371"/>
      <c r="D43" s="371"/>
      <c r="E43" s="371"/>
      <c r="F43" s="371"/>
      <c r="G43" s="371"/>
      <c r="H43" s="371"/>
      <c r="I43" s="372"/>
      <c r="J43" s="372"/>
      <c r="K43" s="372"/>
      <c r="L43" s="372"/>
      <c r="M43" s="372"/>
      <c r="N43" s="372"/>
      <c r="O43" s="372"/>
      <c r="P43" s="372"/>
      <c r="Q43" s="372"/>
      <c r="R43" s="372"/>
    </row>
    <row r="44" spans="1:18" ht="15.6" customHeight="1" x14ac:dyDescent="0.25">
      <c r="A44" s="24" t="s">
        <v>254</v>
      </c>
      <c r="B44" s="371" t="s">
        <v>233</v>
      </c>
      <c r="C44" s="371"/>
      <c r="D44" s="371"/>
      <c r="E44" s="371"/>
      <c r="F44" s="371"/>
      <c r="G44" s="371"/>
      <c r="H44" s="371"/>
      <c r="I44" s="372"/>
      <c r="J44" s="372"/>
      <c r="K44" s="372"/>
      <c r="L44" s="372"/>
      <c r="M44" s="372"/>
      <c r="N44" s="372"/>
      <c r="O44" s="372"/>
      <c r="P44" s="372"/>
      <c r="Q44" s="372"/>
      <c r="R44" s="372"/>
    </row>
    <row r="45" spans="1:18" ht="15.6" customHeight="1" x14ac:dyDescent="0.25">
      <c r="A45" s="24" t="s">
        <v>255</v>
      </c>
      <c r="B45" s="371" t="s">
        <v>234</v>
      </c>
      <c r="C45" s="371"/>
      <c r="D45" s="371"/>
      <c r="E45" s="371"/>
      <c r="F45" s="371"/>
      <c r="G45" s="371"/>
      <c r="H45" s="371"/>
      <c r="I45" s="372"/>
      <c r="J45" s="372"/>
      <c r="K45" s="372"/>
      <c r="L45" s="372"/>
      <c r="M45" s="372"/>
      <c r="N45" s="372"/>
      <c r="O45" s="372"/>
      <c r="P45" s="372"/>
      <c r="Q45" s="372"/>
      <c r="R45" s="372"/>
    </row>
    <row r="46" spans="1:18" ht="15.6" customHeight="1" x14ac:dyDescent="0.25">
      <c r="A46" s="24" t="s">
        <v>256</v>
      </c>
      <c r="B46" s="371" t="s">
        <v>235</v>
      </c>
      <c r="C46" s="371"/>
      <c r="D46" s="371"/>
      <c r="E46" s="371"/>
      <c r="F46" s="371"/>
      <c r="G46" s="371"/>
      <c r="H46" s="371"/>
      <c r="I46" s="372"/>
      <c r="J46" s="372"/>
      <c r="K46" s="372"/>
      <c r="L46" s="372"/>
      <c r="M46" s="372"/>
      <c r="N46" s="372"/>
      <c r="O46" s="372"/>
      <c r="P46" s="372"/>
      <c r="Q46" s="372"/>
      <c r="R46" s="372"/>
    </row>
    <row r="47" spans="1:18" ht="15.6" customHeight="1" x14ac:dyDescent="0.25">
      <c r="A47" s="24" t="s">
        <v>257</v>
      </c>
      <c r="B47" s="371" t="s">
        <v>236</v>
      </c>
      <c r="C47" s="371"/>
      <c r="D47" s="371"/>
      <c r="E47" s="371"/>
      <c r="F47" s="371"/>
      <c r="G47" s="371"/>
      <c r="H47" s="371"/>
      <c r="I47" s="372"/>
      <c r="J47" s="372"/>
      <c r="K47" s="372"/>
      <c r="L47" s="372"/>
      <c r="M47" s="372"/>
      <c r="N47" s="372"/>
      <c r="O47" s="372"/>
      <c r="P47" s="372"/>
      <c r="Q47" s="372"/>
      <c r="R47" s="372"/>
    </row>
    <row r="48" spans="1:18" ht="15.6" customHeight="1" x14ac:dyDescent="0.25">
      <c r="A48" s="24" t="s">
        <v>258</v>
      </c>
      <c r="B48" s="371" t="s">
        <v>237</v>
      </c>
      <c r="C48" s="371"/>
      <c r="D48" s="371"/>
      <c r="E48" s="371"/>
      <c r="F48" s="371"/>
      <c r="G48" s="371"/>
      <c r="H48" s="371"/>
      <c r="I48" s="372"/>
      <c r="J48" s="372"/>
      <c r="K48" s="372"/>
      <c r="L48" s="372"/>
      <c r="M48" s="372"/>
      <c r="N48" s="372"/>
      <c r="O48" s="372"/>
      <c r="P48" s="372"/>
      <c r="Q48" s="372"/>
      <c r="R48" s="372"/>
    </row>
    <row r="49" spans="1:18" ht="15.6" customHeight="1" x14ac:dyDescent="0.25">
      <c r="A49" s="24" t="s">
        <v>259</v>
      </c>
      <c r="B49" s="371" t="s">
        <v>238</v>
      </c>
      <c r="C49" s="371"/>
      <c r="D49" s="371"/>
      <c r="E49" s="371"/>
      <c r="F49" s="371"/>
      <c r="G49" s="371"/>
      <c r="H49" s="371"/>
      <c r="I49" s="372"/>
      <c r="J49" s="372"/>
      <c r="K49" s="372"/>
      <c r="L49" s="372"/>
      <c r="M49" s="372"/>
      <c r="N49" s="372"/>
      <c r="O49" s="372"/>
      <c r="P49" s="372"/>
      <c r="Q49" s="372"/>
      <c r="R49" s="372"/>
    </row>
    <row r="50" spans="1:18" ht="15.6" customHeight="1" x14ac:dyDescent="0.25">
      <c r="A50" s="24" t="s">
        <v>260</v>
      </c>
      <c r="B50" s="371" t="s">
        <v>239</v>
      </c>
      <c r="C50" s="371"/>
      <c r="D50" s="371"/>
      <c r="E50" s="371"/>
      <c r="F50" s="371"/>
      <c r="G50" s="371"/>
      <c r="H50" s="371"/>
      <c r="I50" s="372"/>
      <c r="J50" s="372"/>
      <c r="K50" s="372"/>
      <c r="L50" s="372"/>
      <c r="M50" s="372"/>
      <c r="N50" s="372"/>
      <c r="O50" s="372"/>
      <c r="P50" s="372"/>
      <c r="Q50" s="372"/>
      <c r="R50" s="372"/>
    </row>
    <row r="51" spans="1:18" ht="15.6" customHeight="1" x14ac:dyDescent="0.25">
      <c r="A51" s="24" t="s">
        <v>261</v>
      </c>
      <c r="B51" s="371" t="s">
        <v>240</v>
      </c>
      <c r="C51" s="371"/>
      <c r="D51" s="371"/>
      <c r="E51" s="371"/>
      <c r="F51" s="371"/>
      <c r="G51" s="371"/>
      <c r="H51" s="371"/>
      <c r="I51" s="372"/>
      <c r="J51" s="372"/>
      <c r="K51" s="372"/>
      <c r="L51" s="372"/>
      <c r="M51" s="372"/>
      <c r="N51" s="372"/>
      <c r="O51" s="372"/>
      <c r="P51" s="372"/>
      <c r="Q51" s="372"/>
      <c r="R51" s="372"/>
    </row>
    <row r="52" spans="1:18" ht="15.6" customHeight="1" x14ac:dyDescent="0.25">
      <c r="A52" s="24" t="s">
        <v>262</v>
      </c>
      <c r="B52" s="371" t="s">
        <v>241</v>
      </c>
      <c r="C52" s="371"/>
      <c r="D52" s="371"/>
      <c r="E52" s="371"/>
      <c r="F52" s="371"/>
      <c r="G52" s="371"/>
      <c r="H52" s="371"/>
      <c r="I52" s="372"/>
      <c r="J52" s="372"/>
      <c r="K52" s="372"/>
      <c r="L52" s="372"/>
      <c r="M52" s="372"/>
      <c r="N52" s="372"/>
      <c r="O52" s="372"/>
      <c r="P52" s="372"/>
      <c r="Q52" s="372"/>
      <c r="R52" s="372"/>
    </row>
    <row r="53" spans="1:18" ht="15.6" customHeight="1" x14ac:dyDescent="0.25">
      <c r="A53" s="24" t="s">
        <v>263</v>
      </c>
      <c r="B53" s="371" t="s">
        <v>242</v>
      </c>
      <c r="C53" s="371"/>
      <c r="D53" s="371"/>
      <c r="E53" s="371"/>
      <c r="F53" s="371"/>
      <c r="G53" s="371"/>
      <c r="H53" s="371"/>
      <c r="I53" s="372"/>
      <c r="J53" s="372"/>
      <c r="K53" s="372"/>
      <c r="L53" s="372"/>
      <c r="M53" s="372"/>
      <c r="N53" s="372"/>
      <c r="O53" s="372"/>
      <c r="P53" s="372"/>
      <c r="Q53" s="372"/>
      <c r="R53" s="372"/>
    </row>
    <row r="54" spans="1:18" x14ac:dyDescent="0.25">
      <c r="A54" s="24" t="s">
        <v>264</v>
      </c>
      <c r="B54" s="371" t="s">
        <v>243</v>
      </c>
      <c r="C54" s="371"/>
      <c r="D54" s="371"/>
      <c r="E54" s="371"/>
      <c r="F54" s="371"/>
      <c r="G54" s="371"/>
      <c r="H54" s="371"/>
      <c r="I54" s="372"/>
      <c r="J54" s="372"/>
      <c r="K54" s="372"/>
      <c r="L54" s="372"/>
      <c r="M54" s="372"/>
      <c r="N54" s="372"/>
      <c r="O54" s="372"/>
      <c r="P54" s="372"/>
      <c r="Q54" s="372"/>
      <c r="R54" s="372"/>
    </row>
  </sheetData>
  <mergeCells count="36">
    <mergeCell ref="B51:R51"/>
    <mergeCell ref="B52:R52"/>
    <mergeCell ref="B53:R53"/>
    <mergeCell ref="B54:R54"/>
    <mergeCell ref="A4:W4"/>
    <mergeCell ref="A23:W23"/>
    <mergeCell ref="A24:W24"/>
    <mergeCell ref="A25:W25"/>
    <mergeCell ref="A26:W26"/>
    <mergeCell ref="A27:W27"/>
    <mergeCell ref="B45:R45"/>
    <mergeCell ref="B46:R46"/>
    <mergeCell ref="B47:R47"/>
    <mergeCell ref="B48:R48"/>
    <mergeCell ref="B49:R49"/>
    <mergeCell ref="B50:R50"/>
    <mergeCell ref="B44:R44"/>
    <mergeCell ref="B33:R33"/>
    <mergeCell ref="B34:R34"/>
    <mergeCell ref="B35:R35"/>
    <mergeCell ref="B36:R36"/>
    <mergeCell ref="B37:R37"/>
    <mergeCell ref="B38:R38"/>
    <mergeCell ref="B39:R39"/>
    <mergeCell ref="B40:R40"/>
    <mergeCell ref="B41:R41"/>
    <mergeCell ref="B42:R42"/>
    <mergeCell ref="B43:R43"/>
    <mergeCell ref="A32:R32"/>
    <mergeCell ref="A28:W28"/>
    <mergeCell ref="A29:W29"/>
    <mergeCell ref="A1:R1"/>
    <mergeCell ref="A2:R2"/>
    <mergeCell ref="A22:R22"/>
    <mergeCell ref="A30:W30"/>
    <mergeCell ref="A20:W20"/>
  </mergeCells>
  <pageMargins left="0.7" right="0.7" top="0.78740157499999996" bottom="0.78740157499999996" header="0.3" footer="0.3"/>
  <pageSetup paperSize="9" scale="86"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rgb="FFFFC000"/>
    <pageSetUpPr fitToPage="1"/>
  </sheetPr>
  <dimension ref="A1:K22"/>
  <sheetViews>
    <sheetView zoomScale="85" zoomScaleNormal="85" workbookViewId="0">
      <selection activeCell="N6" sqref="N6"/>
    </sheetView>
  </sheetViews>
  <sheetFormatPr baseColWidth="10" defaultRowHeight="13.8" x14ac:dyDescent="0.25"/>
  <cols>
    <col min="1" max="1" width="7.6640625" style="15" customWidth="1"/>
    <col min="2" max="2" width="20.88671875" style="15" customWidth="1"/>
    <col min="3" max="3" width="9.88671875" style="20" customWidth="1"/>
    <col min="4" max="4" width="13.33203125" style="20" customWidth="1"/>
    <col min="5" max="5" width="11.109375" style="20" customWidth="1"/>
    <col min="6" max="6" width="20.88671875" style="20" customWidth="1"/>
    <col min="7" max="7" width="12.5546875" style="20" customWidth="1"/>
    <col min="8" max="8" width="15.5546875" style="20" customWidth="1"/>
    <col min="9" max="9" width="19.109375" style="20" customWidth="1"/>
    <col min="10" max="10" width="17.33203125" style="20" customWidth="1"/>
    <col min="11" max="11" width="16.6640625" style="20" customWidth="1"/>
    <col min="12" max="16384" width="11.5546875" style="15"/>
  </cols>
  <sheetData>
    <row r="1" spans="1:11" ht="17.399999999999999" x14ac:dyDescent="0.3">
      <c r="A1" s="310" t="s">
        <v>206</v>
      </c>
      <c r="B1" s="311"/>
      <c r="C1" s="311"/>
      <c r="D1" s="311"/>
      <c r="E1" s="311"/>
      <c r="F1" s="311"/>
      <c r="G1" s="311"/>
      <c r="H1" s="311"/>
      <c r="I1" s="311"/>
      <c r="J1" s="311"/>
      <c r="K1" s="311"/>
    </row>
    <row r="2" spans="1:11" ht="17.399999999999999" x14ac:dyDescent="0.3">
      <c r="A2" s="310" t="s">
        <v>332</v>
      </c>
      <c r="B2" s="311"/>
      <c r="C2" s="311"/>
      <c r="D2" s="311"/>
      <c r="E2" s="311"/>
      <c r="F2" s="311"/>
      <c r="G2" s="311"/>
      <c r="H2" s="311"/>
      <c r="I2" s="311"/>
      <c r="J2" s="311"/>
      <c r="K2" s="311"/>
    </row>
    <row r="3" spans="1:11" ht="15" x14ac:dyDescent="0.25">
      <c r="A3" s="316" t="s">
        <v>165</v>
      </c>
      <c r="B3" s="316"/>
      <c r="C3" s="116"/>
      <c r="D3" s="116"/>
      <c r="E3" s="116"/>
      <c r="F3" s="116"/>
      <c r="G3" s="116"/>
      <c r="H3" s="116"/>
      <c r="I3" s="116"/>
      <c r="J3" s="116"/>
      <c r="K3" s="116"/>
    </row>
    <row r="4" spans="1:11" ht="15" x14ac:dyDescent="0.25">
      <c r="A4" s="56"/>
      <c r="B4" s="56"/>
      <c r="C4" s="116"/>
      <c r="D4" s="116"/>
      <c r="E4" s="116"/>
      <c r="F4" s="116"/>
      <c r="G4" s="116"/>
      <c r="H4" s="116"/>
      <c r="I4" s="116"/>
      <c r="J4" s="116"/>
      <c r="K4" s="116"/>
    </row>
    <row r="5" spans="1:11" ht="16.2" thickBot="1" x14ac:dyDescent="0.35">
      <c r="A5" s="374" t="s">
        <v>207</v>
      </c>
      <c r="B5" s="316"/>
      <c r="C5" s="316"/>
      <c r="D5" s="316"/>
      <c r="E5" s="316"/>
      <c r="F5" s="316"/>
      <c r="G5" s="316"/>
      <c r="H5" s="316"/>
      <c r="I5" s="316"/>
      <c r="J5" s="316"/>
      <c r="K5" s="316"/>
    </row>
    <row r="6" spans="1:11" ht="90" x14ac:dyDescent="0.25">
      <c r="A6" s="114"/>
      <c r="B6" s="114"/>
      <c r="C6" s="275" t="s">
        <v>4</v>
      </c>
      <c r="D6" s="267" t="s">
        <v>150</v>
      </c>
      <c r="E6" s="267" t="s">
        <v>124</v>
      </c>
      <c r="F6" s="267" t="s">
        <v>125</v>
      </c>
      <c r="G6" s="267" t="s">
        <v>126</v>
      </c>
      <c r="H6" s="267" t="s">
        <v>127</v>
      </c>
      <c r="I6" s="267" t="s">
        <v>65</v>
      </c>
      <c r="J6" s="267" t="s">
        <v>128</v>
      </c>
      <c r="K6" s="267" t="s">
        <v>129</v>
      </c>
    </row>
    <row r="7" spans="1:11" ht="15" x14ac:dyDescent="0.25">
      <c r="A7" s="373">
        <v>2013</v>
      </c>
      <c r="B7" s="59" t="s">
        <v>289</v>
      </c>
      <c r="C7" s="287">
        <v>340625</v>
      </c>
      <c r="D7" s="288">
        <v>120519</v>
      </c>
      <c r="E7" s="288">
        <v>34608.699999999997</v>
      </c>
      <c r="F7" s="288">
        <v>118977.7</v>
      </c>
      <c r="G7" s="288">
        <v>10479.799999999999</v>
      </c>
      <c r="H7" s="288">
        <v>20688</v>
      </c>
      <c r="I7" s="288">
        <v>3676.4</v>
      </c>
      <c r="J7" s="288">
        <v>22884.2</v>
      </c>
      <c r="K7" s="288">
        <v>8791.2999999999993</v>
      </c>
    </row>
    <row r="8" spans="1:11" ht="24.6" customHeight="1" x14ac:dyDescent="0.25">
      <c r="A8" s="373"/>
      <c r="B8" s="278" t="s">
        <v>340</v>
      </c>
      <c r="C8" s="281">
        <v>65.904704587155962</v>
      </c>
      <c r="D8" s="279">
        <v>28.504717098548774</v>
      </c>
      <c r="E8" s="279">
        <v>95.462412630350187</v>
      </c>
      <c r="F8" s="279">
        <v>84.303529148739642</v>
      </c>
      <c r="G8" s="279">
        <v>96.314815168228407</v>
      </c>
      <c r="H8" s="279">
        <v>56.083720030935808</v>
      </c>
      <c r="I8" s="279">
        <v>96.801218583396803</v>
      </c>
      <c r="J8" s="279">
        <v>99.402207636710045</v>
      </c>
      <c r="K8" s="279">
        <v>100</v>
      </c>
    </row>
    <row r="9" spans="1:11" ht="15" x14ac:dyDescent="0.25">
      <c r="A9" s="373">
        <v>2014</v>
      </c>
      <c r="B9" s="59" t="s">
        <v>289</v>
      </c>
      <c r="C9" s="287">
        <v>343762.2</v>
      </c>
      <c r="D9" s="288">
        <v>121038.39999999999</v>
      </c>
      <c r="E9" s="288">
        <v>36037.599999999999</v>
      </c>
      <c r="F9" s="288">
        <v>120428.9</v>
      </c>
      <c r="G9" s="288">
        <v>10801.3</v>
      </c>
      <c r="H9" s="288">
        <v>21238.7</v>
      </c>
      <c r="I9" s="288">
        <v>3526.1</v>
      </c>
      <c r="J9" s="288">
        <v>21460.3</v>
      </c>
      <c r="K9" s="288">
        <v>9230.9</v>
      </c>
    </row>
    <row r="10" spans="1:11" ht="21" customHeight="1" x14ac:dyDescent="0.25">
      <c r="A10" s="373"/>
      <c r="B10" s="278" t="s">
        <v>340</v>
      </c>
      <c r="C10" s="281">
        <v>64.65763251456967</v>
      </c>
      <c r="D10" s="279">
        <v>24.229831194067341</v>
      </c>
      <c r="E10" s="279">
        <v>95.339867249761355</v>
      </c>
      <c r="F10" s="279">
        <v>84.685818769414979</v>
      </c>
      <c r="G10" s="279">
        <v>95.674594724709081</v>
      </c>
      <c r="H10" s="279">
        <v>57.785551846393609</v>
      </c>
      <c r="I10" s="279">
        <v>95.995575848671351</v>
      </c>
      <c r="J10" s="279">
        <v>99.596930145431344</v>
      </c>
      <c r="K10" s="279">
        <v>99.999999999999986</v>
      </c>
    </row>
    <row r="11" spans="1:11" ht="15" x14ac:dyDescent="0.25">
      <c r="A11" s="373">
        <v>2015</v>
      </c>
      <c r="B11" s="59" t="s">
        <v>289</v>
      </c>
      <c r="C11" s="287">
        <v>346964.2</v>
      </c>
      <c r="D11" s="288">
        <v>121201.4</v>
      </c>
      <c r="E11" s="288">
        <v>37665.4</v>
      </c>
      <c r="F11" s="288">
        <v>120453.8</v>
      </c>
      <c r="G11" s="288">
        <v>11469</v>
      </c>
      <c r="H11" s="288">
        <v>22234.1</v>
      </c>
      <c r="I11" s="288">
        <v>3265.8</v>
      </c>
      <c r="J11" s="288">
        <v>21400</v>
      </c>
      <c r="K11" s="288">
        <v>9274.7000000000007</v>
      </c>
    </row>
    <row r="12" spans="1:11" ht="21" customHeight="1" x14ac:dyDescent="0.25">
      <c r="A12" s="373"/>
      <c r="B12" s="278" t="s">
        <v>340</v>
      </c>
      <c r="C12" s="281">
        <v>64.88473450575016</v>
      </c>
      <c r="D12" s="280">
        <v>25.137333397138978</v>
      </c>
      <c r="E12" s="279">
        <v>95.508344528400059</v>
      </c>
      <c r="F12" s="279">
        <v>83.788224198821453</v>
      </c>
      <c r="G12" s="279">
        <v>95.315197488883086</v>
      </c>
      <c r="H12" s="279">
        <v>58.998565266864865</v>
      </c>
      <c r="I12" s="279">
        <v>95.673341907036558</v>
      </c>
      <c r="J12" s="279">
        <v>99.587383177570089</v>
      </c>
      <c r="K12" s="279">
        <v>100</v>
      </c>
    </row>
    <row r="13" spans="1:11" ht="15" x14ac:dyDescent="0.25">
      <c r="A13" s="373">
        <v>2016</v>
      </c>
      <c r="B13" s="59" t="s">
        <v>289</v>
      </c>
      <c r="C13" s="287">
        <v>359675.7</v>
      </c>
      <c r="D13" s="288">
        <v>130533.8</v>
      </c>
      <c r="E13" s="288">
        <v>37955.800000000003</v>
      </c>
      <c r="F13" s="288">
        <v>121718.3</v>
      </c>
      <c r="G13" s="288">
        <v>10615.1</v>
      </c>
      <c r="H13" s="288">
        <v>22797.9</v>
      </c>
      <c r="I13" s="288">
        <v>3429.8</v>
      </c>
      <c r="J13" s="288">
        <v>22609</v>
      </c>
      <c r="K13" s="288">
        <v>10016.1</v>
      </c>
    </row>
    <row r="14" spans="1:11" ht="21" customHeight="1" x14ac:dyDescent="0.25">
      <c r="A14" s="373"/>
      <c r="B14" s="278" t="s">
        <v>340</v>
      </c>
      <c r="C14" s="281">
        <v>63.594037628897354</v>
      </c>
      <c r="D14" s="280">
        <v>23.262480675503205</v>
      </c>
      <c r="E14" s="279">
        <v>94.496229825217753</v>
      </c>
      <c r="F14" s="279">
        <v>84.719060322071542</v>
      </c>
      <c r="G14" s="279">
        <v>93.513956533617204</v>
      </c>
      <c r="H14" s="279">
        <v>59.924817636712156</v>
      </c>
      <c r="I14" s="279">
        <v>95.705288938130494</v>
      </c>
      <c r="J14" s="279">
        <v>99.494891414923259</v>
      </c>
      <c r="K14" s="279">
        <v>100</v>
      </c>
    </row>
    <row r="15" spans="1:11" ht="15" x14ac:dyDescent="0.25">
      <c r="A15" s="373">
        <v>2017</v>
      </c>
      <c r="B15" s="59" t="s">
        <v>289</v>
      </c>
      <c r="C15" s="287">
        <v>362091.3</v>
      </c>
      <c r="D15" s="288">
        <v>128803.7</v>
      </c>
      <c r="E15" s="288">
        <v>37884.199999999997</v>
      </c>
      <c r="F15" s="288">
        <v>124442.9</v>
      </c>
      <c r="G15" s="288">
        <v>10231.5</v>
      </c>
      <c r="H15" s="288">
        <v>23062.2</v>
      </c>
      <c r="I15" s="288">
        <v>3244.5</v>
      </c>
      <c r="J15" s="288">
        <v>23302.3</v>
      </c>
      <c r="K15" s="288">
        <v>11119.9</v>
      </c>
    </row>
    <row r="16" spans="1:11" ht="15" x14ac:dyDescent="0.25">
      <c r="A16" s="373"/>
      <c r="B16" s="278" t="s">
        <v>340</v>
      </c>
      <c r="C16" s="281">
        <v>63.371613733884246</v>
      </c>
      <c r="D16" s="280">
        <v>23.686664280606848</v>
      </c>
      <c r="E16" s="279">
        <v>94.40479144339858</v>
      </c>
      <c r="F16" s="279">
        <v>82.83084048989538</v>
      </c>
      <c r="G16" s="279">
        <v>87.843424717783321</v>
      </c>
      <c r="H16" s="279">
        <v>59.394160140836526</v>
      </c>
      <c r="I16" s="279">
        <v>95.530898443519803</v>
      </c>
      <c r="J16" s="279">
        <v>99.594031490453744</v>
      </c>
      <c r="K16" s="279">
        <v>100</v>
      </c>
    </row>
    <row r="17" spans="1:11" ht="15" x14ac:dyDescent="0.25">
      <c r="A17" s="283">
        <v>2018</v>
      </c>
      <c r="B17" s="46" t="s">
        <v>289</v>
      </c>
      <c r="C17" s="287">
        <v>370181.6</v>
      </c>
      <c r="D17" s="289">
        <v>132318.1</v>
      </c>
      <c r="E17" s="289">
        <v>38080.400000000001</v>
      </c>
      <c r="F17" s="289">
        <v>126231.9</v>
      </c>
      <c r="G17" s="289">
        <v>10249.200000000001</v>
      </c>
      <c r="H17" s="289">
        <v>24914.5</v>
      </c>
      <c r="I17" s="289">
        <v>3144</v>
      </c>
      <c r="J17" s="289">
        <v>23531.8</v>
      </c>
      <c r="K17" s="289">
        <v>11711.7</v>
      </c>
    </row>
    <row r="18" spans="1:11" ht="15.6" thickBot="1" x14ac:dyDescent="0.3">
      <c r="A18" s="284"/>
      <c r="B18" s="285" t="s">
        <v>340</v>
      </c>
      <c r="C18" s="282">
        <v>63.696142649985845</v>
      </c>
      <c r="D18" s="286">
        <v>23.437080792423711</v>
      </c>
      <c r="E18" s="286">
        <v>95.315437863047663</v>
      </c>
      <c r="F18" s="286">
        <v>84.818575970099488</v>
      </c>
      <c r="G18" s="286">
        <v>86.205752644108799</v>
      </c>
      <c r="H18" s="286">
        <v>58.029661442132088</v>
      </c>
      <c r="I18" s="286">
        <v>95.149491094147578</v>
      </c>
      <c r="J18" s="286">
        <v>99.52064865416159</v>
      </c>
      <c r="K18" s="286">
        <v>100</v>
      </c>
    </row>
    <row r="19" spans="1:11" ht="14.4" x14ac:dyDescent="0.3">
      <c r="A19" s="319" t="s">
        <v>424</v>
      </c>
      <c r="B19" s="320"/>
      <c r="C19" s="320"/>
      <c r="D19" s="320"/>
      <c r="E19" s="320"/>
      <c r="F19" s="320"/>
      <c r="G19" s="320"/>
      <c r="H19" s="320"/>
      <c r="I19" s="320"/>
      <c r="J19" s="320"/>
      <c r="K19" s="320"/>
    </row>
    <row r="20" spans="1:11" ht="14.4" x14ac:dyDescent="0.3">
      <c r="A20" s="50"/>
      <c r="B20" s="12"/>
      <c r="C20" s="12"/>
      <c r="D20" s="12"/>
      <c r="E20" s="12"/>
      <c r="F20" s="12"/>
      <c r="G20" s="12"/>
      <c r="H20" s="12"/>
      <c r="I20" s="12"/>
      <c r="J20" s="12"/>
      <c r="K20" s="12"/>
    </row>
    <row r="21" spans="1:11" ht="15.6" x14ac:dyDescent="0.3">
      <c r="A21" s="321" t="s">
        <v>5</v>
      </c>
      <c r="B21" s="308"/>
      <c r="C21" s="308"/>
      <c r="D21" s="308"/>
      <c r="E21" s="308"/>
      <c r="F21" s="308"/>
      <c r="G21" s="308"/>
      <c r="H21" s="308"/>
      <c r="I21" s="308"/>
      <c r="J21" s="308"/>
      <c r="K21" s="308"/>
    </row>
    <row r="22" spans="1:11" ht="15" x14ac:dyDescent="0.25">
      <c r="A22" s="56" t="s">
        <v>397</v>
      </c>
      <c r="B22" s="56"/>
      <c r="C22" s="116"/>
      <c r="D22" s="116"/>
      <c r="E22" s="116"/>
      <c r="F22" s="116"/>
      <c r="G22" s="116"/>
      <c r="H22" s="116"/>
      <c r="I22" s="116"/>
      <c r="J22" s="116"/>
      <c r="K22" s="116"/>
    </row>
  </sheetData>
  <mergeCells count="11">
    <mergeCell ref="A21:K21"/>
    <mergeCell ref="A19:K19"/>
    <mergeCell ref="A15:A16"/>
    <mergeCell ref="A13:A14"/>
    <mergeCell ref="A1:K1"/>
    <mergeCell ref="A11:A12"/>
    <mergeCell ref="A7:A8"/>
    <mergeCell ref="A9:A10"/>
    <mergeCell ref="A2:K2"/>
    <mergeCell ref="A3:B3"/>
    <mergeCell ref="A5:K5"/>
  </mergeCells>
  <pageMargins left="0.7" right="0.7" top="0.78740157499999996" bottom="0.78740157499999996" header="0.3" footer="0.3"/>
  <pageSetup paperSize="9" scale="54" fitToHeight="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rgb="FFFFC000"/>
    <pageSetUpPr fitToPage="1"/>
  </sheetPr>
  <dimension ref="A1:J22"/>
  <sheetViews>
    <sheetView zoomScale="70" zoomScaleNormal="70" workbookViewId="0">
      <selection activeCell="K4" sqref="K4"/>
    </sheetView>
  </sheetViews>
  <sheetFormatPr baseColWidth="10" defaultRowHeight="13.8" x14ac:dyDescent="0.25"/>
  <cols>
    <col min="1" max="1" width="7.6640625" style="15" customWidth="1"/>
    <col min="2" max="2" width="18.109375" style="15" customWidth="1"/>
    <col min="3" max="3" width="12.6640625" style="20" customWidth="1"/>
    <col min="4" max="4" width="29" style="20" customWidth="1"/>
    <col min="5" max="5" width="30.88671875" style="20" customWidth="1"/>
    <col min="6" max="6" width="16.6640625" style="20" customWidth="1"/>
    <col min="7" max="7" width="16.5546875" style="20" customWidth="1"/>
    <col min="8" max="8" width="15.5546875" style="20" customWidth="1"/>
    <col min="9" max="9" width="12.33203125" style="20" customWidth="1"/>
    <col min="10" max="10" width="22.5546875" style="20" customWidth="1"/>
    <col min="11" max="16384" width="11.5546875" style="15"/>
  </cols>
  <sheetData>
    <row r="1" spans="1:10" ht="17.399999999999999" x14ac:dyDescent="0.3">
      <c r="A1" s="310" t="s">
        <v>333</v>
      </c>
      <c r="B1" s="311"/>
      <c r="C1" s="311"/>
      <c r="D1" s="311"/>
      <c r="E1" s="311"/>
      <c r="F1" s="311"/>
      <c r="G1" s="311"/>
      <c r="H1" s="311"/>
      <c r="I1" s="311"/>
      <c r="J1" s="311"/>
    </row>
    <row r="2" spans="1:10" ht="15" x14ac:dyDescent="0.25">
      <c r="A2" s="316" t="s">
        <v>165</v>
      </c>
      <c r="B2" s="316"/>
    </row>
    <row r="4" spans="1:10" ht="14.4" thickBot="1" x14ac:dyDescent="0.3">
      <c r="A4" s="312" t="s">
        <v>208</v>
      </c>
      <c r="B4" s="313"/>
      <c r="C4" s="313"/>
      <c r="D4" s="313"/>
      <c r="E4" s="313"/>
      <c r="F4" s="313"/>
      <c r="G4" s="313"/>
      <c r="H4" s="313"/>
      <c r="I4" s="313"/>
      <c r="J4" s="313"/>
    </row>
    <row r="5" spans="1:10" ht="93.6" x14ac:dyDescent="0.3">
      <c r="A5" s="114"/>
      <c r="B5" s="114"/>
      <c r="C5" s="290" t="s">
        <v>4</v>
      </c>
      <c r="D5" s="260" t="s">
        <v>130</v>
      </c>
      <c r="E5" s="260" t="s">
        <v>131</v>
      </c>
      <c r="F5" s="260" t="s">
        <v>132</v>
      </c>
      <c r="G5" s="260" t="s">
        <v>133</v>
      </c>
      <c r="H5" s="260" t="s">
        <v>134</v>
      </c>
      <c r="I5" s="260" t="s">
        <v>135</v>
      </c>
      <c r="J5" s="260" t="s">
        <v>136</v>
      </c>
    </row>
    <row r="6" spans="1:10" ht="15" x14ac:dyDescent="0.25">
      <c r="A6" s="373">
        <v>2013</v>
      </c>
      <c r="B6" s="59" t="s">
        <v>289</v>
      </c>
      <c r="C6" s="291">
        <v>340625</v>
      </c>
      <c r="D6" s="292">
        <v>189613.9</v>
      </c>
      <c r="E6" s="292">
        <v>24735.5</v>
      </c>
      <c r="F6" s="292">
        <v>46765</v>
      </c>
      <c r="G6" s="292">
        <v>11409.9</v>
      </c>
      <c r="H6" s="292">
        <v>40257.1</v>
      </c>
      <c r="I6" s="292">
        <v>4959.3</v>
      </c>
      <c r="J6" s="292">
        <v>22884.2</v>
      </c>
    </row>
    <row r="7" spans="1:10" ht="30" x14ac:dyDescent="0.25">
      <c r="A7" s="373"/>
      <c r="B7" s="278" t="s">
        <v>340</v>
      </c>
      <c r="C7" s="281">
        <v>65.904704587155962</v>
      </c>
      <c r="D7" s="279">
        <v>52.3750104818265</v>
      </c>
      <c r="E7" s="279">
        <v>49.024276849063092</v>
      </c>
      <c r="F7" s="279">
        <v>96.288677429701707</v>
      </c>
      <c r="G7" s="279">
        <v>95.274279353894428</v>
      </c>
      <c r="H7" s="279">
        <v>73.489396901416143</v>
      </c>
      <c r="I7" s="279">
        <v>97.170971709717094</v>
      </c>
      <c r="J7" s="279">
        <v>99.402207636710045</v>
      </c>
    </row>
    <row r="8" spans="1:10" ht="15" x14ac:dyDescent="0.25">
      <c r="A8" s="373">
        <v>2014</v>
      </c>
      <c r="B8" s="59" t="s">
        <v>289</v>
      </c>
      <c r="C8" s="291">
        <v>343762.2</v>
      </c>
      <c r="D8" s="292">
        <v>190980.4</v>
      </c>
      <c r="E8" s="292">
        <v>25042.7</v>
      </c>
      <c r="F8" s="292">
        <v>48870</v>
      </c>
      <c r="G8" s="292">
        <v>11792.4</v>
      </c>
      <c r="H8" s="292">
        <v>40909.9</v>
      </c>
      <c r="I8" s="292">
        <v>4706.5</v>
      </c>
      <c r="J8" s="292">
        <v>21460.3</v>
      </c>
    </row>
    <row r="9" spans="1:10" ht="28.2" customHeight="1" x14ac:dyDescent="0.25">
      <c r="A9" s="373"/>
      <c r="B9" s="278" t="s">
        <v>340</v>
      </c>
      <c r="C9" s="281">
        <v>64.65763251456967</v>
      </c>
      <c r="D9" s="279">
        <v>49.886166329110218</v>
      </c>
      <c r="E9" s="279">
        <v>49.860039053296966</v>
      </c>
      <c r="F9" s="279">
        <v>96.390832821772051</v>
      </c>
      <c r="G9" s="279">
        <v>93.890132627794173</v>
      </c>
      <c r="H9" s="279">
        <v>74.399595208005877</v>
      </c>
      <c r="I9" s="279">
        <v>96.050143418676299</v>
      </c>
      <c r="J9" s="279">
        <v>99.596930145431344</v>
      </c>
    </row>
    <row r="10" spans="1:10" ht="15" x14ac:dyDescent="0.25">
      <c r="A10" s="373">
        <v>2015</v>
      </c>
      <c r="B10" s="59" t="s">
        <v>289</v>
      </c>
      <c r="C10" s="291">
        <v>346964.2</v>
      </c>
      <c r="D10" s="292">
        <v>187525.1</v>
      </c>
      <c r="E10" s="292">
        <v>24530.400000000001</v>
      </c>
      <c r="F10" s="292">
        <v>50607</v>
      </c>
      <c r="G10" s="292">
        <v>16133.6</v>
      </c>
      <c r="H10" s="292">
        <v>42309.599999999999</v>
      </c>
      <c r="I10" s="292">
        <v>4458.5</v>
      </c>
      <c r="J10" s="292">
        <v>21400</v>
      </c>
    </row>
    <row r="11" spans="1:10" ht="28.2" customHeight="1" x14ac:dyDescent="0.25">
      <c r="A11" s="373"/>
      <c r="B11" s="278" t="s">
        <v>340</v>
      </c>
      <c r="C11" s="281">
        <v>64.88473450575016</v>
      </c>
      <c r="D11" s="279">
        <v>26.301013188104136</v>
      </c>
      <c r="E11" s="279">
        <v>3.6642973540209622</v>
      </c>
      <c r="F11" s="279">
        <v>14.089551602153767</v>
      </c>
      <c r="G11" s="279">
        <v>4.2602377997499454</v>
      </c>
      <c r="H11" s="279">
        <v>9.1962225497616181</v>
      </c>
      <c r="I11" s="279">
        <v>1.2310780190002311</v>
      </c>
      <c r="J11" s="279">
        <v>6.1423339929595047</v>
      </c>
    </row>
    <row r="12" spans="1:10" ht="15" x14ac:dyDescent="0.25">
      <c r="A12" s="373">
        <v>2016</v>
      </c>
      <c r="B12" s="59" t="s">
        <v>289</v>
      </c>
      <c r="C12" s="291">
        <v>359675.7</v>
      </c>
      <c r="D12" s="292">
        <v>194616.1</v>
      </c>
      <c r="E12" s="292">
        <v>26296.5</v>
      </c>
      <c r="F12" s="292">
        <v>52066.400000000001</v>
      </c>
      <c r="G12" s="292">
        <v>15378.6</v>
      </c>
      <c r="H12" s="292">
        <v>44004.1</v>
      </c>
      <c r="I12" s="292">
        <v>4705</v>
      </c>
      <c r="J12" s="292">
        <v>22609</v>
      </c>
    </row>
    <row r="13" spans="1:10" ht="25.2" customHeight="1" x14ac:dyDescent="0.25">
      <c r="A13" s="373"/>
      <c r="B13" s="278" t="s">
        <v>340</v>
      </c>
      <c r="C13" s="281">
        <v>63.594037628897354</v>
      </c>
      <c r="D13" s="279">
        <v>47.477521130060666</v>
      </c>
      <c r="E13" s="279">
        <v>47.215408894719829</v>
      </c>
      <c r="F13" s="279">
        <v>95.763870749658125</v>
      </c>
      <c r="G13" s="279">
        <v>89.655755400361542</v>
      </c>
      <c r="H13" s="279">
        <v>75.607272958656139</v>
      </c>
      <c r="I13" s="279">
        <v>95.721572794899046</v>
      </c>
      <c r="J13" s="279">
        <v>99.494891414923259</v>
      </c>
    </row>
    <row r="14" spans="1:10" ht="25.2" customHeight="1" x14ac:dyDescent="0.25">
      <c r="A14" s="373">
        <v>2017</v>
      </c>
      <c r="B14" s="59" t="s">
        <v>289</v>
      </c>
      <c r="C14" s="291">
        <v>362091.3</v>
      </c>
      <c r="D14" s="292">
        <v>195604.6</v>
      </c>
      <c r="E14" s="292">
        <v>26685.1</v>
      </c>
      <c r="F14" s="292">
        <v>53269.9</v>
      </c>
      <c r="G14" s="292">
        <v>15086.3</v>
      </c>
      <c r="H14" s="292">
        <v>43693.9</v>
      </c>
      <c r="I14" s="292">
        <v>4449.2</v>
      </c>
      <c r="J14" s="292">
        <v>23302.3</v>
      </c>
    </row>
    <row r="15" spans="1:10" ht="25.2" customHeight="1" x14ac:dyDescent="0.25">
      <c r="A15" s="373"/>
      <c r="B15" s="278" t="s">
        <v>340</v>
      </c>
      <c r="C15" s="281">
        <v>63.371613733884246</v>
      </c>
      <c r="D15" s="279">
        <v>47.345767942062714</v>
      </c>
      <c r="E15" s="279">
        <v>47.656557404694013</v>
      </c>
      <c r="F15" s="279">
        <v>95.731923656699195</v>
      </c>
      <c r="G15" s="279">
        <v>85.99590356813799</v>
      </c>
      <c r="H15" s="279">
        <v>74.845916706908739</v>
      </c>
      <c r="I15" s="279">
        <v>95.630675177560008</v>
      </c>
      <c r="J15" s="279">
        <v>99.594031490453744</v>
      </c>
    </row>
    <row r="16" spans="1:10" ht="25.2" customHeight="1" x14ac:dyDescent="0.25">
      <c r="A16" s="283">
        <v>2018</v>
      </c>
      <c r="B16" s="46" t="s">
        <v>289</v>
      </c>
      <c r="C16" s="291">
        <v>370181.6</v>
      </c>
      <c r="D16" s="293">
        <v>204876.2</v>
      </c>
      <c r="E16" s="293">
        <v>22902.7</v>
      </c>
      <c r="F16" s="293">
        <v>54480.4</v>
      </c>
      <c r="G16" s="293">
        <v>15495.7</v>
      </c>
      <c r="H16" s="293">
        <v>44354.8</v>
      </c>
      <c r="I16" s="293">
        <v>4540.1000000000004</v>
      </c>
      <c r="J16" s="293">
        <v>23531.8</v>
      </c>
    </row>
    <row r="17" spans="1:10" ht="25.2" customHeight="1" thickBot="1" x14ac:dyDescent="0.3">
      <c r="A17" s="284"/>
      <c r="B17" s="285" t="s">
        <v>340</v>
      </c>
      <c r="C17" s="282">
        <v>63.696142649985845</v>
      </c>
      <c r="D17" s="286">
        <v>47.488922578610882</v>
      </c>
      <c r="E17" s="286">
        <v>55.283874826985461</v>
      </c>
      <c r="F17" s="286">
        <v>96.207994067591272</v>
      </c>
      <c r="G17" s="286">
        <v>85.872209709790454</v>
      </c>
      <c r="H17" s="286">
        <v>72.958958218727162</v>
      </c>
      <c r="I17" s="286">
        <v>95.495693927446524</v>
      </c>
      <c r="J17" s="286">
        <v>99.52064865416159</v>
      </c>
    </row>
    <row r="18" spans="1:10" ht="14.4" x14ac:dyDescent="0.3">
      <c r="A18" s="319" t="s">
        <v>424</v>
      </c>
      <c r="B18" s="375"/>
      <c r="C18" s="375"/>
      <c r="D18" s="375"/>
      <c r="E18" s="375"/>
      <c r="F18" s="375"/>
      <c r="G18" s="375"/>
      <c r="H18" s="375"/>
      <c r="I18" s="375"/>
      <c r="J18" s="375"/>
    </row>
    <row r="19" spans="1:10" ht="15.6" x14ac:dyDescent="0.3">
      <c r="A19" s="294"/>
      <c r="B19" s="295"/>
      <c r="C19" s="295"/>
      <c r="D19" s="295"/>
      <c r="E19" s="295"/>
      <c r="F19" s="295"/>
      <c r="G19" s="295"/>
      <c r="H19" s="295"/>
      <c r="I19" s="295"/>
      <c r="J19" s="295"/>
    </row>
    <row r="20" spans="1:10" ht="15.6" x14ac:dyDescent="0.3">
      <c r="A20" s="321" t="s">
        <v>5</v>
      </c>
      <c r="B20" s="316"/>
      <c r="C20" s="316"/>
      <c r="D20" s="316"/>
      <c r="E20" s="316"/>
      <c r="F20" s="316"/>
      <c r="G20" s="316"/>
      <c r="H20" s="316"/>
      <c r="I20" s="316"/>
      <c r="J20" s="316"/>
    </row>
    <row r="21" spans="1:10" ht="47.4" customHeight="1" x14ac:dyDescent="0.25">
      <c r="A21" s="309" t="s">
        <v>341</v>
      </c>
      <c r="B21" s="309"/>
      <c r="C21" s="309"/>
      <c r="D21" s="309"/>
      <c r="E21" s="309"/>
      <c r="F21" s="309"/>
      <c r="G21" s="309"/>
      <c r="H21" s="309"/>
      <c r="I21" s="309"/>
      <c r="J21" s="309"/>
    </row>
    <row r="22" spans="1:10" ht="34.799999999999997" customHeight="1" x14ac:dyDescent="0.25">
      <c r="A22" s="322" t="s">
        <v>397</v>
      </c>
      <c r="B22" s="322"/>
      <c r="C22" s="322"/>
      <c r="D22" s="322"/>
      <c r="E22" s="322"/>
      <c r="F22" s="322"/>
      <c r="G22" s="322"/>
      <c r="H22" s="322"/>
      <c r="I22" s="322"/>
      <c r="J22" s="322"/>
    </row>
  </sheetData>
  <mergeCells count="12">
    <mergeCell ref="A22:J22"/>
    <mergeCell ref="A12:A13"/>
    <mergeCell ref="A20:J20"/>
    <mergeCell ref="A21:J21"/>
    <mergeCell ref="A10:A11"/>
    <mergeCell ref="A14:A15"/>
    <mergeCell ref="A18:J18"/>
    <mergeCell ref="A1:J1"/>
    <mergeCell ref="A2:B2"/>
    <mergeCell ref="A4:J4"/>
    <mergeCell ref="A6:A7"/>
    <mergeCell ref="A8:A9"/>
  </mergeCells>
  <pageMargins left="0.7" right="0.7" top="0.78740157499999996" bottom="0.78740157499999996" header="0.3" footer="0.3"/>
  <pageSetup paperSize="9" scale="62" fitToHeight="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rgb="FFFFC000"/>
    <pageSetUpPr fitToPage="1"/>
  </sheetPr>
  <dimension ref="A1:F21"/>
  <sheetViews>
    <sheetView zoomScale="85" zoomScaleNormal="85" workbookViewId="0">
      <selection activeCell="H5" sqref="H5"/>
    </sheetView>
  </sheetViews>
  <sheetFormatPr baseColWidth="10" defaultRowHeight="13.8" x14ac:dyDescent="0.25"/>
  <cols>
    <col min="1" max="1" width="7.6640625" style="15" customWidth="1"/>
    <col min="2" max="2" width="22.6640625" style="15" customWidth="1"/>
    <col min="3" max="3" width="21.6640625" style="20" customWidth="1"/>
    <col min="4" max="4" width="32.109375" style="20" customWidth="1"/>
    <col min="5" max="5" width="27.109375" style="20" customWidth="1"/>
    <col min="6" max="6" width="21.6640625" style="20" customWidth="1"/>
    <col min="7" max="16384" width="11.5546875" style="15"/>
  </cols>
  <sheetData>
    <row r="1" spans="1:6" ht="17.399999999999999" x14ac:dyDescent="0.3">
      <c r="A1" s="310" t="s">
        <v>334</v>
      </c>
      <c r="B1" s="311"/>
      <c r="C1" s="311"/>
      <c r="D1" s="311"/>
      <c r="E1" s="311"/>
      <c r="F1" s="311"/>
    </row>
    <row r="2" spans="1:6" ht="15" x14ac:dyDescent="0.25">
      <c r="A2" s="316" t="s">
        <v>165</v>
      </c>
      <c r="B2" s="316"/>
      <c r="C2" s="116"/>
      <c r="D2" s="116"/>
      <c r="E2" s="116"/>
      <c r="F2" s="116"/>
    </row>
    <row r="3" spans="1:6" ht="15" x14ac:dyDescent="0.25">
      <c r="A3" s="56"/>
      <c r="B3" s="56"/>
      <c r="C3" s="116"/>
      <c r="D3" s="116"/>
      <c r="E3" s="116"/>
      <c r="F3" s="116"/>
    </row>
    <row r="4" spans="1:6" ht="15.6" thickBot="1" x14ac:dyDescent="0.3">
      <c r="A4" s="324" t="s">
        <v>209</v>
      </c>
      <c r="B4" s="316"/>
      <c r="C4" s="316"/>
      <c r="D4" s="316"/>
      <c r="E4" s="316"/>
      <c r="F4" s="316"/>
    </row>
    <row r="5" spans="1:6" ht="65.400000000000006" customHeight="1" x14ac:dyDescent="0.25">
      <c r="A5" s="114"/>
      <c r="B5" s="114"/>
      <c r="C5" s="298" t="s">
        <v>4</v>
      </c>
      <c r="D5" s="296" t="s">
        <v>139</v>
      </c>
      <c r="E5" s="297" t="s">
        <v>140</v>
      </c>
      <c r="F5" s="297" t="s">
        <v>141</v>
      </c>
    </row>
    <row r="6" spans="1:6" ht="15" x14ac:dyDescent="0.25">
      <c r="A6" s="373">
        <v>2013</v>
      </c>
      <c r="B6" s="59" t="s">
        <v>289</v>
      </c>
      <c r="C6" s="287">
        <v>340625</v>
      </c>
      <c r="D6" s="288">
        <v>226963.4</v>
      </c>
      <c r="E6" s="288">
        <v>48066</v>
      </c>
      <c r="F6" s="288">
        <v>65595.600000000006</v>
      </c>
    </row>
    <row r="7" spans="1:6" ht="19.95" customHeight="1" x14ac:dyDescent="0.25">
      <c r="A7" s="373"/>
      <c r="B7" s="278" t="s">
        <v>340</v>
      </c>
      <c r="C7" s="281">
        <v>65.904704587155962</v>
      </c>
      <c r="D7" s="279">
        <v>66.988201621935531</v>
      </c>
      <c r="E7" s="279">
        <v>46.588856988307747</v>
      </c>
      <c r="F7" s="279">
        <v>76.309539054448763</v>
      </c>
    </row>
    <row r="8" spans="1:6" ht="15" x14ac:dyDescent="0.25">
      <c r="A8" s="373">
        <v>2014</v>
      </c>
      <c r="B8" s="59" t="s">
        <v>289</v>
      </c>
      <c r="C8" s="287">
        <v>343762.2</v>
      </c>
      <c r="D8" s="288">
        <v>225632.5</v>
      </c>
      <c r="E8" s="288">
        <v>47815.199999999997</v>
      </c>
      <c r="F8" s="288">
        <v>70314.5</v>
      </c>
    </row>
    <row r="9" spans="1:6" ht="15" customHeight="1" x14ac:dyDescent="0.25">
      <c r="A9" s="373"/>
      <c r="B9" s="278" t="s">
        <v>340</v>
      </c>
      <c r="C9" s="281">
        <v>64.65763251456967</v>
      </c>
      <c r="D9" s="279">
        <v>65.081537455818648</v>
      </c>
      <c r="E9" s="279">
        <v>46.731792400742869</v>
      </c>
      <c r="F9" s="279">
        <v>75.487132810444507</v>
      </c>
    </row>
    <row r="10" spans="1:6" ht="15" x14ac:dyDescent="0.25">
      <c r="A10" s="373">
        <v>2015</v>
      </c>
      <c r="B10" s="59" t="s">
        <v>289</v>
      </c>
      <c r="C10" s="287">
        <v>346964.2</v>
      </c>
      <c r="D10" s="288">
        <v>227926.8</v>
      </c>
      <c r="E10" s="288">
        <v>47821.8</v>
      </c>
      <c r="F10" s="288">
        <v>71215.600000000006</v>
      </c>
    </row>
    <row r="11" spans="1:6" ht="15" customHeight="1" x14ac:dyDescent="0.25">
      <c r="A11" s="373"/>
      <c r="B11" s="278" t="s">
        <v>340</v>
      </c>
      <c r="C11" s="281">
        <v>64.88473450575016</v>
      </c>
      <c r="D11" s="279">
        <v>65.098751002514845</v>
      </c>
      <c r="E11" s="279">
        <v>47.271746358355394</v>
      </c>
      <c r="F11" s="279">
        <v>76.027022169299968</v>
      </c>
    </row>
    <row r="12" spans="1:6" ht="15" x14ac:dyDescent="0.25">
      <c r="A12" s="373">
        <v>2016</v>
      </c>
      <c r="B12" s="59" t="s">
        <v>289</v>
      </c>
      <c r="C12" s="287">
        <v>359675.7</v>
      </c>
      <c r="D12" s="288">
        <v>233540.7</v>
      </c>
      <c r="E12" s="288">
        <v>49940.800000000003</v>
      </c>
      <c r="F12" s="288">
        <v>76194.3</v>
      </c>
    </row>
    <row r="13" spans="1:6" ht="16.95" customHeight="1" x14ac:dyDescent="0.25">
      <c r="A13" s="373"/>
      <c r="B13" s="278" t="s">
        <v>340</v>
      </c>
      <c r="C13" s="281">
        <v>63.594037628897354</v>
      </c>
      <c r="D13" s="279">
        <v>63.610368556744071</v>
      </c>
      <c r="E13" s="279">
        <v>45.828060423541473</v>
      </c>
      <c r="F13" s="279">
        <v>75.188301487119105</v>
      </c>
    </row>
    <row r="14" spans="1:6" ht="15" x14ac:dyDescent="0.25">
      <c r="A14" s="373">
        <v>2017</v>
      </c>
      <c r="B14" s="59" t="s">
        <v>289</v>
      </c>
      <c r="C14" s="287">
        <v>362091.3</v>
      </c>
      <c r="D14" s="288">
        <v>228712.2</v>
      </c>
      <c r="E14" s="288">
        <v>49056.1</v>
      </c>
      <c r="F14" s="288">
        <v>84322.9</v>
      </c>
    </row>
    <row r="15" spans="1:6" ht="15" x14ac:dyDescent="0.25">
      <c r="A15" s="373"/>
      <c r="B15" s="278" t="s">
        <v>340</v>
      </c>
      <c r="C15" s="281">
        <v>63.371613733884246</v>
      </c>
      <c r="D15" s="279">
        <v>62.851653737754255</v>
      </c>
      <c r="E15" s="279">
        <v>45.794508735916637</v>
      </c>
      <c r="F15" s="279">
        <v>75.007856703220611</v>
      </c>
    </row>
    <row r="16" spans="1:6" ht="15" x14ac:dyDescent="0.25">
      <c r="A16" s="283">
        <v>2018</v>
      </c>
      <c r="B16" s="46" t="s">
        <v>289</v>
      </c>
      <c r="C16" s="287">
        <v>370181.6</v>
      </c>
      <c r="D16" s="289">
        <v>231317.4</v>
      </c>
      <c r="E16" s="289">
        <v>47645.3</v>
      </c>
      <c r="F16" s="289">
        <v>91218.9</v>
      </c>
    </row>
    <row r="17" spans="1:6" ht="15.6" thickBot="1" x14ac:dyDescent="0.3">
      <c r="A17" s="284"/>
      <c r="B17" s="285" t="s">
        <v>340</v>
      </c>
      <c r="C17" s="282">
        <v>63.696142649985845</v>
      </c>
      <c r="D17" s="286">
        <v>62.719146938362606</v>
      </c>
      <c r="E17" s="286">
        <v>49.432367935557131</v>
      </c>
      <c r="F17" s="286">
        <v>73.623996781368774</v>
      </c>
    </row>
    <row r="18" spans="1:6" ht="14.4" x14ac:dyDescent="0.3">
      <c r="A18" s="319" t="s">
        <v>424</v>
      </c>
      <c r="B18" s="320"/>
      <c r="C18" s="320"/>
      <c r="D18" s="320"/>
      <c r="E18" s="320"/>
      <c r="F18" s="320"/>
    </row>
    <row r="19" spans="1:6" ht="15" x14ac:dyDescent="0.25">
      <c r="A19" s="56"/>
      <c r="B19" s="56"/>
      <c r="C19" s="116"/>
      <c r="D19" s="116"/>
      <c r="E19" s="116"/>
      <c r="F19" s="116"/>
    </row>
    <row r="20" spans="1:6" ht="15.6" x14ac:dyDescent="0.3">
      <c r="A20" s="71" t="s">
        <v>5</v>
      </c>
      <c r="B20" s="56"/>
      <c r="C20" s="116"/>
      <c r="D20" s="116"/>
      <c r="E20" s="116"/>
      <c r="F20" s="116"/>
    </row>
    <row r="21" spans="1:6" ht="29.4" customHeight="1" x14ac:dyDescent="0.25">
      <c r="A21" s="322" t="s">
        <v>397</v>
      </c>
      <c r="B21" s="322"/>
      <c r="C21" s="322"/>
      <c r="D21" s="322"/>
      <c r="E21" s="322"/>
      <c r="F21" s="322"/>
    </row>
  </sheetData>
  <mergeCells count="10">
    <mergeCell ref="A21:F21"/>
    <mergeCell ref="A14:A15"/>
    <mergeCell ref="A12:A13"/>
    <mergeCell ref="A10:A11"/>
    <mergeCell ref="A1:F1"/>
    <mergeCell ref="A2:B2"/>
    <mergeCell ref="A4:F4"/>
    <mergeCell ref="A6:A7"/>
    <mergeCell ref="A8:A9"/>
    <mergeCell ref="A18:F18"/>
  </mergeCells>
  <pageMargins left="0.7" right="0.7" top="0.78740157499999996" bottom="0.78740157499999996" header="0.3" footer="0.3"/>
  <pageSetup paperSize="9" scale="6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E68B"/>
  </sheetPr>
  <dimension ref="A1:F25"/>
  <sheetViews>
    <sheetView zoomScale="70" zoomScaleNormal="70" workbookViewId="0">
      <selection activeCell="G5" sqref="G5"/>
    </sheetView>
  </sheetViews>
  <sheetFormatPr baseColWidth="10" defaultRowHeight="13.8" x14ac:dyDescent="0.25"/>
  <cols>
    <col min="1" max="1" width="17.33203125" style="15" customWidth="1"/>
    <col min="2" max="4" width="11.5546875" style="15"/>
    <col min="5" max="5" width="18.21875" style="15" customWidth="1"/>
    <col min="6" max="6" width="32" style="15" customWidth="1"/>
    <col min="7" max="16384" width="11.5546875" style="15"/>
  </cols>
  <sheetData>
    <row r="1" spans="1:6" ht="17.399999999999999" x14ac:dyDescent="0.3">
      <c r="A1" s="310" t="s">
        <v>187</v>
      </c>
      <c r="B1" s="311"/>
      <c r="C1" s="311"/>
      <c r="D1" s="311"/>
      <c r="E1" s="311"/>
      <c r="F1" s="311"/>
    </row>
    <row r="2" spans="1:6" ht="15" x14ac:dyDescent="0.25">
      <c r="A2" s="325" t="s">
        <v>362</v>
      </c>
      <c r="B2" s="325"/>
      <c r="C2" s="316"/>
      <c r="D2" s="316"/>
      <c r="E2" s="316"/>
      <c r="F2" s="316"/>
    </row>
    <row r="3" spans="1:6" ht="15" x14ac:dyDescent="0.25">
      <c r="A3" s="56"/>
      <c r="B3" s="56"/>
      <c r="C3" s="56"/>
      <c r="D3" s="56"/>
      <c r="E3" s="56"/>
      <c r="F3" s="56"/>
    </row>
    <row r="4" spans="1:6" ht="15.6" thickBot="1" x14ac:dyDescent="0.3">
      <c r="A4" s="324" t="s">
        <v>14</v>
      </c>
      <c r="B4" s="316"/>
      <c r="C4" s="316"/>
      <c r="D4" s="316"/>
      <c r="E4" s="316"/>
      <c r="F4" s="316"/>
    </row>
    <row r="5" spans="1:6" ht="15.6" x14ac:dyDescent="0.3">
      <c r="A5" s="61"/>
      <c r="B5" s="323" t="s">
        <v>151</v>
      </c>
      <c r="C5" s="323"/>
      <c r="D5" s="323"/>
      <c r="E5" s="323" t="s">
        <v>73</v>
      </c>
      <c r="F5" s="323"/>
    </row>
    <row r="6" spans="1:6" ht="15.6" x14ac:dyDescent="0.3">
      <c r="A6" s="62"/>
      <c r="B6" s="67" t="s">
        <v>4</v>
      </c>
      <c r="C6" s="63" t="s">
        <v>13</v>
      </c>
      <c r="D6" s="63" t="s">
        <v>12</v>
      </c>
      <c r="E6" s="63" t="s">
        <v>13</v>
      </c>
      <c r="F6" s="63" t="s">
        <v>12</v>
      </c>
    </row>
    <row r="7" spans="1:6" ht="15" x14ac:dyDescent="0.25">
      <c r="A7" s="59" t="s">
        <v>4</v>
      </c>
      <c r="B7" s="68">
        <f t="shared" ref="B7:B13" si="0">C7+D7</f>
        <v>128</v>
      </c>
      <c r="C7" s="60">
        <f>SUM(C8:C13)</f>
        <v>35</v>
      </c>
      <c r="D7" s="60">
        <f>SUM(D8:D13)</f>
        <v>93</v>
      </c>
      <c r="E7" s="58">
        <f>C7/B7*100</f>
        <v>27.34375</v>
      </c>
      <c r="F7" s="58">
        <f>D7/B7*100</f>
        <v>72.65625</v>
      </c>
    </row>
    <row r="8" spans="1:6" ht="15" x14ac:dyDescent="0.25">
      <c r="A8" s="56" t="s">
        <v>7</v>
      </c>
      <c r="B8" s="69">
        <f t="shared" si="0"/>
        <v>0</v>
      </c>
      <c r="C8" s="57">
        <v>0</v>
      </c>
      <c r="D8" s="57">
        <v>0</v>
      </c>
      <c r="E8" s="57">
        <v>0</v>
      </c>
      <c r="F8" s="57">
        <v>0</v>
      </c>
    </row>
    <row r="9" spans="1:6" ht="15" x14ac:dyDescent="0.25">
      <c r="A9" s="56" t="s">
        <v>8</v>
      </c>
      <c r="B9" s="69">
        <f t="shared" si="0"/>
        <v>22</v>
      </c>
      <c r="C9" s="57">
        <v>7</v>
      </c>
      <c r="D9" s="57">
        <v>15</v>
      </c>
      <c r="E9" s="58">
        <f>C9/B9*100</f>
        <v>31.818181818181817</v>
      </c>
      <c r="F9" s="58">
        <f>D9/B9*100</f>
        <v>68.181818181818173</v>
      </c>
    </row>
    <row r="10" spans="1:6" ht="15" x14ac:dyDescent="0.25">
      <c r="A10" s="56" t="s">
        <v>9</v>
      </c>
      <c r="B10" s="69">
        <f t="shared" si="0"/>
        <v>45</v>
      </c>
      <c r="C10" s="57">
        <v>15</v>
      </c>
      <c r="D10" s="57">
        <v>30</v>
      </c>
      <c r="E10" s="58">
        <f>C10/B10*100</f>
        <v>33.333333333333329</v>
      </c>
      <c r="F10" s="58">
        <f>D10/B10*100</f>
        <v>66.666666666666657</v>
      </c>
    </row>
    <row r="11" spans="1:6" ht="15" x14ac:dyDescent="0.25">
      <c r="A11" s="56" t="s">
        <v>10</v>
      </c>
      <c r="B11" s="69">
        <f t="shared" si="0"/>
        <v>40</v>
      </c>
      <c r="C11" s="57">
        <v>12</v>
      </c>
      <c r="D11" s="57">
        <v>28</v>
      </c>
      <c r="E11" s="58">
        <f>C11/B11*100</f>
        <v>30</v>
      </c>
      <c r="F11" s="58">
        <f>D11/B11*100</f>
        <v>70</v>
      </c>
    </row>
    <row r="12" spans="1:6" ht="15" x14ac:dyDescent="0.25">
      <c r="A12" s="56" t="s">
        <v>279</v>
      </c>
      <c r="B12" s="69">
        <f t="shared" si="0"/>
        <v>19</v>
      </c>
      <c r="C12" s="57">
        <v>1</v>
      </c>
      <c r="D12" s="57">
        <v>18</v>
      </c>
      <c r="E12" s="58">
        <f>C12/B12*100</f>
        <v>5.2631578947368416</v>
      </c>
      <c r="F12" s="58">
        <f>D12/B12*100</f>
        <v>94.73684210526315</v>
      </c>
    </row>
    <row r="13" spans="1:6" ht="15.6" thickBot="1" x14ac:dyDescent="0.3">
      <c r="A13" s="64" t="s">
        <v>11</v>
      </c>
      <c r="B13" s="70">
        <f t="shared" si="0"/>
        <v>2</v>
      </c>
      <c r="C13" s="65">
        <v>0</v>
      </c>
      <c r="D13" s="65">
        <v>2</v>
      </c>
      <c r="E13" s="65">
        <f>C13/B13*100</f>
        <v>0</v>
      </c>
      <c r="F13" s="66">
        <f>D13/B13*100</f>
        <v>100</v>
      </c>
    </row>
    <row r="14" spans="1:6" ht="14.4" x14ac:dyDescent="0.3">
      <c r="A14" s="319" t="s">
        <v>424</v>
      </c>
      <c r="B14" s="320"/>
      <c r="C14" s="320"/>
      <c r="D14" s="320"/>
      <c r="E14" s="320"/>
      <c r="F14" s="320"/>
    </row>
    <row r="15" spans="1:6" ht="14.4" x14ac:dyDescent="0.3">
      <c r="A15" s="50"/>
      <c r="B15" s="12"/>
      <c r="C15" s="12"/>
      <c r="D15" s="12"/>
      <c r="E15" s="12"/>
      <c r="F15" s="12"/>
    </row>
    <row r="16" spans="1:6" ht="15.6" x14ac:dyDescent="0.3">
      <c r="A16" s="321" t="s">
        <v>5</v>
      </c>
      <c r="B16" s="316"/>
      <c r="C16" s="316"/>
      <c r="D16" s="316"/>
      <c r="E16" s="316"/>
      <c r="F16" s="316"/>
    </row>
    <row r="17" spans="1:6" ht="33.6" customHeight="1" x14ac:dyDescent="0.25">
      <c r="A17" s="317" t="s">
        <v>363</v>
      </c>
      <c r="B17" s="309"/>
      <c r="C17" s="309"/>
      <c r="D17" s="322"/>
      <c r="E17" s="322"/>
      <c r="F17" s="322"/>
    </row>
    <row r="19" spans="1:6" x14ac:dyDescent="0.25">
      <c r="A19" s="19"/>
    </row>
    <row r="25" spans="1:6" ht="14.4" customHeight="1" x14ac:dyDescent="0.25"/>
  </sheetData>
  <mergeCells count="8">
    <mergeCell ref="A16:F16"/>
    <mergeCell ref="A17:F17"/>
    <mergeCell ref="E5:F5"/>
    <mergeCell ref="A4:F4"/>
    <mergeCell ref="A1:F1"/>
    <mergeCell ref="B5:D5"/>
    <mergeCell ref="A2:F2"/>
    <mergeCell ref="A14:F14"/>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FFE68B"/>
  </sheetPr>
  <dimension ref="A1:F25"/>
  <sheetViews>
    <sheetView zoomScale="70" zoomScaleNormal="70" workbookViewId="0">
      <selection activeCell="G6" sqref="G6"/>
    </sheetView>
  </sheetViews>
  <sheetFormatPr baseColWidth="10" defaultRowHeight="13.8" x14ac:dyDescent="0.25"/>
  <cols>
    <col min="1" max="1" width="36.33203125" style="15" customWidth="1"/>
    <col min="2" max="3" width="9.88671875" style="15" customWidth="1"/>
    <col min="4" max="4" width="11.5546875" style="15"/>
    <col min="5" max="5" width="16.44140625" style="15" customWidth="1"/>
    <col min="6" max="6" width="31.44140625" style="15" customWidth="1"/>
    <col min="7" max="16384" width="11.5546875" style="15"/>
  </cols>
  <sheetData>
    <row r="1" spans="1:6" ht="17.399999999999999" x14ac:dyDescent="0.3">
      <c r="A1" s="310" t="s">
        <v>188</v>
      </c>
      <c r="B1" s="311"/>
      <c r="C1" s="311"/>
      <c r="D1" s="311"/>
      <c r="E1" s="311"/>
      <c r="F1" s="311"/>
    </row>
    <row r="2" spans="1:6" ht="15" x14ac:dyDescent="0.25">
      <c r="A2" s="325" t="s">
        <v>362</v>
      </c>
      <c r="B2" s="325"/>
      <c r="C2" s="316"/>
      <c r="D2" s="316"/>
      <c r="E2" s="316"/>
      <c r="F2" s="316"/>
    </row>
    <row r="3" spans="1:6" ht="15" x14ac:dyDescent="0.25">
      <c r="A3" s="56"/>
      <c r="B3" s="56"/>
      <c r="C3" s="56"/>
      <c r="D3" s="56"/>
      <c r="E3" s="56"/>
      <c r="F3" s="56"/>
    </row>
    <row r="4" spans="1:6" ht="15.6" thickBot="1" x14ac:dyDescent="0.3">
      <c r="A4" s="324" t="s">
        <v>15</v>
      </c>
      <c r="B4" s="316"/>
      <c r="C4" s="316"/>
      <c r="D4" s="316"/>
      <c r="E4" s="316"/>
      <c r="F4" s="316"/>
    </row>
    <row r="5" spans="1:6" ht="14.4" customHeight="1" x14ac:dyDescent="0.3">
      <c r="A5" s="61"/>
      <c r="B5" s="326" t="s">
        <v>4</v>
      </c>
      <c r="C5" s="323" t="s">
        <v>161</v>
      </c>
      <c r="D5" s="328"/>
      <c r="E5" s="328"/>
      <c r="F5" s="328"/>
    </row>
    <row r="6" spans="1:6" ht="15.6" x14ac:dyDescent="0.3">
      <c r="A6" s="76"/>
      <c r="B6" s="327"/>
      <c r="C6" s="76" t="s">
        <v>153</v>
      </c>
      <c r="D6" s="76" t="s">
        <v>152</v>
      </c>
      <c r="E6" s="76" t="s">
        <v>154</v>
      </c>
      <c r="F6" s="76" t="s">
        <v>149</v>
      </c>
    </row>
    <row r="7" spans="1:6" ht="15.6" x14ac:dyDescent="0.3">
      <c r="A7" s="72" t="s">
        <v>280</v>
      </c>
      <c r="B7" s="77">
        <f t="shared" ref="B7:B13" si="0">SUM(C7:F7)</f>
        <v>128</v>
      </c>
      <c r="C7" s="75">
        <f>SUM(C8:C13)</f>
        <v>47</v>
      </c>
      <c r="D7" s="75">
        <f>SUM(D8:D13)</f>
        <v>43</v>
      </c>
      <c r="E7" s="75">
        <f>SUM(E8:E13)</f>
        <v>32</v>
      </c>
      <c r="F7" s="75">
        <f>SUM(F8:F13)</f>
        <v>6</v>
      </c>
    </row>
    <row r="8" spans="1:6" ht="15" x14ac:dyDescent="0.25">
      <c r="A8" s="59" t="s">
        <v>16</v>
      </c>
      <c r="B8" s="68">
        <f t="shared" si="0"/>
        <v>31</v>
      </c>
      <c r="C8" s="73">
        <v>13</v>
      </c>
      <c r="D8" s="73">
        <v>12</v>
      </c>
      <c r="E8" s="73">
        <v>6</v>
      </c>
      <c r="F8" s="73">
        <v>0</v>
      </c>
    </row>
    <row r="9" spans="1:6" ht="15" x14ac:dyDescent="0.25">
      <c r="A9" s="59" t="s">
        <v>36</v>
      </c>
      <c r="B9" s="68">
        <f t="shared" si="0"/>
        <v>37</v>
      </c>
      <c r="C9" s="73">
        <v>15</v>
      </c>
      <c r="D9" s="73">
        <v>8</v>
      </c>
      <c r="E9" s="73">
        <v>10</v>
      </c>
      <c r="F9" s="59">
        <v>4</v>
      </c>
    </row>
    <row r="10" spans="1:6" ht="15" x14ac:dyDescent="0.25">
      <c r="A10" s="59" t="s">
        <v>34</v>
      </c>
      <c r="B10" s="68">
        <f t="shared" si="0"/>
        <v>6</v>
      </c>
      <c r="C10" s="73">
        <v>4</v>
      </c>
      <c r="D10" s="73">
        <v>1</v>
      </c>
      <c r="E10" s="73">
        <v>1</v>
      </c>
      <c r="F10" s="73">
        <v>0</v>
      </c>
    </row>
    <row r="11" spans="1:6" ht="15" x14ac:dyDescent="0.25">
      <c r="A11" s="59" t="s">
        <v>37</v>
      </c>
      <c r="B11" s="68">
        <f t="shared" si="0"/>
        <v>33</v>
      </c>
      <c r="C11" s="73">
        <v>7</v>
      </c>
      <c r="D11" s="73">
        <v>16</v>
      </c>
      <c r="E11" s="73">
        <v>9</v>
      </c>
      <c r="F11" s="59">
        <v>1</v>
      </c>
    </row>
    <row r="12" spans="1:6" ht="15" x14ac:dyDescent="0.25">
      <c r="A12" s="59" t="s">
        <v>33</v>
      </c>
      <c r="B12" s="68">
        <f t="shared" si="0"/>
        <v>5</v>
      </c>
      <c r="C12" s="73">
        <v>1</v>
      </c>
      <c r="D12" s="73">
        <v>3</v>
      </c>
      <c r="E12" s="73">
        <v>0</v>
      </c>
      <c r="F12" s="59">
        <v>1</v>
      </c>
    </row>
    <row r="13" spans="1:6" ht="15.6" thickBot="1" x14ac:dyDescent="0.3">
      <c r="A13" s="64" t="s">
        <v>35</v>
      </c>
      <c r="B13" s="70">
        <f t="shared" si="0"/>
        <v>16</v>
      </c>
      <c r="C13" s="74">
        <v>7</v>
      </c>
      <c r="D13" s="74">
        <v>3</v>
      </c>
      <c r="E13" s="74">
        <v>6</v>
      </c>
      <c r="F13" s="74">
        <v>0</v>
      </c>
    </row>
    <row r="14" spans="1:6" ht="14.4" x14ac:dyDescent="0.3">
      <c r="A14" s="319" t="s">
        <v>424</v>
      </c>
      <c r="B14" s="320"/>
      <c r="C14" s="320"/>
      <c r="D14" s="320"/>
      <c r="E14" s="320"/>
      <c r="F14" s="320"/>
    </row>
    <row r="15" spans="1:6" ht="14.4" x14ac:dyDescent="0.3">
      <c r="A15" s="50"/>
      <c r="B15" s="12"/>
      <c r="C15" s="12"/>
      <c r="D15" s="12"/>
      <c r="E15" s="12"/>
      <c r="F15" s="12"/>
    </row>
    <row r="16" spans="1:6" ht="15.6" x14ac:dyDescent="0.3">
      <c r="A16" s="321" t="s">
        <v>5</v>
      </c>
      <c r="B16" s="316"/>
      <c r="C16" s="316"/>
      <c r="D16" s="316"/>
      <c r="E16" s="316"/>
      <c r="F16" s="316"/>
    </row>
    <row r="17" spans="1:6" ht="43.8" customHeight="1" x14ac:dyDescent="0.25">
      <c r="A17" s="322" t="s">
        <v>273</v>
      </c>
      <c r="B17" s="322"/>
      <c r="C17" s="322"/>
      <c r="D17" s="322"/>
      <c r="E17" s="322"/>
      <c r="F17" s="322"/>
    </row>
    <row r="18" spans="1:6" ht="44.4" customHeight="1" x14ac:dyDescent="0.25">
      <c r="A18" s="317" t="s">
        <v>363</v>
      </c>
      <c r="B18" s="309"/>
      <c r="C18" s="309"/>
      <c r="D18" s="309"/>
      <c r="E18" s="322"/>
      <c r="F18" s="322"/>
    </row>
    <row r="19" spans="1:6" ht="28.8" customHeight="1" x14ac:dyDescent="0.25">
      <c r="A19" s="318" t="s">
        <v>163</v>
      </c>
      <c r="B19" s="318"/>
      <c r="C19" s="318"/>
      <c r="D19" s="318"/>
      <c r="E19" s="318"/>
      <c r="F19" s="318"/>
    </row>
    <row r="20" spans="1:6" ht="82.2" customHeight="1" x14ac:dyDescent="0.25">
      <c r="A20" s="309" t="s">
        <v>425</v>
      </c>
      <c r="B20" s="309"/>
      <c r="C20" s="309"/>
      <c r="D20" s="309"/>
      <c r="E20" s="309"/>
      <c r="F20" s="309"/>
    </row>
    <row r="21" spans="1:6" ht="15" x14ac:dyDescent="0.25">
      <c r="A21" s="56"/>
      <c r="B21" s="56"/>
      <c r="C21" s="56"/>
      <c r="D21" s="56"/>
      <c r="E21" s="56"/>
      <c r="F21" s="56"/>
    </row>
    <row r="22" spans="1:6" x14ac:dyDescent="0.25">
      <c r="A22" s="19"/>
    </row>
    <row r="25" spans="1:6" ht="14.4" customHeight="1" x14ac:dyDescent="0.25"/>
  </sheetData>
  <mergeCells count="11">
    <mergeCell ref="A1:F1"/>
    <mergeCell ref="A16:F16"/>
    <mergeCell ref="A4:F4"/>
    <mergeCell ref="B5:B6"/>
    <mergeCell ref="A20:F20"/>
    <mergeCell ref="A18:F18"/>
    <mergeCell ref="A19:F19"/>
    <mergeCell ref="A2:F2"/>
    <mergeCell ref="A17:F17"/>
    <mergeCell ref="C5:F5"/>
    <mergeCell ref="A14:F14"/>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FFE68B"/>
    <pageSetUpPr fitToPage="1"/>
  </sheetPr>
  <dimension ref="A1:H25"/>
  <sheetViews>
    <sheetView zoomScale="70" zoomScaleNormal="70" workbookViewId="0">
      <selection activeCell="H5" sqref="H5"/>
    </sheetView>
  </sheetViews>
  <sheetFormatPr baseColWidth="10" defaultRowHeight="13.8" x14ac:dyDescent="0.25"/>
  <cols>
    <col min="1" max="1" width="28.6640625" style="15" customWidth="1"/>
    <col min="2" max="2" width="13.33203125" style="15" customWidth="1"/>
    <col min="3" max="3" width="18.88671875" style="15" customWidth="1"/>
    <col min="4" max="4" width="12" style="15" customWidth="1"/>
    <col min="5" max="5" width="28.44140625" style="15" customWidth="1"/>
    <col min="6" max="6" width="17.6640625" style="15" customWidth="1"/>
    <col min="7" max="7" width="21.33203125" style="15" customWidth="1"/>
    <col min="8" max="16384" width="11.5546875" style="15"/>
  </cols>
  <sheetData>
    <row r="1" spans="1:8" ht="17.399999999999999" x14ac:dyDescent="0.3">
      <c r="A1" s="310" t="s">
        <v>217</v>
      </c>
      <c r="B1" s="310"/>
      <c r="C1" s="310"/>
      <c r="D1" s="310"/>
      <c r="E1" s="310"/>
      <c r="F1" s="311"/>
      <c r="G1" s="311"/>
    </row>
    <row r="2" spans="1:8" ht="15" x14ac:dyDescent="0.25">
      <c r="A2" s="314" t="s">
        <v>367</v>
      </c>
      <c r="B2" s="314"/>
      <c r="C2" s="314"/>
      <c r="D2" s="314"/>
      <c r="E2" s="314"/>
      <c r="F2" s="314"/>
      <c r="G2" s="314"/>
    </row>
    <row r="3" spans="1:8" ht="15" x14ac:dyDescent="0.25">
      <c r="A3" s="56"/>
      <c r="B3" s="56"/>
      <c r="C3" s="56"/>
      <c r="D3" s="56"/>
      <c r="E3" s="56"/>
      <c r="F3" s="56"/>
      <c r="G3" s="56"/>
    </row>
    <row r="4" spans="1:8" ht="15.6" thickBot="1" x14ac:dyDescent="0.3">
      <c r="A4" s="330" t="s">
        <v>18</v>
      </c>
      <c r="B4" s="330"/>
      <c r="C4" s="330"/>
      <c r="D4" s="330"/>
      <c r="E4" s="330"/>
      <c r="F4" s="331"/>
      <c r="G4" s="331"/>
    </row>
    <row r="5" spans="1:8" ht="46.8" x14ac:dyDescent="0.3">
      <c r="A5" s="61"/>
      <c r="B5" s="332" t="s">
        <v>151</v>
      </c>
      <c r="C5" s="332"/>
      <c r="D5" s="332"/>
      <c r="E5" s="332"/>
      <c r="F5" s="333"/>
      <c r="G5" s="82" t="s">
        <v>156</v>
      </c>
      <c r="H5" s="38"/>
    </row>
    <row r="6" spans="1:8" ht="33.6" customHeight="1" x14ac:dyDescent="0.3">
      <c r="A6" s="59"/>
      <c r="B6" s="72" t="s">
        <v>191</v>
      </c>
      <c r="C6" s="83" t="s">
        <v>157</v>
      </c>
      <c r="D6" s="84" t="s">
        <v>0</v>
      </c>
      <c r="E6" s="84" t="s">
        <v>167</v>
      </c>
      <c r="F6" s="84" t="s">
        <v>162</v>
      </c>
      <c r="G6" s="78"/>
      <c r="H6" s="38"/>
    </row>
    <row r="7" spans="1:8" ht="15" x14ac:dyDescent="0.25">
      <c r="A7" s="92" t="s">
        <v>17</v>
      </c>
      <c r="B7" s="93">
        <v>3</v>
      </c>
      <c r="C7" s="93">
        <v>56</v>
      </c>
      <c r="D7" s="94">
        <v>30</v>
      </c>
      <c r="E7" s="94">
        <v>87</v>
      </c>
      <c r="F7" s="94">
        <v>48</v>
      </c>
      <c r="G7" s="95" t="s">
        <v>6</v>
      </c>
      <c r="H7" s="38"/>
    </row>
    <row r="8" spans="1:8" ht="15" x14ac:dyDescent="0.25">
      <c r="A8" s="85" t="s">
        <v>158</v>
      </c>
      <c r="B8" s="80">
        <v>1</v>
      </c>
      <c r="C8" s="80">
        <v>35</v>
      </c>
      <c r="D8" s="81">
        <v>24</v>
      </c>
      <c r="E8" s="81">
        <v>69</v>
      </c>
      <c r="F8" s="81">
        <v>34</v>
      </c>
      <c r="G8" s="86">
        <v>5.0999999999999996</v>
      </c>
      <c r="H8" s="38"/>
    </row>
    <row r="9" spans="1:8" ht="15" x14ac:dyDescent="0.25">
      <c r="A9" s="85" t="s">
        <v>159</v>
      </c>
      <c r="B9" s="81">
        <v>2</v>
      </c>
      <c r="C9" s="81">
        <v>21</v>
      </c>
      <c r="D9" s="81">
        <v>6</v>
      </c>
      <c r="E9" s="81">
        <v>18</v>
      </c>
      <c r="F9" s="81">
        <v>14</v>
      </c>
      <c r="G9" s="87">
        <v>49.4</v>
      </c>
      <c r="H9" s="38"/>
    </row>
    <row r="10" spans="1:8" ht="15" x14ac:dyDescent="0.25">
      <c r="A10" s="88" t="s">
        <v>160</v>
      </c>
      <c r="B10" s="81">
        <v>7</v>
      </c>
      <c r="C10" s="81">
        <v>295</v>
      </c>
      <c r="D10" s="81" t="s">
        <v>45</v>
      </c>
      <c r="E10" s="81">
        <v>127</v>
      </c>
      <c r="F10" s="81">
        <v>51</v>
      </c>
      <c r="G10" s="89" t="s">
        <v>6</v>
      </c>
      <c r="H10" s="38"/>
    </row>
    <row r="11" spans="1:8" ht="15.6" thickBot="1" x14ac:dyDescent="0.3">
      <c r="A11" s="64" t="s">
        <v>346</v>
      </c>
      <c r="B11" s="90">
        <v>2</v>
      </c>
      <c r="C11" s="90" t="s">
        <v>45</v>
      </c>
      <c r="D11" s="90" t="s">
        <v>45</v>
      </c>
      <c r="E11" s="90">
        <v>65</v>
      </c>
      <c r="F11" s="90">
        <v>11</v>
      </c>
      <c r="G11" s="91" t="s">
        <v>6</v>
      </c>
      <c r="H11" s="38"/>
    </row>
    <row r="12" spans="1:8" ht="14.4" x14ac:dyDescent="0.3">
      <c r="A12" s="334" t="s">
        <v>424</v>
      </c>
      <c r="B12" s="335"/>
      <c r="C12" s="335"/>
      <c r="D12" s="335"/>
      <c r="E12" s="335"/>
      <c r="F12" s="335"/>
      <c r="G12" s="308"/>
      <c r="H12" s="38"/>
    </row>
    <row r="13" spans="1:8" ht="14.4" x14ac:dyDescent="0.3">
      <c r="A13" s="50"/>
      <c r="B13" s="12"/>
      <c r="C13" s="12"/>
      <c r="D13" s="12"/>
      <c r="E13" s="12"/>
      <c r="F13" s="12"/>
      <c r="G13" s="13"/>
      <c r="H13" s="38"/>
    </row>
    <row r="14" spans="1:8" ht="15.6" x14ac:dyDescent="0.3">
      <c r="A14" s="329" t="s">
        <v>5</v>
      </c>
      <c r="B14" s="321"/>
      <c r="C14" s="321"/>
      <c r="D14" s="321"/>
      <c r="E14" s="321"/>
      <c r="F14" s="321"/>
      <c r="G14" s="321"/>
    </row>
    <row r="15" spans="1:8" ht="34.200000000000003" customHeight="1" x14ac:dyDescent="0.25">
      <c r="A15" s="322" t="s">
        <v>325</v>
      </c>
      <c r="B15" s="322"/>
      <c r="C15" s="322"/>
      <c r="D15" s="322"/>
      <c r="E15" s="322"/>
      <c r="F15" s="322"/>
      <c r="G15" s="322"/>
    </row>
    <row r="16" spans="1:8" ht="56.4" customHeight="1" x14ac:dyDescent="0.25">
      <c r="A16" s="322" t="s">
        <v>347</v>
      </c>
      <c r="B16" s="322"/>
      <c r="C16" s="322"/>
      <c r="D16" s="322"/>
      <c r="E16" s="322"/>
      <c r="F16" s="322"/>
      <c r="G16" s="322"/>
    </row>
    <row r="19" spans="1:1" x14ac:dyDescent="0.25">
      <c r="A19" s="38"/>
    </row>
    <row r="25" spans="1:1" ht="14.4" customHeight="1" x14ac:dyDescent="0.25"/>
  </sheetData>
  <mergeCells count="8">
    <mergeCell ref="A16:G16"/>
    <mergeCell ref="A15:G15"/>
    <mergeCell ref="A14:G14"/>
    <mergeCell ref="A1:G1"/>
    <mergeCell ref="A4:G4"/>
    <mergeCell ref="B5:F5"/>
    <mergeCell ref="A2:G2"/>
    <mergeCell ref="A12:G12"/>
  </mergeCells>
  <pageMargins left="0.7" right="0.7" top="0.78740157499999996" bottom="0.78740157499999996" header="0.3" footer="0.3"/>
  <pageSetup paperSize="9" scale="76"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FFE68B"/>
  </sheetPr>
  <dimension ref="A1:G25"/>
  <sheetViews>
    <sheetView zoomScale="70" zoomScaleNormal="70" workbookViewId="0">
      <selection activeCell="E16" sqref="E16"/>
    </sheetView>
  </sheetViews>
  <sheetFormatPr baseColWidth="10" defaultRowHeight="13.8" x14ac:dyDescent="0.25"/>
  <cols>
    <col min="1" max="1" width="44.6640625" style="15" customWidth="1"/>
    <col min="2" max="2" width="62.33203125" style="15" customWidth="1"/>
    <col min="3" max="16384" width="11.5546875" style="15"/>
  </cols>
  <sheetData>
    <row r="1" spans="1:7" ht="21" x14ac:dyDescent="0.4">
      <c r="A1" s="336" t="s">
        <v>155</v>
      </c>
      <c r="B1" s="337"/>
    </row>
    <row r="2" spans="1:7" ht="15" x14ac:dyDescent="0.25">
      <c r="A2" s="314" t="s">
        <v>367</v>
      </c>
      <c r="B2" s="314"/>
    </row>
    <row r="3" spans="1:7" ht="15" x14ac:dyDescent="0.25">
      <c r="A3" s="96"/>
      <c r="B3" s="96"/>
    </row>
    <row r="4" spans="1:7" ht="15.6" thickBot="1" x14ac:dyDescent="0.3">
      <c r="A4" s="324" t="s">
        <v>38</v>
      </c>
      <c r="B4" s="316"/>
    </row>
    <row r="5" spans="1:7" ht="15.6" x14ac:dyDescent="0.3">
      <c r="A5" s="98"/>
      <c r="B5" s="99" t="s">
        <v>4</v>
      </c>
    </row>
    <row r="6" spans="1:7" ht="15" x14ac:dyDescent="0.25">
      <c r="A6" s="103" t="s">
        <v>19</v>
      </c>
      <c r="B6" s="103">
        <v>4</v>
      </c>
    </row>
    <row r="7" spans="1:7" ht="15" x14ac:dyDescent="0.25">
      <c r="A7" s="59" t="s">
        <v>20</v>
      </c>
      <c r="B7" s="59">
        <v>17</v>
      </c>
    </row>
    <row r="8" spans="1:7" ht="14.4" customHeight="1" x14ac:dyDescent="0.25">
      <c r="A8" s="100" t="s">
        <v>21</v>
      </c>
      <c r="B8" s="46">
        <v>13</v>
      </c>
    </row>
    <row r="9" spans="1:7" ht="15" x14ac:dyDescent="0.25">
      <c r="A9" s="100" t="s">
        <v>22</v>
      </c>
      <c r="B9" s="46">
        <v>4</v>
      </c>
    </row>
    <row r="10" spans="1:7" ht="15" x14ac:dyDescent="0.25">
      <c r="A10" s="78" t="s">
        <v>195</v>
      </c>
      <c r="B10" s="46">
        <v>1</v>
      </c>
    </row>
    <row r="11" spans="1:7" ht="15" x14ac:dyDescent="0.25">
      <c r="A11" s="78" t="s">
        <v>281</v>
      </c>
      <c r="B11" s="46">
        <v>1</v>
      </c>
    </row>
    <row r="12" spans="1:7" ht="15.6" thickBot="1" x14ac:dyDescent="0.3">
      <c r="A12" s="101" t="s">
        <v>24</v>
      </c>
      <c r="B12" s="102">
        <v>1</v>
      </c>
    </row>
    <row r="13" spans="1:7" ht="14.4" x14ac:dyDescent="0.3">
      <c r="A13" s="319" t="s">
        <v>424</v>
      </c>
      <c r="B13" s="339"/>
      <c r="C13" s="12"/>
      <c r="D13" s="12"/>
      <c r="E13" s="12"/>
      <c r="F13" s="12"/>
      <c r="G13" s="13"/>
    </row>
    <row r="14" spans="1:7" ht="14.4" x14ac:dyDescent="0.3">
      <c r="A14" s="50"/>
      <c r="B14" s="12"/>
      <c r="C14" s="12"/>
      <c r="D14" s="12"/>
      <c r="E14" s="12"/>
      <c r="F14" s="12"/>
      <c r="G14" s="13"/>
    </row>
    <row r="15" spans="1:7" ht="15.6" x14ac:dyDescent="0.3">
      <c r="A15" s="338" t="s">
        <v>5</v>
      </c>
      <c r="B15" s="318"/>
    </row>
    <row r="16" spans="1:7" ht="30.6" customHeight="1" x14ac:dyDescent="0.25">
      <c r="A16" s="309" t="s">
        <v>322</v>
      </c>
      <c r="B16" s="309"/>
    </row>
    <row r="25" ht="14.4" customHeight="1" x14ac:dyDescent="0.25"/>
  </sheetData>
  <mergeCells count="6">
    <mergeCell ref="A4:B4"/>
    <mergeCell ref="A2:B2"/>
    <mergeCell ref="A1:B1"/>
    <mergeCell ref="A15:B15"/>
    <mergeCell ref="A16:B16"/>
    <mergeCell ref="A13:B13"/>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FFE68B"/>
  </sheetPr>
  <dimension ref="A1:B24"/>
  <sheetViews>
    <sheetView zoomScale="70" zoomScaleNormal="70" workbookViewId="0">
      <selection activeCell="C8" sqref="C8"/>
    </sheetView>
  </sheetViews>
  <sheetFormatPr baseColWidth="10" defaultRowHeight="13.8" x14ac:dyDescent="0.25"/>
  <cols>
    <col min="1" max="1" width="42.109375" style="15" customWidth="1"/>
    <col min="2" max="2" width="26" style="15" customWidth="1"/>
    <col min="3" max="16384" width="11.5546875" style="15"/>
  </cols>
  <sheetData>
    <row r="1" spans="1:2" ht="62.4" customHeight="1" x14ac:dyDescent="0.3">
      <c r="A1" s="340" t="s">
        <v>321</v>
      </c>
      <c r="B1" s="341"/>
    </row>
    <row r="2" spans="1:2" ht="15" x14ac:dyDescent="0.25">
      <c r="A2" s="314" t="s">
        <v>367</v>
      </c>
      <c r="B2" s="314"/>
    </row>
    <row r="3" spans="1:2" ht="15" x14ac:dyDescent="0.25">
      <c r="A3" s="56"/>
      <c r="B3" s="56"/>
    </row>
    <row r="4" spans="1:2" ht="15.6" thickBot="1" x14ac:dyDescent="0.3">
      <c r="A4" s="324" t="s">
        <v>25</v>
      </c>
      <c r="B4" s="316"/>
    </row>
    <row r="5" spans="1:2" ht="15.6" x14ac:dyDescent="0.3">
      <c r="A5" s="98"/>
      <c r="B5" s="99" t="s">
        <v>4</v>
      </c>
    </row>
    <row r="6" spans="1:2" ht="15" x14ac:dyDescent="0.25">
      <c r="A6" s="104" t="s">
        <v>294</v>
      </c>
      <c r="B6" s="105">
        <v>1758</v>
      </c>
    </row>
    <row r="7" spans="1:2" ht="15" x14ac:dyDescent="0.25">
      <c r="A7" s="106" t="s">
        <v>295</v>
      </c>
      <c r="B7" s="46">
        <v>844</v>
      </c>
    </row>
    <row r="8" spans="1:2" ht="15" x14ac:dyDescent="0.25">
      <c r="A8" s="46" t="s">
        <v>296</v>
      </c>
      <c r="B8" s="46">
        <v>3353</v>
      </c>
    </row>
    <row r="9" spans="1:2" ht="15" x14ac:dyDescent="0.25">
      <c r="A9" s="46" t="s">
        <v>297</v>
      </c>
      <c r="B9" s="46">
        <v>3720</v>
      </c>
    </row>
    <row r="10" spans="1:2" ht="15.6" thickBot="1" x14ac:dyDescent="0.3">
      <c r="A10" s="107" t="s">
        <v>298</v>
      </c>
      <c r="B10" s="107">
        <v>923</v>
      </c>
    </row>
    <row r="11" spans="1:2" ht="14.4" x14ac:dyDescent="0.3">
      <c r="A11" s="319" t="s">
        <v>424</v>
      </c>
      <c r="B11" s="339"/>
    </row>
    <row r="24" ht="14.4" customHeight="1" x14ac:dyDescent="0.25"/>
  </sheetData>
  <mergeCells count="4">
    <mergeCell ref="A4:B4"/>
    <mergeCell ref="A1:B1"/>
    <mergeCell ref="A2:B2"/>
    <mergeCell ref="A11:B11"/>
  </mergeCell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FFE68B"/>
    <pageSetUpPr fitToPage="1"/>
  </sheetPr>
  <dimension ref="A1:C31"/>
  <sheetViews>
    <sheetView zoomScale="70" zoomScaleNormal="70" workbookViewId="0">
      <selection activeCell="C5" sqref="C5"/>
    </sheetView>
  </sheetViews>
  <sheetFormatPr baseColWidth="10" defaultRowHeight="13.8" x14ac:dyDescent="0.25"/>
  <cols>
    <col min="1" max="1" width="60" style="15" customWidth="1"/>
    <col min="2" max="16384" width="11.5546875" style="15"/>
  </cols>
  <sheetData>
    <row r="1" spans="1:3" ht="51" customHeight="1" x14ac:dyDescent="0.3">
      <c r="A1" s="340" t="s">
        <v>219</v>
      </c>
      <c r="B1" s="341"/>
    </row>
    <row r="2" spans="1:3" ht="15" x14ac:dyDescent="0.25">
      <c r="A2" s="342" t="s">
        <v>367</v>
      </c>
      <c r="B2" s="342"/>
    </row>
    <row r="3" spans="1:3" ht="15" x14ac:dyDescent="0.25">
      <c r="A3" s="96"/>
      <c r="B3" s="96"/>
    </row>
    <row r="4" spans="1:3" ht="15.6" thickBot="1" x14ac:dyDescent="0.3">
      <c r="A4" s="324" t="s">
        <v>31</v>
      </c>
      <c r="B4" s="316"/>
    </row>
    <row r="5" spans="1:3" ht="15.6" x14ac:dyDescent="0.3">
      <c r="A5" s="114"/>
      <c r="B5" s="115" t="s">
        <v>151</v>
      </c>
      <c r="C5" s="21"/>
    </row>
    <row r="6" spans="1:3" ht="14.4" customHeight="1" x14ac:dyDescent="0.3">
      <c r="A6" s="84" t="s">
        <v>4</v>
      </c>
      <c r="B6" s="113">
        <v>1074</v>
      </c>
      <c r="C6" s="36"/>
    </row>
    <row r="7" spans="1:3" ht="14.4" customHeight="1" x14ac:dyDescent="0.3">
      <c r="A7" s="46" t="s">
        <v>299</v>
      </c>
      <c r="B7" s="108">
        <v>331</v>
      </c>
      <c r="C7" s="37"/>
    </row>
    <row r="8" spans="1:3" ht="14.4" customHeight="1" x14ac:dyDescent="0.25">
      <c r="A8" s="109" t="s">
        <v>300</v>
      </c>
      <c r="B8" s="81">
        <v>29</v>
      </c>
      <c r="C8" s="34"/>
    </row>
    <row r="9" spans="1:3" ht="14.4" customHeight="1" x14ac:dyDescent="0.3">
      <c r="A9" s="110" t="s">
        <v>301</v>
      </c>
      <c r="B9" s="81">
        <v>28</v>
      </c>
      <c r="C9" s="34"/>
    </row>
    <row r="10" spans="1:3" ht="14.4" customHeight="1" x14ac:dyDescent="0.25">
      <c r="A10" s="109" t="s">
        <v>335</v>
      </c>
      <c r="B10" s="81">
        <v>34</v>
      </c>
      <c r="C10" s="34"/>
    </row>
    <row r="11" spans="1:3" ht="14.4" customHeight="1" x14ac:dyDescent="0.3">
      <c r="A11" s="110" t="s">
        <v>336</v>
      </c>
      <c r="B11" s="81">
        <v>34</v>
      </c>
      <c r="C11" s="34"/>
    </row>
    <row r="12" spans="1:3" ht="14.4" customHeight="1" x14ac:dyDescent="0.25">
      <c r="A12" s="109" t="s">
        <v>302</v>
      </c>
      <c r="B12" s="81">
        <v>122</v>
      </c>
      <c r="C12" s="34"/>
    </row>
    <row r="13" spans="1:3" ht="14.4" customHeight="1" x14ac:dyDescent="0.3">
      <c r="A13" s="110" t="s">
        <v>337</v>
      </c>
      <c r="B13" s="81">
        <v>52</v>
      </c>
      <c r="C13" s="34"/>
    </row>
    <row r="14" spans="1:3" ht="14.4" customHeight="1" x14ac:dyDescent="0.3">
      <c r="A14" s="46" t="s">
        <v>303</v>
      </c>
      <c r="B14" s="108">
        <v>20</v>
      </c>
      <c r="C14" s="37"/>
    </row>
    <row r="15" spans="1:3" ht="14.4" customHeight="1" x14ac:dyDescent="0.3">
      <c r="A15" s="46" t="s">
        <v>304</v>
      </c>
      <c r="B15" s="108">
        <v>19</v>
      </c>
      <c r="C15" s="37"/>
    </row>
    <row r="16" spans="1:3" ht="14.4" customHeight="1" x14ac:dyDescent="0.3">
      <c r="A16" s="111" t="s">
        <v>305</v>
      </c>
      <c r="B16" s="81">
        <v>0</v>
      </c>
      <c r="C16" s="34"/>
    </row>
    <row r="17" spans="1:3" ht="15.6" x14ac:dyDescent="0.3">
      <c r="A17" s="46" t="s">
        <v>306</v>
      </c>
      <c r="B17" s="108">
        <v>12</v>
      </c>
      <c r="C17" s="37"/>
    </row>
    <row r="18" spans="1:3" ht="15.6" x14ac:dyDescent="0.3">
      <c r="A18" s="112" t="s">
        <v>307</v>
      </c>
      <c r="B18" s="108">
        <v>50</v>
      </c>
      <c r="C18" s="37"/>
    </row>
    <row r="19" spans="1:3" ht="14.4" customHeight="1" x14ac:dyDescent="0.25">
      <c r="A19" s="109" t="s">
        <v>308</v>
      </c>
      <c r="B19" s="81">
        <v>5</v>
      </c>
      <c r="C19" s="34"/>
    </row>
    <row r="20" spans="1:3" ht="14.4" customHeight="1" x14ac:dyDescent="0.3">
      <c r="A20" s="110" t="s">
        <v>338</v>
      </c>
      <c r="B20" s="81">
        <v>4</v>
      </c>
      <c r="C20" s="34"/>
    </row>
    <row r="21" spans="1:3" ht="14.4" customHeight="1" x14ac:dyDescent="0.3">
      <c r="A21" s="46" t="s">
        <v>355</v>
      </c>
      <c r="B21" s="108">
        <v>9</v>
      </c>
      <c r="C21" s="37"/>
    </row>
    <row r="22" spans="1:3" ht="14.4" customHeight="1" x14ac:dyDescent="0.3">
      <c r="A22" s="46" t="s">
        <v>309</v>
      </c>
      <c r="B22" s="108">
        <v>85</v>
      </c>
      <c r="C22" s="37"/>
    </row>
    <row r="23" spans="1:3" ht="15.6" x14ac:dyDescent="0.3">
      <c r="A23" s="46" t="s">
        <v>310</v>
      </c>
      <c r="B23" s="108">
        <v>492</v>
      </c>
      <c r="C23" s="37"/>
    </row>
    <row r="24" spans="1:3" ht="14.4" customHeight="1" x14ac:dyDescent="0.25">
      <c r="A24" s="109" t="s">
        <v>339</v>
      </c>
      <c r="B24" s="81">
        <v>146</v>
      </c>
      <c r="C24" s="34"/>
    </row>
    <row r="25" spans="1:3" ht="15" x14ac:dyDescent="0.25">
      <c r="A25" s="109" t="s">
        <v>311</v>
      </c>
      <c r="B25" s="81">
        <v>20</v>
      </c>
      <c r="C25" s="34"/>
    </row>
    <row r="26" spans="1:3" ht="15" x14ac:dyDescent="0.25">
      <c r="A26" s="109" t="s">
        <v>312</v>
      </c>
      <c r="B26" s="81">
        <v>9</v>
      </c>
      <c r="C26" s="34"/>
    </row>
    <row r="27" spans="1:3" ht="15.6" x14ac:dyDescent="0.3">
      <c r="A27" s="46" t="s">
        <v>313</v>
      </c>
      <c r="B27" s="108">
        <v>56</v>
      </c>
      <c r="C27" s="37"/>
    </row>
    <row r="28" spans="1:3" ht="15" x14ac:dyDescent="0.25">
      <c r="A28" s="109" t="s">
        <v>314</v>
      </c>
      <c r="B28" s="81">
        <v>0</v>
      </c>
      <c r="C28" s="34"/>
    </row>
    <row r="29" spans="1:3" ht="15" x14ac:dyDescent="0.25">
      <c r="A29" s="109" t="s">
        <v>315</v>
      </c>
      <c r="B29" s="81">
        <v>8</v>
      </c>
      <c r="C29" s="34"/>
    </row>
    <row r="30" spans="1:3" ht="15.6" thickBot="1" x14ac:dyDescent="0.3">
      <c r="A30" s="107" t="s">
        <v>316</v>
      </c>
      <c r="B30" s="90">
        <v>0</v>
      </c>
      <c r="C30" s="34"/>
    </row>
    <row r="31" spans="1:3" ht="14.4" x14ac:dyDescent="0.3">
      <c r="A31" s="319" t="s">
        <v>424</v>
      </c>
      <c r="B31" s="339"/>
    </row>
  </sheetData>
  <mergeCells count="4">
    <mergeCell ref="A4:B4"/>
    <mergeCell ref="A1:B1"/>
    <mergeCell ref="A2:B2"/>
    <mergeCell ref="A31:B31"/>
  </mergeCells>
  <pageMargins left="0.7" right="0.7" top="0.78740157499999996" bottom="0.78740157499999996" header="0.3" footer="0.3"/>
  <pageSetup paperSize="9"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FFE68B"/>
    <pageSetUpPr fitToPage="1"/>
  </sheetPr>
  <dimension ref="A1:M72"/>
  <sheetViews>
    <sheetView zoomScale="70" zoomScaleNormal="70" workbookViewId="0">
      <selection activeCell="L10" sqref="L10"/>
    </sheetView>
  </sheetViews>
  <sheetFormatPr baseColWidth="10" defaultRowHeight="13.8" x14ac:dyDescent="0.25"/>
  <cols>
    <col min="1" max="1" width="8" style="15" customWidth="1"/>
    <col min="2" max="2" width="9.5546875" style="15" customWidth="1"/>
    <col min="3" max="3" width="73.6640625" style="15" customWidth="1"/>
    <col min="4" max="4" width="12.33203125" style="15" customWidth="1"/>
    <col min="5" max="5" width="11.88671875" style="15" customWidth="1"/>
    <col min="6" max="6" width="9.88671875" style="15" customWidth="1"/>
    <col min="7" max="7" width="10.33203125" style="15" customWidth="1"/>
    <col min="8" max="8" width="8.21875" style="15" customWidth="1"/>
    <col min="9" max="9" width="10.77734375" style="15" customWidth="1"/>
    <col min="10" max="10" width="9.88671875" style="15" customWidth="1"/>
    <col min="11" max="16384" width="11.5546875" style="15"/>
  </cols>
  <sheetData>
    <row r="1" spans="1:13" ht="36.6" customHeight="1" x14ac:dyDescent="0.3">
      <c r="A1" s="343" t="s">
        <v>394</v>
      </c>
      <c r="B1" s="343"/>
      <c r="C1" s="344"/>
      <c r="D1" s="344"/>
      <c r="E1" s="344"/>
      <c r="F1" s="344"/>
      <c r="G1" s="344"/>
      <c r="H1" s="344"/>
      <c r="I1" s="344"/>
      <c r="J1" s="344"/>
    </row>
    <row r="2" spans="1:13" ht="15" x14ac:dyDescent="0.25">
      <c r="A2" s="345" t="s">
        <v>367</v>
      </c>
      <c r="B2" s="345"/>
      <c r="C2" s="345"/>
      <c r="D2" s="345"/>
      <c r="E2" s="345"/>
      <c r="F2" s="345"/>
      <c r="G2" s="345"/>
      <c r="H2" s="345"/>
      <c r="I2" s="345"/>
      <c r="J2" s="345"/>
    </row>
    <row r="3" spans="1:13" ht="8.4" customHeight="1" x14ac:dyDescent="0.25">
      <c r="A3" s="56"/>
      <c r="B3" s="56"/>
      <c r="C3" s="56"/>
      <c r="D3" s="56"/>
      <c r="E3" s="56"/>
      <c r="F3" s="56"/>
      <c r="G3" s="56"/>
      <c r="H3" s="56"/>
      <c r="I3" s="56"/>
      <c r="J3" s="56"/>
    </row>
    <row r="4" spans="1:13" ht="25.8" customHeight="1" thickBot="1" x14ac:dyDescent="0.3">
      <c r="A4" s="324" t="s">
        <v>32</v>
      </c>
      <c r="B4" s="324"/>
      <c r="C4" s="316"/>
      <c r="D4" s="316"/>
      <c r="E4" s="316"/>
      <c r="F4" s="316"/>
      <c r="G4" s="316"/>
      <c r="H4" s="316"/>
      <c r="I4" s="316"/>
      <c r="J4" s="316"/>
    </row>
    <row r="5" spans="1:13" ht="28.2" customHeight="1" x14ac:dyDescent="0.3">
      <c r="A5" s="98"/>
      <c r="B5" s="98"/>
      <c r="C5" s="98"/>
      <c r="D5" s="299" t="s">
        <v>4</v>
      </c>
      <c r="E5" s="82" t="s">
        <v>183</v>
      </c>
      <c r="F5" s="82" t="s">
        <v>26</v>
      </c>
      <c r="G5" s="82" t="s">
        <v>27</v>
      </c>
      <c r="H5" s="82" t="s">
        <v>28</v>
      </c>
      <c r="I5" s="82" t="s">
        <v>29</v>
      </c>
      <c r="J5" s="82" t="s">
        <v>30</v>
      </c>
    </row>
    <row r="6" spans="1:13" ht="13.95" customHeight="1" x14ac:dyDescent="0.25">
      <c r="A6" s="124" t="s">
        <v>4</v>
      </c>
      <c r="B6" s="125" t="s">
        <v>265</v>
      </c>
      <c r="C6" s="125" t="s">
        <v>184</v>
      </c>
      <c r="D6" s="127">
        <v>2047</v>
      </c>
      <c r="E6" s="126">
        <v>215</v>
      </c>
      <c r="F6" s="126">
        <v>166</v>
      </c>
      <c r="G6" s="126">
        <v>182</v>
      </c>
      <c r="H6" s="126">
        <v>273</v>
      </c>
      <c r="I6" s="126">
        <v>305</v>
      </c>
      <c r="J6" s="126">
        <v>906</v>
      </c>
      <c r="K6" s="35"/>
      <c r="L6" s="35"/>
      <c r="M6" s="35"/>
    </row>
    <row r="7" spans="1:13" ht="13.95" customHeight="1" x14ac:dyDescent="0.25">
      <c r="A7" s="118"/>
      <c r="B7" s="118" t="s">
        <v>244</v>
      </c>
      <c r="C7" s="120" t="s">
        <v>223</v>
      </c>
      <c r="D7" s="128">
        <v>130</v>
      </c>
      <c r="E7" s="117">
        <v>15</v>
      </c>
      <c r="F7" s="117">
        <v>8</v>
      </c>
      <c r="G7" s="117">
        <v>5</v>
      </c>
      <c r="H7" s="117">
        <v>13</v>
      </c>
      <c r="I7" s="117">
        <v>14</v>
      </c>
      <c r="J7" s="117">
        <v>75</v>
      </c>
      <c r="K7" s="35"/>
      <c r="L7" s="35"/>
      <c r="M7" s="35"/>
    </row>
    <row r="8" spans="1:13" ht="13.95" customHeight="1" x14ac:dyDescent="0.25">
      <c r="A8" s="118"/>
      <c r="B8" s="118" t="s">
        <v>245</v>
      </c>
      <c r="C8" s="120" t="s">
        <v>225</v>
      </c>
      <c r="D8" s="128">
        <v>68</v>
      </c>
      <c r="E8" s="117">
        <v>0</v>
      </c>
      <c r="F8" s="117">
        <v>1</v>
      </c>
      <c r="G8" s="117">
        <v>5</v>
      </c>
      <c r="H8" s="117">
        <v>8</v>
      </c>
      <c r="I8" s="117">
        <v>12</v>
      </c>
      <c r="J8" s="117">
        <v>42</v>
      </c>
      <c r="K8" s="35"/>
      <c r="L8" s="35"/>
      <c r="M8" s="35"/>
    </row>
    <row r="9" spans="1:13" ht="28.95" customHeight="1" x14ac:dyDescent="0.25">
      <c r="A9" s="118"/>
      <c r="B9" s="118" t="s">
        <v>246</v>
      </c>
      <c r="C9" s="120" t="s">
        <v>224</v>
      </c>
      <c r="D9" s="128">
        <v>10</v>
      </c>
      <c r="E9" s="117">
        <v>0</v>
      </c>
      <c r="F9" s="117">
        <v>0</v>
      </c>
      <c r="G9" s="117">
        <v>0</v>
      </c>
      <c r="H9" s="117">
        <v>1</v>
      </c>
      <c r="I9" s="117">
        <v>1</v>
      </c>
      <c r="J9" s="117">
        <v>8</v>
      </c>
      <c r="K9" s="35"/>
      <c r="L9" s="35"/>
      <c r="M9" s="35"/>
    </row>
    <row r="10" spans="1:13" ht="13.95" customHeight="1" x14ac:dyDescent="0.25">
      <c r="A10" s="118"/>
      <c r="B10" s="118" t="s">
        <v>247</v>
      </c>
      <c r="C10" s="120" t="s">
        <v>226</v>
      </c>
      <c r="D10" s="128">
        <v>35</v>
      </c>
      <c r="E10" s="117">
        <v>1</v>
      </c>
      <c r="F10" s="117">
        <v>1</v>
      </c>
      <c r="G10" s="117">
        <v>2</v>
      </c>
      <c r="H10" s="117">
        <v>4</v>
      </c>
      <c r="I10" s="117">
        <v>7</v>
      </c>
      <c r="J10" s="117">
        <v>20</v>
      </c>
      <c r="K10" s="35"/>
      <c r="L10" s="35"/>
      <c r="M10" s="35"/>
    </row>
    <row r="11" spans="1:13" ht="13.95" customHeight="1" x14ac:dyDescent="0.25">
      <c r="A11" s="118"/>
      <c r="B11" s="118" t="s">
        <v>248</v>
      </c>
      <c r="C11" s="120" t="s">
        <v>227</v>
      </c>
      <c r="D11" s="128">
        <v>136</v>
      </c>
      <c r="E11" s="117">
        <v>13</v>
      </c>
      <c r="F11" s="117">
        <v>20</v>
      </c>
      <c r="G11" s="117">
        <v>18</v>
      </c>
      <c r="H11" s="117">
        <v>23</v>
      </c>
      <c r="I11" s="117">
        <v>29</v>
      </c>
      <c r="J11" s="117">
        <v>33</v>
      </c>
      <c r="K11" s="35"/>
      <c r="L11" s="35"/>
      <c r="M11" s="35"/>
    </row>
    <row r="12" spans="1:13" ht="13.95" customHeight="1" x14ac:dyDescent="0.25">
      <c r="A12" s="118"/>
      <c r="B12" s="118" t="s">
        <v>249</v>
      </c>
      <c r="C12" s="120" t="s">
        <v>228</v>
      </c>
      <c r="D12" s="128">
        <v>40</v>
      </c>
      <c r="E12" s="117">
        <v>7</v>
      </c>
      <c r="F12" s="117">
        <v>7</v>
      </c>
      <c r="G12" s="117">
        <v>6</v>
      </c>
      <c r="H12" s="117">
        <v>8</v>
      </c>
      <c r="I12" s="117">
        <v>3</v>
      </c>
      <c r="J12" s="117">
        <v>9</v>
      </c>
      <c r="K12" s="35"/>
      <c r="L12" s="35"/>
      <c r="M12" s="35"/>
    </row>
    <row r="13" spans="1:13" ht="13.95" customHeight="1" x14ac:dyDescent="0.25">
      <c r="A13" s="118"/>
      <c r="B13" s="118" t="s">
        <v>250</v>
      </c>
      <c r="C13" s="120" t="s">
        <v>229</v>
      </c>
      <c r="D13" s="128">
        <v>3</v>
      </c>
      <c r="E13" s="117">
        <v>1</v>
      </c>
      <c r="F13" s="117">
        <v>0</v>
      </c>
      <c r="G13" s="117">
        <v>0</v>
      </c>
      <c r="H13" s="117">
        <v>2</v>
      </c>
      <c r="I13" s="117">
        <v>0</v>
      </c>
      <c r="J13" s="117">
        <v>0</v>
      </c>
      <c r="K13" s="35"/>
      <c r="L13" s="35"/>
      <c r="M13" s="35"/>
    </row>
    <row r="14" spans="1:13" ht="13.95" customHeight="1" x14ac:dyDescent="0.25">
      <c r="A14" s="118"/>
      <c r="B14" s="118" t="s">
        <v>251</v>
      </c>
      <c r="C14" s="120" t="s">
        <v>230</v>
      </c>
      <c r="D14" s="128">
        <v>12</v>
      </c>
      <c r="E14" s="117">
        <v>1</v>
      </c>
      <c r="F14" s="117">
        <v>0</v>
      </c>
      <c r="G14" s="117">
        <v>0</v>
      </c>
      <c r="H14" s="117">
        <v>3</v>
      </c>
      <c r="I14" s="117">
        <v>1</v>
      </c>
      <c r="J14" s="117">
        <v>7</v>
      </c>
      <c r="K14" s="35"/>
      <c r="L14" s="35"/>
      <c r="M14" s="35"/>
    </row>
    <row r="15" spans="1:13" ht="13.95" customHeight="1" x14ac:dyDescent="0.25">
      <c r="A15" s="118"/>
      <c r="B15" s="118" t="s">
        <v>252</v>
      </c>
      <c r="C15" s="120" t="s">
        <v>231</v>
      </c>
      <c r="D15" s="128">
        <v>187</v>
      </c>
      <c r="E15" s="117">
        <v>2</v>
      </c>
      <c r="F15" s="117">
        <v>11</v>
      </c>
      <c r="G15" s="117">
        <v>11</v>
      </c>
      <c r="H15" s="117">
        <v>16</v>
      </c>
      <c r="I15" s="117">
        <v>27</v>
      </c>
      <c r="J15" s="117">
        <v>120</v>
      </c>
      <c r="K15" s="35"/>
      <c r="L15" s="35"/>
      <c r="M15" s="35"/>
    </row>
    <row r="16" spans="1:13" ht="13.95" customHeight="1" x14ac:dyDescent="0.25">
      <c r="A16" s="118"/>
      <c r="B16" s="118" t="s">
        <v>253</v>
      </c>
      <c r="C16" s="120" t="s">
        <v>232</v>
      </c>
      <c r="D16" s="128">
        <v>154</v>
      </c>
      <c r="E16" s="117">
        <v>6</v>
      </c>
      <c r="F16" s="117">
        <v>7</v>
      </c>
      <c r="G16" s="117">
        <v>15</v>
      </c>
      <c r="H16" s="117">
        <v>10</v>
      </c>
      <c r="I16" s="117">
        <v>20</v>
      </c>
      <c r="J16" s="117">
        <v>96</v>
      </c>
      <c r="K16" s="35"/>
      <c r="L16" s="35"/>
      <c r="M16" s="35"/>
    </row>
    <row r="17" spans="1:13" ht="13.95" customHeight="1" x14ac:dyDescent="0.25">
      <c r="A17" s="118"/>
      <c r="B17" s="118" t="s">
        <v>254</v>
      </c>
      <c r="C17" s="120" t="s">
        <v>233</v>
      </c>
      <c r="D17" s="128">
        <v>285</v>
      </c>
      <c r="E17" s="117">
        <v>19</v>
      </c>
      <c r="F17" s="117">
        <v>36</v>
      </c>
      <c r="G17" s="117">
        <v>22</v>
      </c>
      <c r="H17" s="117">
        <v>45</v>
      </c>
      <c r="I17" s="117">
        <v>63</v>
      </c>
      <c r="J17" s="117">
        <v>100</v>
      </c>
      <c r="K17" s="35"/>
      <c r="L17" s="35"/>
      <c r="M17" s="35"/>
    </row>
    <row r="18" spans="1:13" ht="13.95" customHeight="1" x14ac:dyDescent="0.25">
      <c r="A18" s="118"/>
      <c r="B18" s="118" t="s">
        <v>255</v>
      </c>
      <c r="C18" s="120" t="s">
        <v>234</v>
      </c>
      <c r="D18" s="128">
        <v>67</v>
      </c>
      <c r="E18" s="117">
        <v>13</v>
      </c>
      <c r="F18" s="117">
        <v>7</v>
      </c>
      <c r="G18" s="117">
        <v>12</v>
      </c>
      <c r="H18" s="117">
        <v>8</v>
      </c>
      <c r="I18" s="117">
        <v>10</v>
      </c>
      <c r="J18" s="117">
        <v>17</v>
      </c>
      <c r="K18" s="35"/>
      <c r="L18" s="35"/>
      <c r="M18" s="35"/>
    </row>
    <row r="19" spans="1:13" ht="13.95" customHeight="1" x14ac:dyDescent="0.25">
      <c r="A19" s="118"/>
      <c r="B19" s="118" t="s">
        <v>256</v>
      </c>
      <c r="C19" s="120" t="s">
        <v>235</v>
      </c>
      <c r="D19" s="128">
        <v>204</v>
      </c>
      <c r="E19" s="117">
        <v>7</v>
      </c>
      <c r="F19" s="117">
        <v>8</v>
      </c>
      <c r="G19" s="117">
        <v>21</v>
      </c>
      <c r="H19" s="117">
        <v>43</v>
      </c>
      <c r="I19" s="117">
        <v>35</v>
      </c>
      <c r="J19" s="117">
        <v>90</v>
      </c>
      <c r="K19" s="35"/>
      <c r="L19" s="35"/>
      <c r="M19" s="35"/>
    </row>
    <row r="20" spans="1:13" ht="13.95" customHeight="1" x14ac:dyDescent="0.25">
      <c r="A20" s="118"/>
      <c r="B20" s="118" t="s">
        <v>257</v>
      </c>
      <c r="C20" s="120" t="s">
        <v>236</v>
      </c>
      <c r="D20" s="128">
        <v>125</v>
      </c>
      <c r="E20" s="117">
        <v>18</v>
      </c>
      <c r="F20" s="117">
        <v>16</v>
      </c>
      <c r="G20" s="117">
        <v>11</v>
      </c>
      <c r="H20" s="117">
        <v>13</v>
      </c>
      <c r="I20" s="117">
        <v>12</v>
      </c>
      <c r="J20" s="117">
        <v>55</v>
      </c>
      <c r="K20" s="35"/>
      <c r="L20" s="35"/>
      <c r="M20" s="35"/>
    </row>
    <row r="21" spans="1:13" ht="13.95" customHeight="1" x14ac:dyDescent="0.25">
      <c r="A21" s="118"/>
      <c r="B21" s="118" t="s">
        <v>258</v>
      </c>
      <c r="C21" s="120" t="s">
        <v>237</v>
      </c>
      <c r="D21" s="128">
        <v>4</v>
      </c>
      <c r="E21" s="117">
        <v>1</v>
      </c>
      <c r="F21" s="117">
        <v>1</v>
      </c>
      <c r="G21" s="117">
        <v>2</v>
      </c>
      <c r="H21" s="117">
        <v>0</v>
      </c>
      <c r="I21" s="117">
        <v>0</v>
      </c>
      <c r="J21" s="117">
        <v>0</v>
      </c>
      <c r="K21" s="35"/>
      <c r="L21" s="35"/>
      <c r="M21" s="35"/>
    </row>
    <row r="22" spans="1:13" ht="13.95" customHeight="1" x14ac:dyDescent="0.25">
      <c r="A22" s="118"/>
      <c r="B22" s="118" t="s">
        <v>259</v>
      </c>
      <c r="C22" s="120" t="s">
        <v>323</v>
      </c>
      <c r="D22" s="128">
        <v>1</v>
      </c>
      <c r="E22" s="117">
        <v>1</v>
      </c>
      <c r="F22" s="117">
        <v>0</v>
      </c>
      <c r="G22" s="117">
        <v>0</v>
      </c>
      <c r="H22" s="117">
        <v>0</v>
      </c>
      <c r="I22" s="117">
        <v>0</v>
      </c>
      <c r="J22" s="117">
        <v>0</v>
      </c>
      <c r="K22" s="35"/>
      <c r="L22" s="35"/>
      <c r="M22" s="35"/>
    </row>
    <row r="23" spans="1:13" ht="13.95" customHeight="1" x14ac:dyDescent="0.25">
      <c r="A23" s="118"/>
      <c r="B23" s="118" t="s">
        <v>260</v>
      </c>
      <c r="C23" s="120" t="s">
        <v>293</v>
      </c>
      <c r="D23" s="128">
        <v>13</v>
      </c>
      <c r="E23" s="117">
        <v>3</v>
      </c>
      <c r="F23" s="117">
        <v>3</v>
      </c>
      <c r="G23" s="117">
        <v>4</v>
      </c>
      <c r="H23" s="117">
        <v>2</v>
      </c>
      <c r="I23" s="117">
        <v>0</v>
      </c>
      <c r="J23" s="117">
        <v>1</v>
      </c>
      <c r="K23" s="35"/>
      <c r="L23" s="35"/>
      <c r="M23" s="35"/>
    </row>
    <row r="24" spans="1:13" ht="14.4" customHeight="1" x14ac:dyDescent="0.25">
      <c r="A24" s="118"/>
      <c r="B24" s="118" t="s">
        <v>261</v>
      </c>
      <c r="C24" s="120" t="s">
        <v>283</v>
      </c>
      <c r="D24" s="128">
        <v>118</v>
      </c>
      <c r="E24" s="117">
        <v>20</v>
      </c>
      <c r="F24" s="117">
        <v>12</v>
      </c>
      <c r="G24" s="117">
        <v>13</v>
      </c>
      <c r="H24" s="117">
        <v>21</v>
      </c>
      <c r="I24" s="117">
        <v>7</v>
      </c>
      <c r="J24" s="117">
        <v>45</v>
      </c>
      <c r="K24" s="35"/>
      <c r="L24" s="35"/>
      <c r="M24" s="35"/>
    </row>
    <row r="25" spans="1:13" ht="13.95" customHeight="1" x14ac:dyDescent="0.25">
      <c r="A25" s="118"/>
      <c r="B25" s="118" t="s">
        <v>262</v>
      </c>
      <c r="C25" s="120" t="s">
        <v>324</v>
      </c>
      <c r="D25" s="128">
        <v>439</v>
      </c>
      <c r="E25" s="117">
        <v>86</v>
      </c>
      <c r="F25" s="117">
        <v>26</v>
      </c>
      <c r="G25" s="117">
        <v>31</v>
      </c>
      <c r="H25" s="117">
        <v>51</v>
      </c>
      <c r="I25" s="117">
        <v>63</v>
      </c>
      <c r="J25" s="117">
        <v>182</v>
      </c>
      <c r="K25" s="35"/>
      <c r="L25" s="35"/>
      <c r="M25" s="35"/>
    </row>
    <row r="26" spans="1:13" ht="13.95" customHeight="1" x14ac:dyDescent="0.25">
      <c r="A26" s="118"/>
      <c r="B26" s="118" t="s">
        <v>263</v>
      </c>
      <c r="C26" s="120" t="s">
        <v>242</v>
      </c>
      <c r="D26" s="128">
        <v>0</v>
      </c>
      <c r="E26" s="117">
        <v>0</v>
      </c>
      <c r="F26" s="117">
        <v>0</v>
      </c>
      <c r="G26" s="117">
        <v>0</v>
      </c>
      <c r="H26" s="117">
        <v>0</v>
      </c>
      <c r="I26" s="117">
        <v>0</v>
      </c>
      <c r="J26" s="117">
        <v>0</v>
      </c>
      <c r="K26" s="35"/>
      <c r="L26" s="35"/>
      <c r="M26" s="35"/>
    </row>
    <row r="27" spans="1:13" ht="33.6" customHeight="1" x14ac:dyDescent="0.25">
      <c r="A27" s="118"/>
      <c r="B27" s="118" t="s">
        <v>264</v>
      </c>
      <c r="C27" s="120" t="s">
        <v>243</v>
      </c>
      <c r="D27" s="128">
        <v>16</v>
      </c>
      <c r="E27" s="117">
        <v>1</v>
      </c>
      <c r="F27" s="117">
        <v>2</v>
      </c>
      <c r="G27" s="117">
        <v>4</v>
      </c>
      <c r="H27" s="117">
        <v>2</v>
      </c>
      <c r="I27" s="117">
        <v>1</v>
      </c>
      <c r="J27" s="117">
        <v>6</v>
      </c>
      <c r="K27" s="35"/>
      <c r="L27" s="35"/>
      <c r="M27" s="35"/>
    </row>
    <row r="28" spans="1:13" ht="13.95" customHeight="1" x14ac:dyDescent="0.25">
      <c r="A28" s="124" t="s">
        <v>13</v>
      </c>
      <c r="B28" s="124" t="s">
        <v>265</v>
      </c>
      <c r="C28" s="125" t="s">
        <v>184</v>
      </c>
      <c r="D28" s="127">
        <v>1061</v>
      </c>
      <c r="E28" s="126">
        <v>98</v>
      </c>
      <c r="F28" s="126">
        <v>77</v>
      </c>
      <c r="G28" s="126">
        <v>91</v>
      </c>
      <c r="H28" s="126">
        <v>134</v>
      </c>
      <c r="I28" s="126">
        <v>142</v>
      </c>
      <c r="J28" s="126">
        <v>519</v>
      </c>
    </row>
    <row r="29" spans="1:13" ht="13.95" customHeight="1" x14ac:dyDescent="0.25">
      <c r="A29" s="118"/>
      <c r="B29" s="118" t="s">
        <v>244</v>
      </c>
      <c r="C29" s="120" t="s">
        <v>223</v>
      </c>
      <c r="D29" s="128">
        <v>67</v>
      </c>
      <c r="E29" s="117">
        <v>6</v>
      </c>
      <c r="F29" s="117">
        <v>5</v>
      </c>
      <c r="G29" s="117">
        <v>3</v>
      </c>
      <c r="H29" s="117">
        <v>7</v>
      </c>
      <c r="I29" s="117">
        <v>9</v>
      </c>
      <c r="J29" s="117">
        <v>37</v>
      </c>
    </row>
    <row r="30" spans="1:13" ht="13.95" customHeight="1" x14ac:dyDescent="0.25">
      <c r="A30" s="118"/>
      <c r="B30" s="118" t="s">
        <v>245</v>
      </c>
      <c r="C30" s="120" t="s">
        <v>225</v>
      </c>
      <c r="D30" s="128">
        <v>41</v>
      </c>
      <c r="E30" s="117">
        <v>0</v>
      </c>
      <c r="F30" s="117">
        <v>0</v>
      </c>
      <c r="G30" s="117">
        <v>5</v>
      </c>
      <c r="H30" s="117">
        <v>7</v>
      </c>
      <c r="I30" s="117">
        <v>7</v>
      </c>
      <c r="J30" s="117">
        <v>22</v>
      </c>
    </row>
    <row r="31" spans="1:13" ht="32.4" customHeight="1" x14ac:dyDescent="0.25">
      <c r="A31" s="118"/>
      <c r="B31" s="118" t="s">
        <v>246</v>
      </c>
      <c r="C31" s="120" t="s">
        <v>224</v>
      </c>
      <c r="D31" s="128">
        <v>7</v>
      </c>
      <c r="E31" s="117">
        <v>0</v>
      </c>
      <c r="F31" s="117">
        <v>0</v>
      </c>
      <c r="G31" s="117">
        <v>0</v>
      </c>
      <c r="H31" s="117">
        <v>1</v>
      </c>
      <c r="I31" s="117">
        <v>0</v>
      </c>
      <c r="J31" s="117">
        <v>6</v>
      </c>
    </row>
    <row r="32" spans="1:13" ht="13.95" customHeight="1" x14ac:dyDescent="0.25">
      <c r="A32" s="118"/>
      <c r="B32" s="118" t="s">
        <v>247</v>
      </c>
      <c r="C32" s="120" t="s">
        <v>226</v>
      </c>
      <c r="D32" s="128">
        <v>14</v>
      </c>
      <c r="E32" s="117">
        <v>0</v>
      </c>
      <c r="F32" s="117">
        <v>0</v>
      </c>
      <c r="G32" s="117">
        <v>1</v>
      </c>
      <c r="H32" s="117">
        <v>3</v>
      </c>
      <c r="I32" s="117">
        <v>3</v>
      </c>
      <c r="J32" s="117">
        <v>7</v>
      </c>
    </row>
    <row r="33" spans="1:10" ht="13.95" customHeight="1" x14ac:dyDescent="0.25">
      <c r="A33" s="118"/>
      <c r="B33" s="118" t="s">
        <v>248</v>
      </c>
      <c r="C33" s="120" t="s">
        <v>227</v>
      </c>
      <c r="D33" s="128">
        <v>84</v>
      </c>
      <c r="E33" s="117">
        <v>5</v>
      </c>
      <c r="F33" s="117">
        <v>10</v>
      </c>
      <c r="G33" s="117">
        <v>7</v>
      </c>
      <c r="H33" s="117">
        <v>16</v>
      </c>
      <c r="I33" s="117">
        <v>19</v>
      </c>
      <c r="J33" s="117">
        <v>27</v>
      </c>
    </row>
    <row r="34" spans="1:10" ht="13.95" customHeight="1" x14ac:dyDescent="0.25">
      <c r="A34" s="118"/>
      <c r="B34" s="118" t="s">
        <v>249</v>
      </c>
      <c r="C34" s="120" t="s">
        <v>228</v>
      </c>
      <c r="D34" s="128">
        <v>24</v>
      </c>
      <c r="E34" s="117">
        <v>5</v>
      </c>
      <c r="F34" s="117">
        <v>4</v>
      </c>
      <c r="G34" s="117">
        <v>4</v>
      </c>
      <c r="H34" s="117">
        <v>4</v>
      </c>
      <c r="I34" s="117">
        <v>3</v>
      </c>
      <c r="J34" s="117">
        <v>4</v>
      </c>
    </row>
    <row r="35" spans="1:10" ht="13.95" customHeight="1" x14ac:dyDescent="0.25">
      <c r="A35" s="118"/>
      <c r="B35" s="118" t="s">
        <v>250</v>
      </c>
      <c r="C35" s="120" t="s">
        <v>229</v>
      </c>
      <c r="D35" s="128">
        <v>2</v>
      </c>
      <c r="E35" s="117">
        <v>0</v>
      </c>
      <c r="F35" s="117">
        <v>0</v>
      </c>
      <c r="G35" s="117">
        <v>0</v>
      </c>
      <c r="H35" s="117">
        <v>2</v>
      </c>
      <c r="I35" s="117">
        <v>0</v>
      </c>
      <c r="J35" s="117">
        <v>0</v>
      </c>
    </row>
    <row r="36" spans="1:10" ht="13.95" customHeight="1" x14ac:dyDescent="0.25">
      <c r="A36" s="118"/>
      <c r="B36" s="118" t="s">
        <v>251</v>
      </c>
      <c r="C36" s="120" t="s">
        <v>230</v>
      </c>
      <c r="D36" s="128">
        <v>7</v>
      </c>
      <c r="E36" s="117">
        <v>0</v>
      </c>
      <c r="F36" s="117">
        <v>0</v>
      </c>
      <c r="G36" s="117">
        <v>0</v>
      </c>
      <c r="H36" s="117">
        <v>2</v>
      </c>
      <c r="I36" s="117">
        <v>0</v>
      </c>
      <c r="J36" s="117">
        <v>5</v>
      </c>
    </row>
    <row r="37" spans="1:10" ht="13.95" customHeight="1" x14ac:dyDescent="0.25">
      <c r="A37" s="118"/>
      <c r="B37" s="118" t="s">
        <v>252</v>
      </c>
      <c r="C37" s="120" t="s">
        <v>231</v>
      </c>
      <c r="D37" s="128">
        <v>91</v>
      </c>
      <c r="E37" s="117">
        <v>2</v>
      </c>
      <c r="F37" s="117">
        <v>4</v>
      </c>
      <c r="G37" s="117">
        <v>3</v>
      </c>
      <c r="H37" s="117">
        <v>3</v>
      </c>
      <c r="I37" s="117">
        <v>12</v>
      </c>
      <c r="J37" s="117">
        <v>67</v>
      </c>
    </row>
    <row r="38" spans="1:10" ht="13.95" customHeight="1" x14ac:dyDescent="0.25">
      <c r="A38" s="118"/>
      <c r="B38" s="118" t="s">
        <v>253</v>
      </c>
      <c r="C38" s="120" t="s">
        <v>232</v>
      </c>
      <c r="D38" s="128">
        <v>74</v>
      </c>
      <c r="E38" s="117">
        <v>3</v>
      </c>
      <c r="F38" s="117">
        <v>3</v>
      </c>
      <c r="G38" s="117">
        <v>8</v>
      </c>
      <c r="H38" s="117">
        <v>5</v>
      </c>
      <c r="I38" s="117">
        <v>10</v>
      </c>
      <c r="J38" s="117">
        <v>45</v>
      </c>
    </row>
    <row r="39" spans="1:10" ht="13.95" customHeight="1" x14ac:dyDescent="0.25">
      <c r="A39" s="118"/>
      <c r="B39" s="118" t="s">
        <v>254</v>
      </c>
      <c r="C39" s="120" t="s">
        <v>233</v>
      </c>
      <c r="D39" s="128">
        <v>128</v>
      </c>
      <c r="E39" s="117">
        <v>14</v>
      </c>
      <c r="F39" s="117">
        <v>18</v>
      </c>
      <c r="G39" s="117">
        <v>7</v>
      </c>
      <c r="H39" s="117">
        <v>15</v>
      </c>
      <c r="I39" s="117">
        <v>20</v>
      </c>
      <c r="J39" s="117">
        <v>54</v>
      </c>
    </row>
    <row r="40" spans="1:10" ht="13.95" customHeight="1" x14ac:dyDescent="0.25">
      <c r="A40" s="118"/>
      <c r="B40" s="118" t="s">
        <v>255</v>
      </c>
      <c r="C40" s="120" t="s">
        <v>234</v>
      </c>
      <c r="D40" s="128">
        <v>35</v>
      </c>
      <c r="E40" s="117">
        <v>8</v>
      </c>
      <c r="F40" s="117">
        <v>2</v>
      </c>
      <c r="G40" s="117">
        <v>7</v>
      </c>
      <c r="H40" s="117">
        <v>4</v>
      </c>
      <c r="I40" s="117">
        <v>6</v>
      </c>
      <c r="J40" s="117">
        <v>8</v>
      </c>
    </row>
    <row r="41" spans="1:10" ht="13.95" customHeight="1" x14ac:dyDescent="0.25">
      <c r="A41" s="118"/>
      <c r="B41" s="118" t="s">
        <v>256</v>
      </c>
      <c r="C41" s="120" t="s">
        <v>235</v>
      </c>
      <c r="D41" s="128">
        <v>123</v>
      </c>
      <c r="E41" s="117">
        <v>4</v>
      </c>
      <c r="F41" s="117">
        <v>3</v>
      </c>
      <c r="G41" s="117">
        <v>11</v>
      </c>
      <c r="H41" s="117">
        <v>19</v>
      </c>
      <c r="I41" s="117">
        <v>22</v>
      </c>
      <c r="J41" s="117">
        <v>64</v>
      </c>
    </row>
    <row r="42" spans="1:10" ht="13.95" customHeight="1" x14ac:dyDescent="0.25">
      <c r="A42" s="118"/>
      <c r="B42" s="118" t="s">
        <v>257</v>
      </c>
      <c r="C42" s="120" t="s">
        <v>236</v>
      </c>
      <c r="D42" s="128">
        <v>72</v>
      </c>
      <c r="E42" s="117">
        <v>13</v>
      </c>
      <c r="F42" s="117">
        <v>15</v>
      </c>
      <c r="G42" s="117">
        <v>9</v>
      </c>
      <c r="H42" s="117">
        <v>6</v>
      </c>
      <c r="I42" s="117">
        <v>4</v>
      </c>
      <c r="J42" s="117">
        <v>25</v>
      </c>
    </row>
    <row r="43" spans="1:10" ht="13.95" customHeight="1" x14ac:dyDescent="0.25">
      <c r="A43" s="118"/>
      <c r="B43" s="118" t="s">
        <v>258</v>
      </c>
      <c r="C43" s="120" t="s">
        <v>237</v>
      </c>
      <c r="D43" s="128">
        <v>4</v>
      </c>
      <c r="E43" s="117">
        <v>1</v>
      </c>
      <c r="F43" s="117">
        <v>1</v>
      </c>
      <c r="G43" s="117">
        <v>2</v>
      </c>
      <c r="H43" s="117">
        <v>0</v>
      </c>
      <c r="I43" s="117">
        <v>0</v>
      </c>
      <c r="J43" s="117">
        <v>0</v>
      </c>
    </row>
    <row r="44" spans="1:10" ht="13.95" customHeight="1" x14ac:dyDescent="0.25">
      <c r="A44" s="118"/>
      <c r="B44" s="118" t="s">
        <v>259</v>
      </c>
      <c r="C44" s="120" t="s">
        <v>323</v>
      </c>
      <c r="D44" s="128">
        <v>0</v>
      </c>
      <c r="E44" s="117">
        <v>0</v>
      </c>
      <c r="F44" s="117">
        <v>0</v>
      </c>
      <c r="G44" s="117">
        <v>0</v>
      </c>
      <c r="H44" s="117">
        <v>0</v>
      </c>
      <c r="I44" s="117">
        <v>0</v>
      </c>
      <c r="J44" s="117">
        <v>0</v>
      </c>
    </row>
    <row r="45" spans="1:10" ht="13.95" customHeight="1" x14ac:dyDescent="0.25">
      <c r="A45" s="118"/>
      <c r="B45" s="118" t="s">
        <v>260</v>
      </c>
      <c r="C45" s="120" t="s">
        <v>293</v>
      </c>
      <c r="D45" s="128">
        <v>11</v>
      </c>
      <c r="E45" s="117">
        <v>2</v>
      </c>
      <c r="F45" s="117">
        <v>2</v>
      </c>
      <c r="G45" s="117">
        <v>4</v>
      </c>
      <c r="H45" s="117">
        <v>2</v>
      </c>
      <c r="I45" s="117">
        <v>0</v>
      </c>
      <c r="J45" s="117">
        <v>1</v>
      </c>
    </row>
    <row r="46" spans="1:10" ht="13.95" customHeight="1" x14ac:dyDescent="0.25">
      <c r="A46" s="118"/>
      <c r="B46" s="118" t="s">
        <v>261</v>
      </c>
      <c r="C46" s="120" t="s">
        <v>283</v>
      </c>
      <c r="D46" s="128">
        <v>62</v>
      </c>
      <c r="E46" s="117">
        <v>13</v>
      </c>
      <c r="F46" s="117">
        <v>6</v>
      </c>
      <c r="G46" s="117">
        <v>4</v>
      </c>
      <c r="H46" s="117">
        <v>9</v>
      </c>
      <c r="I46" s="117">
        <v>3</v>
      </c>
      <c r="J46" s="117">
        <v>27</v>
      </c>
    </row>
    <row r="47" spans="1:10" ht="13.95" customHeight="1" x14ac:dyDescent="0.25">
      <c r="A47" s="118"/>
      <c r="B47" s="118" t="s">
        <v>262</v>
      </c>
      <c r="C47" s="120" t="s">
        <v>324</v>
      </c>
      <c r="D47" s="128">
        <v>200</v>
      </c>
      <c r="E47" s="117">
        <v>22</v>
      </c>
      <c r="F47" s="117">
        <v>2</v>
      </c>
      <c r="G47" s="117">
        <v>12</v>
      </c>
      <c r="H47" s="117">
        <v>27</v>
      </c>
      <c r="I47" s="117">
        <v>23</v>
      </c>
      <c r="J47" s="117">
        <v>114</v>
      </c>
    </row>
    <row r="48" spans="1:10" ht="13.95" customHeight="1" x14ac:dyDescent="0.25">
      <c r="A48" s="118"/>
      <c r="B48" s="118" t="s">
        <v>263</v>
      </c>
      <c r="C48" s="120" t="s">
        <v>242</v>
      </c>
      <c r="D48" s="128">
        <v>0</v>
      </c>
      <c r="E48" s="117">
        <v>0</v>
      </c>
      <c r="F48" s="117">
        <v>0</v>
      </c>
      <c r="G48" s="117">
        <v>0</v>
      </c>
      <c r="H48" s="117">
        <v>0</v>
      </c>
      <c r="I48" s="117">
        <v>0</v>
      </c>
      <c r="J48" s="117">
        <v>0</v>
      </c>
    </row>
    <row r="49" spans="1:10" ht="29.4" customHeight="1" x14ac:dyDescent="0.25">
      <c r="A49" s="118"/>
      <c r="B49" s="118" t="s">
        <v>264</v>
      </c>
      <c r="C49" s="120" t="s">
        <v>243</v>
      </c>
      <c r="D49" s="128">
        <v>15</v>
      </c>
      <c r="E49" s="117">
        <v>0</v>
      </c>
      <c r="F49" s="117">
        <v>2</v>
      </c>
      <c r="G49" s="117">
        <v>4</v>
      </c>
      <c r="H49" s="117">
        <v>2</v>
      </c>
      <c r="I49" s="117">
        <v>1</v>
      </c>
      <c r="J49" s="117">
        <v>6</v>
      </c>
    </row>
    <row r="50" spans="1:10" ht="15" x14ac:dyDescent="0.25">
      <c r="A50" s="124" t="s">
        <v>12</v>
      </c>
      <c r="B50" s="124" t="s">
        <v>265</v>
      </c>
      <c r="C50" s="125" t="s">
        <v>184</v>
      </c>
      <c r="D50" s="127">
        <v>986</v>
      </c>
      <c r="E50" s="126">
        <v>117</v>
      </c>
      <c r="F50" s="126">
        <v>89</v>
      </c>
      <c r="G50" s="126">
        <v>91</v>
      </c>
      <c r="H50" s="126">
        <v>139</v>
      </c>
      <c r="I50" s="126">
        <v>163</v>
      </c>
      <c r="J50" s="126">
        <v>387</v>
      </c>
    </row>
    <row r="51" spans="1:10" ht="15" x14ac:dyDescent="0.25">
      <c r="A51" s="118"/>
      <c r="B51" s="118" t="s">
        <v>244</v>
      </c>
      <c r="C51" s="120" t="s">
        <v>223</v>
      </c>
      <c r="D51" s="128">
        <v>63</v>
      </c>
      <c r="E51" s="117">
        <v>9</v>
      </c>
      <c r="F51" s="117">
        <v>3</v>
      </c>
      <c r="G51" s="117">
        <v>2</v>
      </c>
      <c r="H51" s="117">
        <v>6</v>
      </c>
      <c r="I51" s="117">
        <v>5</v>
      </c>
      <c r="J51" s="117">
        <v>38</v>
      </c>
    </row>
    <row r="52" spans="1:10" ht="15" x14ac:dyDescent="0.25">
      <c r="A52" s="118"/>
      <c r="B52" s="118" t="s">
        <v>245</v>
      </c>
      <c r="C52" s="120" t="s">
        <v>225</v>
      </c>
      <c r="D52" s="128">
        <v>27</v>
      </c>
      <c r="E52" s="117">
        <v>0</v>
      </c>
      <c r="F52" s="117">
        <v>1</v>
      </c>
      <c r="G52" s="117">
        <v>0</v>
      </c>
      <c r="H52" s="117">
        <v>1</v>
      </c>
      <c r="I52" s="117">
        <v>5</v>
      </c>
      <c r="J52" s="117">
        <v>20</v>
      </c>
    </row>
    <row r="53" spans="1:10" ht="30" x14ac:dyDescent="0.25">
      <c r="A53" s="118"/>
      <c r="B53" s="118" t="s">
        <v>246</v>
      </c>
      <c r="C53" s="120" t="s">
        <v>224</v>
      </c>
      <c r="D53" s="128">
        <v>3</v>
      </c>
      <c r="E53" s="117">
        <v>0</v>
      </c>
      <c r="F53" s="117">
        <v>0</v>
      </c>
      <c r="G53" s="117">
        <v>0</v>
      </c>
      <c r="H53" s="117">
        <v>0</v>
      </c>
      <c r="I53" s="117">
        <v>1</v>
      </c>
      <c r="J53" s="117">
        <v>2</v>
      </c>
    </row>
    <row r="54" spans="1:10" ht="15" x14ac:dyDescent="0.25">
      <c r="A54" s="118"/>
      <c r="B54" s="118" t="s">
        <v>247</v>
      </c>
      <c r="C54" s="120" t="s">
        <v>226</v>
      </c>
      <c r="D54" s="128">
        <v>21</v>
      </c>
      <c r="E54" s="117">
        <v>1</v>
      </c>
      <c r="F54" s="117">
        <v>1</v>
      </c>
      <c r="G54" s="117">
        <v>1</v>
      </c>
      <c r="H54" s="117">
        <v>1</v>
      </c>
      <c r="I54" s="117">
        <v>4</v>
      </c>
      <c r="J54" s="117">
        <v>13</v>
      </c>
    </row>
    <row r="55" spans="1:10" ht="15" x14ac:dyDescent="0.25">
      <c r="A55" s="118"/>
      <c r="B55" s="118" t="s">
        <v>248</v>
      </c>
      <c r="C55" s="120" t="s">
        <v>227</v>
      </c>
      <c r="D55" s="128">
        <v>52</v>
      </c>
      <c r="E55" s="117">
        <v>8</v>
      </c>
      <c r="F55" s="117">
        <v>10</v>
      </c>
      <c r="G55" s="117">
        <v>11</v>
      </c>
      <c r="H55" s="117">
        <v>7</v>
      </c>
      <c r="I55" s="117">
        <v>10</v>
      </c>
      <c r="J55" s="117">
        <v>6</v>
      </c>
    </row>
    <row r="56" spans="1:10" ht="15" x14ac:dyDescent="0.25">
      <c r="A56" s="118"/>
      <c r="B56" s="118" t="s">
        <v>249</v>
      </c>
      <c r="C56" s="120" t="s">
        <v>228</v>
      </c>
      <c r="D56" s="128">
        <v>16</v>
      </c>
      <c r="E56" s="117">
        <v>2</v>
      </c>
      <c r="F56" s="117">
        <v>3</v>
      </c>
      <c r="G56" s="117">
        <v>2</v>
      </c>
      <c r="H56" s="117">
        <v>4</v>
      </c>
      <c r="I56" s="117">
        <v>0</v>
      </c>
      <c r="J56" s="117">
        <v>5</v>
      </c>
    </row>
    <row r="57" spans="1:10" ht="15" x14ac:dyDescent="0.25">
      <c r="A57" s="118"/>
      <c r="B57" s="118" t="s">
        <v>250</v>
      </c>
      <c r="C57" s="120" t="s">
        <v>229</v>
      </c>
      <c r="D57" s="128">
        <v>1</v>
      </c>
      <c r="E57" s="117">
        <v>1</v>
      </c>
      <c r="F57" s="117">
        <v>0</v>
      </c>
      <c r="G57" s="117">
        <v>0</v>
      </c>
      <c r="H57" s="117">
        <v>0</v>
      </c>
      <c r="I57" s="117">
        <v>0</v>
      </c>
      <c r="J57" s="117">
        <v>0</v>
      </c>
    </row>
    <row r="58" spans="1:10" ht="15" x14ac:dyDescent="0.25">
      <c r="A58" s="118"/>
      <c r="B58" s="118" t="s">
        <v>251</v>
      </c>
      <c r="C58" s="120" t="s">
        <v>230</v>
      </c>
      <c r="D58" s="128">
        <v>5</v>
      </c>
      <c r="E58" s="117">
        <v>1</v>
      </c>
      <c r="F58" s="117">
        <v>0</v>
      </c>
      <c r="G58" s="117">
        <v>0</v>
      </c>
      <c r="H58" s="117">
        <v>1</v>
      </c>
      <c r="I58" s="117">
        <v>1</v>
      </c>
      <c r="J58" s="117">
        <v>2</v>
      </c>
    </row>
    <row r="59" spans="1:10" ht="15" x14ac:dyDescent="0.25">
      <c r="A59" s="118"/>
      <c r="B59" s="118" t="s">
        <v>252</v>
      </c>
      <c r="C59" s="120" t="s">
        <v>231</v>
      </c>
      <c r="D59" s="128">
        <v>96</v>
      </c>
      <c r="E59" s="117">
        <v>0</v>
      </c>
      <c r="F59" s="117">
        <v>7</v>
      </c>
      <c r="G59" s="117">
        <v>8</v>
      </c>
      <c r="H59" s="117">
        <v>13</v>
      </c>
      <c r="I59" s="117">
        <v>15</v>
      </c>
      <c r="J59" s="117">
        <v>53</v>
      </c>
    </row>
    <row r="60" spans="1:10" ht="15" x14ac:dyDescent="0.25">
      <c r="A60" s="118"/>
      <c r="B60" s="118" t="s">
        <v>253</v>
      </c>
      <c r="C60" s="120" t="s">
        <v>232</v>
      </c>
      <c r="D60" s="128">
        <v>80</v>
      </c>
      <c r="E60" s="117">
        <v>3</v>
      </c>
      <c r="F60" s="117">
        <v>4</v>
      </c>
      <c r="G60" s="117">
        <v>7</v>
      </c>
      <c r="H60" s="117">
        <v>5</v>
      </c>
      <c r="I60" s="117">
        <v>10</v>
      </c>
      <c r="J60" s="117">
        <v>51</v>
      </c>
    </row>
    <row r="61" spans="1:10" ht="15" x14ac:dyDescent="0.25">
      <c r="A61" s="118"/>
      <c r="B61" s="118" t="s">
        <v>254</v>
      </c>
      <c r="C61" s="120" t="s">
        <v>233</v>
      </c>
      <c r="D61" s="128">
        <v>157</v>
      </c>
      <c r="E61" s="117">
        <v>5</v>
      </c>
      <c r="F61" s="117">
        <v>18</v>
      </c>
      <c r="G61" s="117">
        <v>15</v>
      </c>
      <c r="H61" s="117">
        <v>30</v>
      </c>
      <c r="I61" s="117">
        <v>43</v>
      </c>
      <c r="J61" s="117">
        <v>46</v>
      </c>
    </row>
    <row r="62" spans="1:10" ht="15" x14ac:dyDescent="0.25">
      <c r="A62" s="118"/>
      <c r="B62" s="118" t="s">
        <v>255</v>
      </c>
      <c r="C62" s="120" t="s">
        <v>234</v>
      </c>
      <c r="D62" s="128">
        <v>32</v>
      </c>
      <c r="E62" s="117">
        <v>5</v>
      </c>
      <c r="F62" s="117">
        <v>5</v>
      </c>
      <c r="G62" s="117">
        <v>5</v>
      </c>
      <c r="H62" s="117">
        <v>4</v>
      </c>
      <c r="I62" s="117">
        <v>4</v>
      </c>
      <c r="J62" s="117">
        <v>9</v>
      </c>
    </row>
    <row r="63" spans="1:10" ht="15" x14ac:dyDescent="0.25">
      <c r="A63" s="118"/>
      <c r="B63" s="118" t="s">
        <v>256</v>
      </c>
      <c r="C63" s="120" t="s">
        <v>235</v>
      </c>
      <c r="D63" s="128">
        <v>81</v>
      </c>
      <c r="E63" s="117">
        <v>3</v>
      </c>
      <c r="F63" s="117">
        <v>5</v>
      </c>
      <c r="G63" s="117">
        <v>10</v>
      </c>
      <c r="H63" s="117">
        <v>24</v>
      </c>
      <c r="I63" s="117">
        <v>13</v>
      </c>
      <c r="J63" s="117">
        <v>26</v>
      </c>
    </row>
    <row r="64" spans="1:10" ht="15" x14ac:dyDescent="0.25">
      <c r="A64" s="118"/>
      <c r="B64" s="118" t="s">
        <v>257</v>
      </c>
      <c r="C64" s="120" t="s">
        <v>236</v>
      </c>
      <c r="D64" s="128">
        <v>53</v>
      </c>
      <c r="E64" s="117">
        <v>5</v>
      </c>
      <c r="F64" s="117">
        <v>1</v>
      </c>
      <c r="G64" s="117">
        <v>2</v>
      </c>
      <c r="H64" s="117">
        <v>7</v>
      </c>
      <c r="I64" s="117">
        <v>8</v>
      </c>
      <c r="J64" s="117">
        <v>30</v>
      </c>
    </row>
    <row r="65" spans="1:10" ht="15" x14ac:dyDescent="0.25">
      <c r="A65" s="118"/>
      <c r="B65" s="118" t="s">
        <v>258</v>
      </c>
      <c r="C65" s="120" t="s">
        <v>237</v>
      </c>
      <c r="D65" s="128">
        <v>0</v>
      </c>
      <c r="E65" s="117">
        <v>0</v>
      </c>
      <c r="F65" s="117">
        <v>0</v>
      </c>
      <c r="G65" s="117">
        <v>0</v>
      </c>
      <c r="H65" s="117">
        <v>0</v>
      </c>
      <c r="I65" s="117">
        <v>0</v>
      </c>
      <c r="J65" s="117">
        <v>0</v>
      </c>
    </row>
    <row r="66" spans="1:10" ht="15" x14ac:dyDescent="0.25">
      <c r="A66" s="118"/>
      <c r="B66" s="118" t="s">
        <v>259</v>
      </c>
      <c r="C66" s="120" t="s">
        <v>323</v>
      </c>
      <c r="D66" s="128">
        <v>1</v>
      </c>
      <c r="E66" s="117">
        <v>1</v>
      </c>
      <c r="F66" s="117">
        <v>0</v>
      </c>
      <c r="G66" s="117">
        <v>0</v>
      </c>
      <c r="H66" s="117">
        <v>0</v>
      </c>
      <c r="I66" s="117">
        <v>0</v>
      </c>
      <c r="J66" s="117">
        <v>0</v>
      </c>
    </row>
    <row r="67" spans="1:10" ht="15" x14ac:dyDescent="0.25">
      <c r="A67" s="118"/>
      <c r="B67" s="118" t="s">
        <v>260</v>
      </c>
      <c r="C67" s="120" t="s">
        <v>293</v>
      </c>
      <c r="D67" s="128">
        <v>2</v>
      </c>
      <c r="E67" s="117">
        <v>1</v>
      </c>
      <c r="F67" s="117">
        <v>1</v>
      </c>
      <c r="G67" s="117">
        <v>0</v>
      </c>
      <c r="H67" s="117">
        <v>0</v>
      </c>
      <c r="I67" s="117">
        <v>0</v>
      </c>
      <c r="J67" s="117">
        <v>0</v>
      </c>
    </row>
    <row r="68" spans="1:10" ht="30" x14ac:dyDescent="0.25">
      <c r="A68" s="118"/>
      <c r="B68" s="118" t="s">
        <v>261</v>
      </c>
      <c r="C68" s="120" t="s">
        <v>283</v>
      </c>
      <c r="D68" s="128">
        <v>56</v>
      </c>
      <c r="E68" s="117">
        <v>7</v>
      </c>
      <c r="F68" s="117">
        <v>6</v>
      </c>
      <c r="G68" s="117">
        <v>9</v>
      </c>
      <c r="H68" s="117">
        <v>12</v>
      </c>
      <c r="I68" s="117">
        <v>4</v>
      </c>
      <c r="J68" s="117">
        <v>18</v>
      </c>
    </row>
    <row r="69" spans="1:10" ht="30" x14ac:dyDescent="0.25">
      <c r="A69" s="118"/>
      <c r="B69" s="118" t="s">
        <v>262</v>
      </c>
      <c r="C69" s="120" t="s">
        <v>324</v>
      </c>
      <c r="D69" s="128">
        <v>239</v>
      </c>
      <c r="E69" s="117">
        <v>64</v>
      </c>
      <c r="F69" s="117">
        <v>24</v>
      </c>
      <c r="G69" s="117">
        <v>19</v>
      </c>
      <c r="H69" s="117">
        <v>24</v>
      </c>
      <c r="I69" s="117">
        <v>40</v>
      </c>
      <c r="J69" s="117">
        <v>68</v>
      </c>
    </row>
    <row r="70" spans="1:10" ht="15" x14ac:dyDescent="0.25">
      <c r="A70" s="118"/>
      <c r="B70" s="118" t="s">
        <v>263</v>
      </c>
      <c r="C70" s="120" t="s">
        <v>242</v>
      </c>
      <c r="D70" s="128">
        <v>0</v>
      </c>
      <c r="E70" s="117">
        <v>0</v>
      </c>
      <c r="F70" s="117">
        <v>0</v>
      </c>
      <c r="G70" s="117">
        <v>0</v>
      </c>
      <c r="H70" s="117">
        <v>0</v>
      </c>
      <c r="I70" s="117">
        <v>0</v>
      </c>
      <c r="J70" s="117">
        <v>0</v>
      </c>
    </row>
    <row r="71" spans="1:10" ht="30.6" thickBot="1" x14ac:dyDescent="0.3">
      <c r="A71" s="121"/>
      <c r="B71" s="121" t="s">
        <v>264</v>
      </c>
      <c r="C71" s="122" t="s">
        <v>243</v>
      </c>
      <c r="D71" s="129">
        <v>1</v>
      </c>
      <c r="E71" s="123">
        <v>1</v>
      </c>
      <c r="F71" s="123">
        <v>0</v>
      </c>
      <c r="G71" s="123">
        <v>0</v>
      </c>
      <c r="H71" s="123">
        <v>0</v>
      </c>
      <c r="I71" s="123">
        <v>0</v>
      </c>
      <c r="J71" s="123">
        <v>0</v>
      </c>
    </row>
    <row r="72" spans="1:10" ht="14.4" x14ac:dyDescent="0.3">
      <c r="A72" s="334" t="s">
        <v>424</v>
      </c>
      <c r="B72" s="308"/>
      <c r="C72" s="308"/>
      <c r="D72" s="308"/>
      <c r="E72" s="308"/>
      <c r="F72" s="308"/>
      <c r="G72" s="308"/>
      <c r="H72" s="308"/>
      <c r="I72" s="308"/>
      <c r="J72" s="308"/>
    </row>
  </sheetData>
  <mergeCells count="4">
    <mergeCell ref="A1:J1"/>
    <mergeCell ref="A4:J4"/>
    <mergeCell ref="A2:J2"/>
    <mergeCell ref="A72:J72"/>
  </mergeCells>
  <pageMargins left="0.7" right="0.7" top="0.78740157499999996" bottom="0.78740157499999996" header="0.3" footer="0.3"/>
  <pageSetup paperSize="9" scale="62"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25</vt:i4>
      </vt:variant>
      <vt:variant>
        <vt:lpstr>Benannte Bereiche</vt:lpstr>
      </vt:variant>
      <vt:variant>
        <vt:i4>25</vt:i4>
      </vt:variant>
    </vt:vector>
  </HeadingPairs>
  <TitlesOfParts>
    <vt:vector size="50" baseType="lpstr">
      <vt:lpstr>Inhalt</vt:lpstr>
      <vt:lpstr>Tab_1_1</vt:lpstr>
      <vt:lpstr>Tab_1_2</vt:lpstr>
      <vt:lpstr>Tab_1_3</vt:lpstr>
      <vt:lpstr>Tab_2_1</vt:lpstr>
      <vt:lpstr>Tab_2_2</vt:lpstr>
      <vt:lpstr>Tab_2_3</vt:lpstr>
      <vt:lpstr>Tab_2_4</vt:lpstr>
      <vt:lpstr>Tab_2_5</vt:lpstr>
      <vt:lpstr>Tab_3_1</vt:lpstr>
      <vt:lpstr>Tab_3_2</vt:lpstr>
      <vt:lpstr>Tab_3_3</vt:lpstr>
      <vt:lpstr>Tab_3_4</vt:lpstr>
      <vt:lpstr>Tab_3_5</vt:lpstr>
      <vt:lpstr>Tab_3_6</vt:lpstr>
      <vt:lpstr>Tab_4_1_1</vt:lpstr>
      <vt:lpstr>Tab_4_1_2</vt:lpstr>
      <vt:lpstr>Tab_4_1_3</vt:lpstr>
      <vt:lpstr>Tab_4_1_4</vt:lpstr>
      <vt:lpstr>Tab_4_1_5</vt:lpstr>
      <vt:lpstr>Tab_4_1_6</vt:lpstr>
      <vt:lpstr>Tab_4_1_7</vt:lpstr>
      <vt:lpstr>Tab_4_2_1</vt:lpstr>
      <vt:lpstr>Tab_4_2_2</vt:lpstr>
      <vt:lpstr>Tab_4_2_3</vt:lpstr>
      <vt:lpstr>Inhalt!Druckbereich</vt:lpstr>
      <vt:lpstr>Tab_1_1!Druckbereich</vt:lpstr>
      <vt:lpstr>Tab_1_2!Druckbereich</vt:lpstr>
      <vt:lpstr>Tab_1_3!Druckbereich</vt:lpstr>
      <vt:lpstr>Tab_2_1!Druckbereich</vt:lpstr>
      <vt:lpstr>Tab_2_2!Druckbereich</vt:lpstr>
      <vt:lpstr>Tab_2_3!Druckbereich</vt:lpstr>
      <vt:lpstr>Tab_2_4!Druckbereich</vt:lpstr>
      <vt:lpstr>Tab_2_5!Druckbereich</vt:lpstr>
      <vt:lpstr>Tab_3_1!Druckbereich</vt:lpstr>
      <vt:lpstr>Tab_3_2!Druckbereich</vt:lpstr>
      <vt:lpstr>Tab_3_3!Druckbereich</vt:lpstr>
      <vt:lpstr>Tab_3_4!Druckbereich</vt:lpstr>
      <vt:lpstr>Tab_3_5!Druckbereich</vt:lpstr>
      <vt:lpstr>Tab_3_6!Druckbereich</vt:lpstr>
      <vt:lpstr>Tab_4_1_1!Druckbereich</vt:lpstr>
      <vt:lpstr>Tab_4_1_2!Druckbereich</vt:lpstr>
      <vt:lpstr>Tab_4_1_3!Druckbereich</vt:lpstr>
      <vt:lpstr>Tab_4_1_4!Druckbereich</vt:lpstr>
      <vt:lpstr>Tab_4_1_5!Druckbereich</vt:lpstr>
      <vt:lpstr>Tab_4_1_6!Druckbereich</vt:lpstr>
      <vt:lpstr>Tab_4_1_7!Druckbereich</vt:lpstr>
      <vt:lpstr>Tab_4_2_1!Druckbereich</vt:lpstr>
      <vt:lpstr>Tab_4_2_2!Druckbereich</vt:lpstr>
      <vt:lpstr>Tab_4_2_3!Druckbereich</vt:lpstr>
    </vt:vector>
  </TitlesOfParts>
  <Company>Landesverwaltung Liechtenstein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Frick Franziska</dc:creator>
  <cp:lastModifiedBy>Frick Franziska</cp:lastModifiedBy>
  <cp:lastPrinted>2020-05-19T12:14:04Z</cp:lastPrinted>
  <dcterms:created xsi:type="dcterms:W3CDTF">2017-01-24T07:46:21Z</dcterms:created>
  <dcterms:modified xsi:type="dcterms:W3CDTF">2020-08-06T14:08:11Z</dcterms:modified>
</cp:coreProperties>
</file>