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72" yWindow="336" windowWidth="19416" windowHeight="11016" tabRatio="759"/>
  </bookViews>
  <sheets>
    <sheet name="Tabellenverzeichnis" sheetId="196" r:id="rId1"/>
    <sheet name="T1.1" sheetId="158" r:id="rId2"/>
    <sheet name="T1.1F" sheetId="157" r:id="rId3"/>
    <sheet name="T1.1M" sheetId="155" r:id="rId4"/>
    <sheet name="T2.1" sheetId="107" r:id="rId5"/>
    <sheet name="T2.1F" sheetId="106" r:id="rId6"/>
    <sheet name="T2.1M" sheetId="105" r:id="rId7"/>
    <sheet name="T2.2" sheetId="88" r:id="rId8"/>
    <sheet name="T2.3" sheetId="143" r:id="rId9"/>
    <sheet name="T2.4" sheetId="85" r:id="rId10"/>
    <sheet name="T2.5" sheetId="119" r:id="rId11"/>
    <sheet name="T2.5F" sheetId="121" r:id="rId12"/>
    <sheet name="T2.5M" sheetId="120" r:id="rId13"/>
    <sheet name="T3.1" sheetId="95" r:id="rId14"/>
    <sheet name="T3.1F" sheetId="94" r:id="rId15"/>
    <sheet name="T3.1M" sheetId="93" r:id="rId16"/>
    <sheet name="T3.2" sheetId="87" r:id="rId17"/>
    <sheet name="T3.3" sheetId="142" r:id="rId18"/>
    <sheet name="T3.4" sheetId="8" r:id="rId19"/>
    <sheet name="T3.5" sheetId="118" r:id="rId20"/>
    <sheet name="T3.5F" sheetId="117" r:id="rId21"/>
    <sheet name="T3.5M" sheetId="116" r:id="rId22"/>
    <sheet name="T3.6" sheetId="131" r:id="rId23"/>
    <sheet name="T3.6F" sheetId="132" r:id="rId24"/>
    <sheet name="T3.6M" sheetId="130" r:id="rId25"/>
    <sheet name="T4.1" sheetId="104" r:id="rId26"/>
    <sheet name="T4.1F" sheetId="102" r:id="rId27"/>
    <sheet name="T4.1M" sheetId="103" r:id="rId28"/>
    <sheet name="T4.2" sheetId="89" r:id="rId29"/>
    <sheet name="T5.1" sheetId="98" r:id="rId30"/>
    <sheet name="T5.1F" sheetId="97" r:id="rId31"/>
    <sheet name="T5.1M" sheetId="6" r:id="rId32"/>
    <sheet name="T5.2" sheetId="96" r:id="rId33"/>
    <sheet name="T5.3" sheetId="140" r:id="rId34"/>
    <sheet name="T5.4" sheetId="83" r:id="rId35"/>
    <sheet name="T6.1.0" sheetId="159" r:id="rId36"/>
    <sheet name="T6.1.1" sheetId="160" r:id="rId37"/>
    <sheet name="T6.1.1F" sheetId="161" r:id="rId38"/>
    <sheet name="T6.1.1M" sheetId="162" r:id="rId39"/>
    <sheet name="T6.1.2" sheetId="163" r:id="rId40"/>
    <sheet name="T6.1.2F" sheetId="164" r:id="rId41"/>
    <sheet name="T6.1.2M" sheetId="165" r:id="rId42"/>
    <sheet name="T6.2.0" sheetId="166" r:id="rId43"/>
    <sheet name="T6.2.1" sheetId="167" r:id="rId44"/>
    <sheet name="T6.2.1F" sheetId="168" r:id="rId45"/>
    <sheet name="T6.2.1M" sheetId="169" r:id="rId46"/>
    <sheet name="T6.2.2" sheetId="170" r:id="rId47"/>
    <sheet name="T6.2.2F" sheetId="171" r:id="rId48"/>
    <sheet name="T6.2.2M" sheetId="172" r:id="rId49"/>
    <sheet name="T6.3.0" sheetId="173" r:id="rId50"/>
    <sheet name="T6.3.1" sheetId="174" r:id="rId51"/>
    <sheet name="T6.3.2" sheetId="176" r:id="rId52"/>
    <sheet name="T6.3.3" sheetId="177" r:id="rId53"/>
    <sheet name="T6.3.3F" sheetId="178" r:id="rId54"/>
    <sheet name="T6.3.3M" sheetId="179" r:id="rId55"/>
    <sheet name="T6.4.0" sheetId="180" r:id="rId56"/>
    <sheet name="T6.4.1" sheetId="181" r:id="rId57"/>
    <sheet name="T6.4.2" sheetId="182" r:id="rId58"/>
    <sheet name="T6.5.0" sheetId="183" r:id="rId59"/>
    <sheet name="T6.5.1" sheetId="184" r:id="rId60"/>
    <sheet name="T6.6.1" sheetId="187" r:id="rId61"/>
    <sheet name="T6.6.2" sheetId="189" r:id="rId62"/>
    <sheet name="T6.6.3" sheetId="194" r:id="rId63"/>
  </sheets>
  <definedNames>
    <definedName name="_xlnm.Print_Area" localSheetId="1">T1.1!$A$1:$G$18</definedName>
    <definedName name="_xlnm.Print_Area" localSheetId="2">T1.1F!$A$1:$G$19</definedName>
    <definedName name="_xlnm.Print_Area" localSheetId="3">T1.1M!$A$1:$G$19</definedName>
    <definedName name="_xlnm.Print_Area" localSheetId="4">T2.1!$A$1:$O$29</definedName>
    <definedName name="_xlnm.Print_Area" localSheetId="5">T2.1F!$A$1:$O$29</definedName>
    <definedName name="_xlnm.Print_Area" localSheetId="6">T2.1M!$A$1:$O$29</definedName>
    <definedName name="_xlnm.Print_Area" localSheetId="7">T2.2!$A$1:$H$24</definedName>
    <definedName name="_xlnm.Print_Area" localSheetId="8">T2.3!$A$1:$H$46</definedName>
    <definedName name="_xlnm.Print_Area" localSheetId="9">T2.4!$A$1:$F$50</definedName>
    <definedName name="_xlnm.Print_Area" localSheetId="10">T2.5!$A$1:$O$45</definedName>
    <definedName name="_xlnm.Print_Area" localSheetId="11">T2.5F!$A$1:$O$45</definedName>
    <definedName name="_xlnm.Print_Area" localSheetId="12">T2.5M!$A$1:$O$44</definedName>
    <definedName name="_xlnm.Print_Area" localSheetId="13">T3.1!$A$1:$O$33</definedName>
    <definedName name="_xlnm.Print_Area" localSheetId="14">T3.1F!$A$1:$O$33</definedName>
    <definedName name="_xlnm.Print_Area" localSheetId="15">T3.1M!$A$1:$O$33</definedName>
    <definedName name="_xlnm.Print_Area" localSheetId="16">T3.2!$A$1:$H$29</definedName>
    <definedName name="_xlnm.Print_Area" localSheetId="17">T3.3!$A$1:$H$46</definedName>
    <definedName name="_xlnm.Print_Area" localSheetId="18">T3.4!$A$1:$F$51</definedName>
    <definedName name="_xlnm.Print_Area" localSheetId="19">T3.5!$A$1:$O$35</definedName>
    <definedName name="_xlnm.Print_Area" localSheetId="20">T3.5F!$A$1:$O$33</definedName>
    <definedName name="_xlnm.Print_Area" localSheetId="21">T3.5M!$A$1:$O$35</definedName>
    <definedName name="_xlnm.Print_Area" localSheetId="22">T3.6!$A$1:$O$38</definedName>
    <definedName name="_xlnm.Print_Area" localSheetId="23">T3.6F!$A$1:$O$38</definedName>
    <definedName name="_xlnm.Print_Area" localSheetId="24">T3.6M!$A$1:$O$38</definedName>
    <definedName name="_xlnm.Print_Area" localSheetId="25">T4.1!$A$1:$O$28</definedName>
    <definedName name="_xlnm.Print_Area" localSheetId="26">T4.1F!$A$1:$O$28</definedName>
    <definedName name="_xlnm.Print_Area" localSheetId="27">T4.1M!$A$1:$O$28</definedName>
    <definedName name="_xlnm.Print_Area" localSheetId="28">T4.2!$A$1:$H$28</definedName>
    <definedName name="_xlnm.Print_Area" localSheetId="29">T5.1!$A$1:$O$26</definedName>
    <definedName name="_xlnm.Print_Area" localSheetId="30">T5.1F!$A$1:$O$23</definedName>
    <definedName name="_xlnm.Print_Area" localSheetId="31">T5.1M!$A$1:$O$24</definedName>
    <definedName name="_xlnm.Print_Area" localSheetId="32">T5.2!$A$1:$H$25</definedName>
    <definedName name="_xlnm.Print_Area" localSheetId="33">T5.3!$A$1:$H$46</definedName>
    <definedName name="_xlnm.Print_Area" localSheetId="34">T5.4!$A$1:$F$52</definedName>
    <definedName name="_xlnm.Print_Area" localSheetId="35">T6.1.0!$A$1:$I$17</definedName>
    <definedName name="_xlnm.Print_Area" localSheetId="36">T6.1.1!$A$1:$N$47</definedName>
    <definedName name="_xlnm.Print_Area" localSheetId="37">T6.1.1F!$A$1:$N$47</definedName>
    <definedName name="_xlnm.Print_Area" localSheetId="38">T6.1.1M!$A$1:$N$47</definedName>
    <definedName name="_xlnm.Print_Area" localSheetId="39">T6.1.2!$A$1:$N$47</definedName>
    <definedName name="_xlnm.Print_Area" localSheetId="40">T6.1.2F!$A$1:$N$47</definedName>
    <definedName name="_xlnm.Print_Area" localSheetId="41">T6.1.2M!$A$1:$N$47</definedName>
    <definedName name="_xlnm.Print_Area" localSheetId="42">T6.2.0!$A$1:$I$17</definedName>
    <definedName name="_xlnm.Print_Area" localSheetId="43">T6.2.1!$A$1:$N$47</definedName>
    <definedName name="_xlnm.Print_Area" localSheetId="44">T6.2.1F!$A$1:$N$47</definedName>
    <definedName name="_xlnm.Print_Area" localSheetId="45">T6.2.1M!$A$1:$N$47</definedName>
    <definedName name="_xlnm.Print_Area" localSheetId="46">T6.2.2!$A$1:$N$47</definedName>
    <definedName name="_xlnm.Print_Area" localSheetId="47">T6.2.2F!$A$1:$N$47</definedName>
    <definedName name="_xlnm.Print_Area" localSheetId="48">T6.2.2M!$A$1:$N$47</definedName>
    <definedName name="_xlnm.Print_Area" localSheetId="49">T6.3.0!$A$1:$I$17</definedName>
    <definedName name="_xlnm.Print_Area" localSheetId="50">T6.3.1!$A$1:$N$24</definedName>
    <definedName name="_xlnm.Print_Area" localSheetId="51">T6.3.2!$A$1:$N$53</definedName>
    <definedName name="_xlnm.Print_Area" localSheetId="52">T6.3.3!$A$1:$N$58</definedName>
    <definedName name="_xlnm.Print_Area" localSheetId="53">T6.3.3F!$A$1:$N$58</definedName>
    <definedName name="_xlnm.Print_Area" localSheetId="54">T6.3.3M!$A$1:$N$58</definedName>
    <definedName name="_xlnm.Print_Area" localSheetId="55">T6.4.0!$A$1:$I$17</definedName>
    <definedName name="_xlnm.Print_Area" localSheetId="56">T6.4.1!$A$1:$N$41</definedName>
    <definedName name="_xlnm.Print_Area" localSheetId="57">T6.4.2!$A$1:$N$22</definedName>
    <definedName name="_xlnm.Print_Area" localSheetId="58">T6.5.0!$A$1:$I$17</definedName>
    <definedName name="_xlnm.Print_Area" localSheetId="59">T6.5.1!$A$1:$N$36</definedName>
    <definedName name="_xlnm.Print_Area" localSheetId="60">T6.6.1!$A$1:$G$34</definedName>
    <definedName name="_xlnm.Print_Area" localSheetId="61">T6.6.2!$A$1:$G$26</definedName>
  </definedNames>
  <calcPr calcId="145621"/>
</workbook>
</file>

<file path=xl/calcChain.xml><?xml version="1.0" encoding="utf-8"?>
<calcChain xmlns="http://schemas.openxmlformats.org/spreadsheetml/2006/main">
  <c r="D23" i="187" l="1"/>
  <c r="G22" i="187"/>
  <c r="F22" i="187"/>
  <c r="E22" i="187"/>
  <c r="D22" i="187"/>
  <c r="C22" i="187"/>
  <c r="B22" i="187"/>
  <c r="B43" i="184"/>
  <c r="B42" i="184"/>
  <c r="M41" i="184"/>
  <c r="B41" i="184"/>
  <c r="B40" i="184"/>
  <c r="B26" i="184"/>
  <c r="B25" i="184"/>
  <c r="B24" i="184"/>
  <c r="B23" i="184"/>
  <c r="B9" i="184"/>
  <c r="B8" i="184"/>
  <c r="B7" i="184"/>
  <c r="B6" i="184"/>
  <c r="B15" i="182"/>
  <c r="B14" i="182"/>
  <c r="B13" i="182"/>
  <c r="B12" i="182"/>
  <c r="B11" i="182"/>
  <c r="B10" i="182"/>
  <c r="B9" i="182"/>
  <c r="B8" i="182"/>
  <c r="B7" i="182"/>
  <c r="B6" i="182"/>
  <c r="B5" i="182"/>
  <c r="B17" i="181"/>
  <c r="N16" i="181"/>
  <c r="M16" i="181"/>
  <c r="L16" i="181"/>
  <c r="K16" i="181"/>
  <c r="J16" i="181"/>
  <c r="I16" i="181"/>
  <c r="H16" i="181"/>
  <c r="G16" i="181"/>
  <c r="F16" i="181"/>
  <c r="E16" i="181"/>
  <c r="D16" i="181"/>
  <c r="B16" i="181" s="1"/>
  <c r="C16" i="181"/>
  <c r="B15" i="181"/>
  <c r="B14" i="181"/>
  <c r="B13" i="181"/>
  <c r="B12" i="181"/>
  <c r="B11" i="181"/>
  <c r="B10" i="181"/>
  <c r="B9" i="181"/>
  <c r="B8" i="181"/>
  <c r="B7" i="181"/>
  <c r="N10" i="179"/>
  <c r="M10" i="179"/>
  <c r="L10" i="179"/>
  <c r="K10" i="179"/>
  <c r="J10" i="179"/>
  <c r="I10" i="179"/>
  <c r="H10" i="179"/>
  <c r="G10" i="179"/>
  <c r="F10" i="179"/>
  <c r="E10" i="179"/>
  <c r="D10" i="179"/>
  <c r="C10" i="179"/>
  <c r="B10" i="179" s="1"/>
  <c r="N9" i="179"/>
  <c r="M9" i="179"/>
  <c r="L9" i="179"/>
  <c r="K9" i="179"/>
  <c r="J9" i="179"/>
  <c r="I9" i="179"/>
  <c r="H9" i="179"/>
  <c r="G9" i="179"/>
  <c r="F9" i="179"/>
  <c r="E9" i="179"/>
  <c r="D9" i="179"/>
  <c r="C9" i="179"/>
  <c r="N8" i="179"/>
  <c r="M8" i="179"/>
  <c r="L8" i="179"/>
  <c r="K8" i="179"/>
  <c r="J8" i="179"/>
  <c r="I8" i="179"/>
  <c r="H8" i="179"/>
  <c r="G8" i="179"/>
  <c r="F8" i="179"/>
  <c r="E8" i="179"/>
  <c r="D8" i="179"/>
  <c r="C8" i="179"/>
  <c r="B8" i="179" s="1"/>
  <c r="N7" i="179"/>
  <c r="M7" i="179"/>
  <c r="L7" i="179"/>
  <c r="K7" i="179"/>
  <c r="J7" i="179"/>
  <c r="I7" i="179"/>
  <c r="H7" i="179"/>
  <c r="G7" i="179"/>
  <c r="F7" i="179"/>
  <c r="E7" i="179"/>
  <c r="D7" i="179"/>
  <c r="C7" i="179"/>
  <c r="B7" i="179"/>
  <c r="N6" i="179"/>
  <c r="M6" i="179"/>
  <c r="L6" i="179"/>
  <c r="K6" i="179"/>
  <c r="J6" i="179"/>
  <c r="I6" i="179"/>
  <c r="H6" i="179"/>
  <c r="G6" i="179"/>
  <c r="F6" i="179"/>
  <c r="E6" i="179"/>
  <c r="D6" i="179"/>
  <c r="C6" i="179"/>
  <c r="B6" i="179" s="1"/>
  <c r="N10" i="178"/>
  <c r="M10" i="178"/>
  <c r="L10" i="178"/>
  <c r="K10" i="178"/>
  <c r="J10" i="178"/>
  <c r="I10" i="178"/>
  <c r="H10" i="178"/>
  <c r="G10" i="178"/>
  <c r="F10" i="178"/>
  <c r="E10" i="178"/>
  <c r="D10" i="178"/>
  <c r="B10" i="178" s="1"/>
  <c r="C10" i="178"/>
  <c r="N9" i="178"/>
  <c r="M9" i="178"/>
  <c r="L9" i="178"/>
  <c r="K9" i="178"/>
  <c r="J9" i="178"/>
  <c r="I9" i="178"/>
  <c r="H9" i="178"/>
  <c r="G9" i="178"/>
  <c r="F9" i="178"/>
  <c r="E9" i="178"/>
  <c r="D9" i="178"/>
  <c r="C9" i="178"/>
  <c r="N8" i="178"/>
  <c r="M8" i="178"/>
  <c r="L8" i="178"/>
  <c r="K8" i="178"/>
  <c r="J8" i="178"/>
  <c r="I8" i="178"/>
  <c r="H8" i="178"/>
  <c r="G8" i="178"/>
  <c r="F8" i="178"/>
  <c r="E8" i="178"/>
  <c r="D8" i="178"/>
  <c r="B8" i="178" s="1"/>
  <c r="C8" i="178"/>
  <c r="N7" i="178"/>
  <c r="M7" i="178"/>
  <c r="L7" i="178"/>
  <c r="K7" i="178"/>
  <c r="J7" i="178"/>
  <c r="I7" i="178"/>
  <c r="H7" i="178"/>
  <c r="G7" i="178"/>
  <c r="F7" i="178"/>
  <c r="E7" i="178"/>
  <c r="D7" i="178"/>
  <c r="C7" i="178"/>
  <c r="N6" i="178"/>
  <c r="M6" i="178"/>
  <c r="L6" i="178"/>
  <c r="K6" i="178"/>
  <c r="J6" i="178"/>
  <c r="I6" i="178"/>
  <c r="H6" i="178"/>
  <c r="G6" i="178"/>
  <c r="F6" i="178"/>
  <c r="E6" i="178"/>
  <c r="D6" i="178"/>
  <c r="C6" i="178"/>
  <c r="N10" i="177"/>
  <c r="M10" i="177"/>
  <c r="L10" i="177"/>
  <c r="K10" i="177"/>
  <c r="J10" i="177"/>
  <c r="I10" i="177"/>
  <c r="H10" i="177"/>
  <c r="G10" i="177"/>
  <c r="F10" i="177"/>
  <c r="E10" i="177"/>
  <c r="D10" i="177"/>
  <c r="B10" i="177" s="1"/>
  <c r="C10" i="177"/>
  <c r="N9" i="177"/>
  <c r="M9" i="177"/>
  <c r="L9" i="177"/>
  <c r="K9" i="177"/>
  <c r="J9" i="177"/>
  <c r="I9" i="177"/>
  <c r="H9" i="177"/>
  <c r="G9" i="177"/>
  <c r="F9" i="177"/>
  <c r="E9" i="177"/>
  <c r="D9" i="177"/>
  <c r="C9" i="177"/>
  <c r="B9" i="177"/>
  <c r="N8" i="177"/>
  <c r="M8" i="177"/>
  <c r="L8" i="177"/>
  <c r="K8" i="177"/>
  <c r="J8" i="177"/>
  <c r="I8" i="177"/>
  <c r="H8" i="177"/>
  <c r="G8" i="177"/>
  <c r="F8" i="177"/>
  <c r="E8" i="177"/>
  <c r="D8" i="177"/>
  <c r="C8" i="177"/>
  <c r="B8" i="177" s="1"/>
  <c r="N7" i="177"/>
  <c r="M7" i="177"/>
  <c r="L7" i="177"/>
  <c r="K7" i="177"/>
  <c r="J7" i="177"/>
  <c r="I7" i="177"/>
  <c r="H7" i="177"/>
  <c r="G7" i="177"/>
  <c r="F7" i="177"/>
  <c r="E7" i="177"/>
  <c r="D7" i="177"/>
  <c r="C7" i="177"/>
  <c r="B7" i="177" s="1"/>
  <c r="N6" i="177"/>
  <c r="M6" i="177"/>
  <c r="L6" i="177"/>
  <c r="K6" i="177"/>
  <c r="J6" i="177"/>
  <c r="I6" i="177"/>
  <c r="H6" i="177"/>
  <c r="G6" i="177"/>
  <c r="F6" i="177"/>
  <c r="E6" i="177"/>
  <c r="D6" i="177"/>
  <c r="C6" i="177"/>
  <c r="B6" i="177" s="1"/>
  <c r="B10" i="176"/>
  <c r="B9" i="176"/>
  <c r="B8" i="176"/>
  <c r="B7" i="176"/>
  <c r="B6" i="176"/>
  <c r="M6" i="167"/>
  <c r="L6" i="167"/>
  <c r="K6" i="167"/>
  <c r="J6" i="167"/>
  <c r="I6" i="167"/>
  <c r="H6" i="167"/>
  <c r="G6" i="167"/>
  <c r="F6" i="167"/>
  <c r="E6" i="167"/>
  <c r="D6" i="167"/>
  <c r="C6" i="167"/>
  <c r="B6" i="167"/>
  <c r="B9" i="179" l="1"/>
  <c r="B9" i="178"/>
  <c r="B7" i="178"/>
  <c r="B6" i="178"/>
</calcChain>
</file>

<file path=xl/sharedStrings.xml><?xml version="1.0" encoding="utf-8"?>
<sst xmlns="http://schemas.openxmlformats.org/spreadsheetml/2006/main" count="3413" uniqueCount="447">
  <si>
    <t>Tabelle 2.1</t>
  </si>
  <si>
    <t>Tabelle 2.1 M</t>
  </si>
  <si>
    <t>Tabelle 2.1 F</t>
  </si>
  <si>
    <t>Tabelle 2.2</t>
  </si>
  <si>
    <t>Tabelle 2.3</t>
  </si>
  <si>
    <t>Tabelle 2.4</t>
  </si>
  <si>
    <t>Tabelle 2.5</t>
  </si>
  <si>
    <t>Tabelle 2.5 M</t>
  </si>
  <si>
    <t>Tabelle 2.5 F</t>
  </si>
  <si>
    <t>Tabelle 3.1</t>
  </si>
  <si>
    <t>Tabelle 3.1 M</t>
  </si>
  <si>
    <t>Tabelle 3.1 F</t>
  </si>
  <si>
    <t>Tabelle 3.2</t>
  </si>
  <si>
    <t>Tabelle 3.3</t>
  </si>
  <si>
    <t>Tabelle 3.4</t>
  </si>
  <si>
    <t>Tabelle 3.5</t>
  </si>
  <si>
    <t>Tabelle 3.5 M</t>
  </si>
  <si>
    <t>Tabelle 3.6</t>
  </si>
  <si>
    <t>Tabelle 3.6 F</t>
  </si>
  <si>
    <t>Tabelle 4.1</t>
  </si>
  <si>
    <t>Tabelle 4.1 M</t>
  </si>
  <si>
    <t>Tabelle 4.1 F</t>
  </si>
  <si>
    <t>Tabelle 4.2</t>
  </si>
  <si>
    <t>Tabelle 5.1</t>
  </si>
  <si>
    <t>Keine Angabe oder vorher erwerbslos</t>
  </si>
  <si>
    <t>36 Informatik</t>
  </si>
  <si>
    <t>73 Bank- und Versicherungsgewerbe</t>
  </si>
  <si>
    <t xml:space="preserve">50+ Jahre </t>
  </si>
  <si>
    <t>23 Keramik- und Glasverarbeitung</t>
  </si>
  <si>
    <t>Vollzeitstelle</t>
  </si>
  <si>
    <t>Teilzeitstelle</t>
  </si>
  <si>
    <t>52 Werbung, Marketing, Tourismus und Treuhand</t>
  </si>
  <si>
    <t>Ausländer</t>
  </si>
  <si>
    <t>50+ Jahre</t>
  </si>
  <si>
    <t>Jahresaufenthalter</t>
  </si>
  <si>
    <t>21 Lebens-/Genussmittelherstellung und -verarbeitung</t>
  </si>
  <si>
    <t>87 Sport und Unterhaltung</t>
  </si>
  <si>
    <t>29 Übrige be- und verarbeitende Berufe</t>
  </si>
  <si>
    <t>&gt;12 Monate</t>
  </si>
  <si>
    <t>Zu- und Abgänge</t>
  </si>
  <si>
    <t>Kurzaufenthalter</t>
  </si>
  <si>
    <t>Übrige</t>
  </si>
  <si>
    <t>Niedergelassene</t>
  </si>
  <si>
    <t>Ganzarbeitslose</t>
  </si>
  <si>
    <t>28 Chemie- und Kunststoffverfahren</t>
  </si>
  <si>
    <t>75 Rechtswesen</t>
  </si>
  <si>
    <t>91 Dienstleistungsberufe, wenn nicht anderswo</t>
  </si>
  <si>
    <t>Keine Angabe</t>
  </si>
  <si>
    <t>Liechtenstein</t>
  </si>
  <si>
    <t>Ausland</t>
  </si>
  <si>
    <t>26 Holzverarbeitung, Papierherstellung und -verarbeitung</t>
  </si>
  <si>
    <t>Zugang</t>
  </si>
  <si>
    <t>Abgang</t>
  </si>
  <si>
    <t>83-84 Unterricht, Bildung, Seelsorge und Fürsorge</t>
  </si>
  <si>
    <t>22 Textil- und Lederherstellung und -verarbeitung</t>
  </si>
  <si>
    <t>Berufsgruppe</t>
  </si>
  <si>
    <t xml:space="preserve">Total </t>
  </si>
  <si>
    <t xml:space="preserve">Männer </t>
  </si>
  <si>
    <t xml:space="preserve">Frauen </t>
  </si>
  <si>
    <t>Total</t>
  </si>
  <si>
    <t>Liechtensteiner</t>
  </si>
  <si>
    <t>25 Elektrotechnik, Elektronik, Uhrenindustrie, Fahrzeug- und Gerätebau sowie -unterhalt</t>
  </si>
  <si>
    <t>42 Bergbau, Stein- und Baustoffherstellung sowie -verarbeitung</t>
  </si>
  <si>
    <t>32 Techniker/innen</t>
  </si>
  <si>
    <t>41 Baugewerbe</t>
  </si>
  <si>
    <t>51 Handel und Verkauf</t>
  </si>
  <si>
    <t>24 Metallverarbeitung und Maschinenbau</t>
  </si>
  <si>
    <t>54 Post- und Fernmeldewesen</t>
  </si>
  <si>
    <t>33-34 Technische Zeichner/innen und Fachkräfte</t>
  </si>
  <si>
    <t>H Verkehr u. Lagerei</t>
  </si>
  <si>
    <t>I Gastgewerbe</t>
  </si>
  <si>
    <t>JA Verlagswesen, audiovisuelle Medien u. Rundfunk</t>
  </si>
  <si>
    <t>JB Telekommunikation</t>
  </si>
  <si>
    <t>JC Informatik- u. Informations-Dienstleistungen</t>
  </si>
  <si>
    <t>K Finanz- u. Versicherungsdienstleistungen</t>
  </si>
  <si>
    <t>L Grundstücks- u. Wohnungswesen</t>
  </si>
  <si>
    <t>MAA Rechts- u. Steuerberatung, Wirtschaftsprüfung</t>
  </si>
  <si>
    <t>MAB Verwaltung von Unternehmen, Unternehmensberatung</t>
  </si>
  <si>
    <t>MAC Architektur- u. Ingenieurbüros; Werkstoffanalysen</t>
  </si>
  <si>
    <t>MB-MC Forschung u. Entwicklung; sonst. techn. Tätigkeiten</t>
  </si>
  <si>
    <t>N Sonst. wirtschaftl. Dienstleistungen</t>
  </si>
  <si>
    <t>O Öffentliche Verwaltung; Sozialversicherung</t>
  </si>
  <si>
    <t>P Erziehung u. Unterricht</t>
  </si>
  <si>
    <t>QA Gesundheitswesen</t>
  </si>
  <si>
    <t>QB Heime u. Sozialwesen</t>
  </si>
  <si>
    <t>R Kunst, Unterhaltung u. Erholung</t>
  </si>
  <si>
    <t>S Sonstige Dienstleistungen</t>
  </si>
  <si>
    <t>T Private Haushalte mit Hauspersonal</t>
  </si>
  <si>
    <t>U Exterritoriale Organisationen; Zollbehörden</t>
  </si>
  <si>
    <t>CD-CF Herstellung chem. u. pharmazeut. Erzeugn.</t>
  </si>
  <si>
    <t>CH Metallerzeugung u. -bearbeitung, Metallerzeugn.</t>
  </si>
  <si>
    <t>A Land- u. Forstwirtschaft</t>
  </si>
  <si>
    <t>B Gewinnung Steine u. Erden</t>
  </si>
  <si>
    <t>Verzicht oder Ausgesteuert</t>
  </si>
  <si>
    <t>Krankheit, Unfall, Mutterschaft</t>
  </si>
  <si>
    <t>Selbständigkeit</t>
  </si>
  <si>
    <t>Aus- und Weiterbildung</t>
  </si>
  <si>
    <t>Sektor 1</t>
  </si>
  <si>
    <t>Sektor 2</t>
  </si>
  <si>
    <t>Sektor 3</t>
  </si>
  <si>
    <t>Stellenantritt</t>
  </si>
  <si>
    <t>CK Maschinenbau</t>
  </si>
  <si>
    <t>CL Fahrzeugbau</t>
  </si>
  <si>
    <t>CM Sonst. Warenherstellung; Reparat. u. Install. Maschinen</t>
  </si>
  <si>
    <t>D-E Energie- u. Wasserversorg.; Abwasser- u. Abfallentsorg.</t>
  </si>
  <si>
    <t>F Baugewerbe</t>
  </si>
  <si>
    <t>G Handel, Instandhaltung u. Reparatur Fahrzeuge</t>
  </si>
  <si>
    <t>1  Arbeitslosenquote</t>
  </si>
  <si>
    <t>Teilweise Arbeitslose</t>
  </si>
  <si>
    <t>85 Sozial-, Geistes- und Naturwissenschaften</t>
  </si>
  <si>
    <t>Grund des Abgangs</t>
  </si>
  <si>
    <t>Auslandsaufenthalt</t>
  </si>
  <si>
    <t>Umschulung/Weiterbildung</t>
  </si>
  <si>
    <t>Lehrabschluss/-abbruch</t>
  </si>
  <si>
    <t>35 Maschinisten/Maschinistinnen</t>
  </si>
  <si>
    <t>53 Transport und Verkehr</t>
  </si>
  <si>
    <t xml:space="preserve">Apr </t>
  </si>
  <si>
    <t xml:space="preserve">Mrz </t>
  </si>
  <si>
    <t>81 Medienschaffende und verwandte Berufe</t>
  </si>
  <si>
    <t>86 Gesundheitswesen</t>
  </si>
  <si>
    <t>74 Sicherheits- und Ordnungspflege</t>
  </si>
  <si>
    <t>Anderer Grund</t>
  </si>
  <si>
    <t>Nicht erwerbstätig</t>
  </si>
  <si>
    <t>11 Land- und Forstwirtschaft, Tierzucht</t>
  </si>
  <si>
    <t>62 Reinigung, Hygiene, Körperpflege</t>
  </si>
  <si>
    <t>Wegzug, Auslandsaufenth.</t>
  </si>
  <si>
    <t xml:space="preserve">Jan </t>
  </si>
  <si>
    <t xml:space="preserve">Feb </t>
  </si>
  <si>
    <t xml:space="preserve">Dez </t>
  </si>
  <si>
    <t xml:space="preserve">Nov </t>
  </si>
  <si>
    <t xml:space="preserve">Okt </t>
  </si>
  <si>
    <t xml:space="preserve">Sep </t>
  </si>
  <si>
    <t xml:space="preserve">Aug </t>
  </si>
  <si>
    <t xml:space="preserve">Jul </t>
  </si>
  <si>
    <t xml:space="preserve">Jun </t>
  </si>
  <si>
    <t xml:space="preserve">Mai </t>
  </si>
  <si>
    <t>82 Künstlerische Berufe</t>
  </si>
  <si>
    <t>71 Unternehmer, Direktoren und leitende Beamte</t>
  </si>
  <si>
    <t>Zugänge</t>
  </si>
  <si>
    <t>Abgänge</t>
  </si>
  <si>
    <t>27 Graphische Industrie</t>
  </si>
  <si>
    <t>31 Ingenieurberufe</t>
  </si>
  <si>
    <t>Wirtschaftliche Gründe</t>
  </si>
  <si>
    <t>Monat</t>
  </si>
  <si>
    <t>Sektor 1 Landwirtschaft</t>
  </si>
  <si>
    <t>Sektor 2 Industrie</t>
  </si>
  <si>
    <t>Sektor 3 Dienstleistungen</t>
  </si>
  <si>
    <t>In gegenseitigem Einvernehmen</t>
  </si>
  <si>
    <t>61 Gastgewerbe und Hauswirtschaft</t>
  </si>
  <si>
    <t>CB H.v. Textilien, Bekleidung, Schuhen</t>
  </si>
  <si>
    <t>CI H.v. EDV-Geräten, elektron. u. opt. Erzgn.</t>
  </si>
  <si>
    <t>CC H.v. Holzwaren, Papier, Druckerzgn.</t>
  </si>
  <si>
    <t>72 Kaufmännische und administrative Berufe</t>
  </si>
  <si>
    <t>Mai</t>
  </si>
  <si>
    <t>Grund des Zugangs</t>
  </si>
  <si>
    <t>Befristete Anstellung</t>
  </si>
  <si>
    <t>Gesamt</t>
  </si>
  <si>
    <t>CA H.v. Nahrung, Getränken, Tabakerzgn.</t>
  </si>
  <si>
    <t>CG H.v. Gummi-, Kunststoff-, Glas-, Keramikwa.</t>
  </si>
  <si>
    <t>Tabelle 1.1</t>
  </si>
  <si>
    <t>Tabelle 1.1 F</t>
  </si>
  <si>
    <t>Tabelle 1.1 M</t>
  </si>
  <si>
    <t>5  Stellensuchende</t>
  </si>
  <si>
    <t>Tabelle 5.1 M</t>
  </si>
  <si>
    <t>Tabelle 5.1 F</t>
  </si>
  <si>
    <t>Tabelle 5.2</t>
  </si>
  <si>
    <t>Tabelle 5.3</t>
  </si>
  <si>
    <t>Tabelle 5.4</t>
  </si>
  <si>
    <t>Daueraufenthalter</t>
  </si>
  <si>
    <t>Wirtschaftszweig NOGA 2008</t>
  </si>
  <si>
    <t>Durchschnitt</t>
  </si>
  <si>
    <t>Januar</t>
  </si>
  <si>
    <t>Februar</t>
  </si>
  <si>
    <t>März</t>
  </si>
  <si>
    <t>April</t>
  </si>
  <si>
    <t>Juni</t>
  </si>
  <si>
    <t>Juli</t>
  </si>
  <si>
    <t>August</t>
  </si>
  <si>
    <t>September</t>
  </si>
  <si>
    <t>Oktober</t>
  </si>
  <si>
    <t>November</t>
  </si>
  <si>
    <t>Dezember</t>
  </si>
  <si>
    <t xml:space="preserve">15 - 24 Jahre </t>
  </si>
  <si>
    <t xml:space="preserve">25 - 49 Jahre </t>
  </si>
  <si>
    <t>15 - 24 Jahre</t>
  </si>
  <si>
    <t>25 - 49 Jahre</t>
  </si>
  <si>
    <t>0 - 6 Monate</t>
  </si>
  <si>
    <t>7 - 12 Monate</t>
  </si>
  <si>
    <t>davon</t>
  </si>
  <si>
    <t>CJ H.v. elektrischen Ausrüstungen</t>
  </si>
  <si>
    <t>Familiäre Gründe</t>
  </si>
  <si>
    <t>Gesundheitliche Gründe</t>
  </si>
  <si>
    <t>Davon Stellensuchende aus EWR/ Schweiz</t>
  </si>
  <si>
    <t>Alter</t>
  </si>
  <si>
    <t>Staatsbürgerschaft</t>
  </si>
  <si>
    <t>Staatsbürgerschaft und Aufenthaltsstatus</t>
  </si>
  <si>
    <t>Erwerbsstatus</t>
  </si>
  <si>
    <t>Dauer der Arbeitslosigkeit</t>
  </si>
  <si>
    <t>Gesuchte Stelle</t>
  </si>
  <si>
    <t>2  Arbeitslose</t>
  </si>
  <si>
    <t>3  Arbeitslose zuzüglich Personen mit Zwischenverdienst</t>
  </si>
  <si>
    <t>4  Personen mit Anspruch auf Taggeld</t>
  </si>
  <si>
    <t>1 Land- und forstwirtschaftliche Berufe, Berufe der Tierzucht</t>
  </si>
  <si>
    <t>2 Produktionsberufe in der Industrie und im Gewerbe (ohne Bau)</t>
  </si>
  <si>
    <t>3 Technische Berufe sowie Informatikberufe</t>
  </si>
  <si>
    <t>4 Berufe des Bau- und Ausbaugewerbes und des Bergbaus</t>
  </si>
  <si>
    <t>5 Handels- und Verkehrsberufe</t>
  </si>
  <si>
    <t>6 Berufe des Gastgewerbes und Berufe zur Erbringung persönlicher Dienstleistungen</t>
  </si>
  <si>
    <t>7 Berufe des Managements und der Administration, des Bank- und Versicherungsgewerbes und des Rechtswesens</t>
  </si>
  <si>
    <t>8 Gesundheits-, Lehr- und Kulturberufe, Wissenschaftler</t>
  </si>
  <si>
    <t>9 Nicht klassierbare Angaben</t>
  </si>
  <si>
    <t>Arbeitslosenquote nach Alter und Staatsbürgerschaft  2019</t>
  </si>
  <si>
    <t>Arbeitslosenquote (Männer) nach Alter und Staatsbürgerschaft  2019</t>
  </si>
  <si>
    <t>Arbeitslosenquote (Frauen) nach Alter und Staatsbürgerschaft 2019</t>
  </si>
  <si>
    <t>Arbeitslose nach Monaten 2019</t>
  </si>
  <si>
    <t>Arbeitslose (Männer) nach Monaten 2019</t>
  </si>
  <si>
    <t>Arbeitslose (Frauen) nach Monaten 2019</t>
  </si>
  <si>
    <t>Zu- und Abgänge der Arbeitslosen 2019</t>
  </si>
  <si>
    <t>Zu- und Abgänge der Arbeitslosen (Männer) 2019</t>
  </si>
  <si>
    <t>Zu- und Abgänge der Arbeitslosen (Frauen) 2019</t>
  </si>
  <si>
    <t>Arbeitslose zuzüglich Personen mit Zwischenverdienst nach Monaten 2019</t>
  </si>
  <si>
    <t>Arbeitslose zuzüglich Personen mit Zwischenverdienst  (Männer) nach Monaten 2019</t>
  </si>
  <si>
    <t>Arbeitslose zuzüglich Personen mit Zwischenverdienst (Frauen) nach Monaten 2019</t>
  </si>
  <si>
    <t>Zugänge der Arbeitslosen zuzüglich Personen mit Zwischenverdienst 2019</t>
  </si>
  <si>
    <t>Zugänge der Arbeitslosen zuzüglich Personen mit Zwischenverdienst (Männer) 2019</t>
  </si>
  <si>
    <t>Zugänge der Arbeitslosen zuzüglich Personen mit Zwischenverdienst (Frauen) 2019</t>
  </si>
  <si>
    <t>Abgänge der Arbeitslosen zuzüglich Personen mit Zwischenverdienst 2019</t>
  </si>
  <si>
    <t>Abgänge der Arbeitslosen zuzüglich Personen mit Zwischenverdienst (Männer) 2019</t>
  </si>
  <si>
    <t>Abgänge der Arbeitslosen zuzüglich Personen mit Zwischenverdienst (Frauen) 2019</t>
  </si>
  <si>
    <t>Personen mit Anspruch auf Taggeld nach Monaten 2019</t>
  </si>
  <si>
    <t>Personen mit Anspruch auf Taggeld (Männer) nach Monaten 2019</t>
  </si>
  <si>
    <t>Personen mit Anspruch auf Taggeld (Frauen) nach Monaten 2019</t>
  </si>
  <si>
    <t>Stellensuchende nach Monaten 2019</t>
  </si>
  <si>
    <t>Stellensuchende (Männer) nach Monaten 2019</t>
  </si>
  <si>
    <t>Stellensuchende (Frauen) nach Monaten 2019</t>
  </si>
  <si>
    <t>Arbeitslosenquote nach Geschlecht, Staatsbürgerschaft und Altersklasse</t>
  </si>
  <si>
    <t>Tabelle 6.1.0</t>
  </si>
  <si>
    <t xml:space="preserve">Jahr </t>
  </si>
  <si>
    <t>Geschlecht</t>
  </si>
  <si>
    <t>Altersklasse</t>
  </si>
  <si>
    <t>Frauen</t>
  </si>
  <si>
    <t>Männer</t>
  </si>
  <si>
    <t>2006</t>
  </si>
  <si>
    <t>..</t>
  </si>
  <si>
    <t>2007</t>
  </si>
  <si>
    <t>2008</t>
  </si>
  <si>
    <t>2009</t>
  </si>
  <si>
    <t>2010</t>
  </si>
  <si>
    <t>2011</t>
  </si>
  <si>
    <t>2012</t>
  </si>
  <si>
    <t>2013</t>
  </si>
  <si>
    <t>2014</t>
  </si>
  <si>
    <t>2015</t>
  </si>
  <si>
    <t>2016</t>
  </si>
  <si>
    <t>2017</t>
  </si>
  <si>
    <t>2018</t>
  </si>
  <si>
    <t>Arbeitslosenquote nach Staatsbürgerschaft</t>
  </si>
  <si>
    <t>Tabelle 6.1.1</t>
  </si>
  <si>
    <t>Arbeitslosenquote der Frauen nach Staatsbürgerschaft</t>
  </si>
  <si>
    <t>Tabelle 6.1.1 F</t>
  </si>
  <si>
    <t>Arbeitslosenquote der Männer nach Staatsbürgerschaft</t>
  </si>
  <si>
    <t>Tabelle 6.1.1 M</t>
  </si>
  <si>
    <t>Arbeitslosenquote nach Altersklasse</t>
  </si>
  <si>
    <t>Tabelle 6.1.2</t>
  </si>
  <si>
    <t>Arbeitslosenquote der Frauen nach Altersklasse</t>
  </si>
  <si>
    <t>Tabelle 6.1.2 F</t>
  </si>
  <si>
    <t>Arbeitslosenquote der Männer nach Altersklasse</t>
  </si>
  <si>
    <t>Tabelle 6.1.2 M</t>
  </si>
  <si>
    <t>Arbeitslose nach Geschlecht, Staatsbürgerschaft und Altersklasse</t>
  </si>
  <si>
    <t>Tabelle 6.2.0</t>
  </si>
  <si>
    <t>Arbeitslose nach Staatsbürgerschaft</t>
  </si>
  <si>
    <t>Tabelle 6.2.1</t>
  </si>
  <si>
    <t>Arbeitslose Frauen nach Staatsbürgerschaft</t>
  </si>
  <si>
    <t>Tabelle 6.2.1 F</t>
  </si>
  <si>
    <t>Jahr</t>
  </si>
  <si>
    <t>Arbeitslose Männer nach Staatsbürgerschaft</t>
  </si>
  <si>
    <t>Tabelle 6.2.1 M</t>
  </si>
  <si>
    <t>Arbeitslose nach Altersklasse</t>
  </si>
  <si>
    <t>Tabelle 6.2.2</t>
  </si>
  <si>
    <t>Arbeitslose Frauen nach Altersklasse</t>
  </si>
  <si>
    <t>Tabelle 6.2.2 F</t>
  </si>
  <si>
    <t>Arbeitslose Männer nach Altersklasse</t>
  </si>
  <si>
    <t>Tabelle 6.2.2 M</t>
  </si>
  <si>
    <t>Arbeitslose zuzüglich Personen im Zwischenverdienst nach Geschlecht, Staatsbürgerschaft und Altersklasse</t>
  </si>
  <si>
    <t>Tabelle 6.3.0</t>
  </si>
  <si>
    <t>Arbeitslose zuzüglich Personen im Zwischenverdienst im Verhältnis zu den Beschäftigten</t>
  </si>
  <si>
    <t>Tabelle 6.3.1</t>
  </si>
  <si>
    <t>1998</t>
  </si>
  <si>
    <t>1999</t>
  </si>
  <si>
    <t>2000</t>
  </si>
  <si>
    <t>2001</t>
  </si>
  <si>
    <t>2002</t>
  </si>
  <si>
    <t>2003</t>
  </si>
  <si>
    <t>2004</t>
  </si>
  <si>
    <t>2005</t>
  </si>
  <si>
    <t xml:space="preserve">Arbeitslose zuzüglich Personen mit Zwischenverdienst </t>
  </si>
  <si>
    <t>Tabelle 6.3.2</t>
  </si>
  <si>
    <t>Bestand</t>
  </si>
  <si>
    <t>1990</t>
  </si>
  <si>
    <t>1995</t>
  </si>
  <si>
    <t>Arbeitslose zuzüglich Personen mit Zwischenverdienst nach Dauer der Arbeitslosigkeit</t>
  </si>
  <si>
    <t>Tabelle 6.3.3</t>
  </si>
  <si>
    <t>Arbeitslose zuzüglich Personen mit Zwischenverdienst (Frauen) nach Dauer der Arbeitslosigkeit</t>
  </si>
  <si>
    <t>Tabelle 6.3.3 F</t>
  </si>
  <si>
    <t>Arbeitslose zuzüglich Personen mit Zwischenverdienst  (Männer) nach Dauer der Arbeitslosigkeit</t>
  </si>
  <si>
    <t>Personen mit Anspruch auf Taggeld nach Geschlecht, Staatsbürgerschaft und Altersklasse</t>
  </si>
  <si>
    <t>Tabelle 6.4.0</t>
  </si>
  <si>
    <t>Personen mit Anspruch auf Taggeld</t>
  </si>
  <si>
    <t>Tabelle 6.4.1</t>
  </si>
  <si>
    <t>1997</t>
  </si>
  <si>
    <t>Ausgesteuerte Arbeitslose</t>
  </si>
  <si>
    <t>Tabelle 6.4.2</t>
  </si>
  <si>
    <t>Erläuterung zur Tabelle:</t>
  </si>
  <si>
    <t>Ausgesteuerte Arbeitslose sind arbeitslose Personen, welche vormals eine Arbeitslosenentschädigung erhielten, aber mittlerweile die maximale Anzahl Taggelder ausgeschöpft haben oder das Ende der zweijährigen Rahmenfrist für den Leistungsbezug erreicht haben und dadurch nicht mehr anspruchsberechtigt sind.</t>
  </si>
  <si>
    <t>Die ausgesteuerten Arbeitslosen werden in dem Monat gezählt, in welchem sie die Anspruchsberechtigung auf Taggelder verlieren.</t>
  </si>
  <si>
    <t>Stellensuchende nach Geschlecht, Staatsbürgerschaft und Altersklasse</t>
  </si>
  <si>
    <t>Tabelle 6.5.0</t>
  </si>
  <si>
    <t>Stellensuchende</t>
  </si>
  <si>
    <t>Tabelle 6.5.1</t>
  </si>
  <si>
    <t>Tabelle 6.6.1</t>
  </si>
  <si>
    <t>Eigenkapital, Ertrag und Aufwand der Arbeitslosenversicherung</t>
  </si>
  <si>
    <t>Eigenkapital</t>
  </si>
  <si>
    <t>Ertrag</t>
  </si>
  <si>
    <t>Aufwand</t>
  </si>
  <si>
    <t>Überschuss (+)
Defizit (-)</t>
  </si>
  <si>
    <t>Versicherungsbeiträge (netto)</t>
  </si>
  <si>
    <t>Staatsbeitrag</t>
  </si>
  <si>
    <t>in Tsd. CHF</t>
  </si>
  <si>
    <t>Quelle: Rechenschaftsbericht der Regierung, Bilanz- und Erfolgsrechnung der Liechtensteinischen Arbeitslosenversicherungskasse.</t>
  </si>
  <si>
    <t>2011: Überschuss bestehend aus Ertragsüberschuss CHF 6414 Tsd. und veränderter Bewertung der Poolanlagen CHF 2305 Tsd.</t>
  </si>
  <si>
    <t>Versicherungsbeiträge (netto): bestehend aus Versicherungsbeiträgen, zuzüglich Versicherungsbeiträge Grenzgänger nach Österreich, abzüglich Versicherungsbeiträge Grenzgänger von Österreich, abzüglich Beitragsausfälle.</t>
  </si>
  <si>
    <t>Arbeitslosenentschädigungen</t>
  </si>
  <si>
    <t>Tabelle 6.6.2</t>
  </si>
  <si>
    <t>Taggeld-
bezüger</t>
  </si>
  <si>
    <t>Anzahl
Taggelder</t>
  </si>
  <si>
    <t>Durchschnittl.
Bezugstage</t>
  </si>
  <si>
    <t>Arbeitslosen-
entschädigungen</t>
  </si>
  <si>
    <t>Durchschnittl.
Auszahlung
je Bezüger</t>
  </si>
  <si>
    <t>Durchschnittl.
Taggeld</t>
  </si>
  <si>
    <t>in CHF</t>
  </si>
  <si>
    <t>Die Arbeitslosenentschädigungen des Monats Dezember der Jahre 2005 bis 2009 wurden erst im Januar des Folgejahrs ausbezahlt und waren somit nicht im Berichtsjahr enthalten.</t>
  </si>
  <si>
    <t>Arbeitslosenentschädigung: Im Jahr 2012 sind die Rückforderungen im Betrag von CHF 19 Tsd. enthalten.</t>
  </si>
  <si>
    <t>Tabelle 6.6.3</t>
  </si>
  <si>
    <t>Kurzarbeitsentschädigungen</t>
  </si>
  <si>
    <t xml:space="preserve">Witterungsbedingte Arbeitsausfälle können für den Zeitraum vom 1. Dezember bis 15. März beantragt werden.
</t>
  </si>
  <si>
    <t>Sektor 2
Industrie</t>
  </si>
  <si>
    <t>Sektor 3
Dienstleistungen</t>
  </si>
  <si>
    <t>2019</t>
  </si>
  <si>
    <t>Arbeitslose per 31. Dezember 2019</t>
  </si>
  <si>
    <t>Arbeitslose nach Wirtschaftszweigen per 31. Dezember 2019</t>
  </si>
  <si>
    <t>Arbeitslose nach Berufsgruppen per 31. Dezember 2019</t>
  </si>
  <si>
    <t>Arbeitslose zuzüglich Personen mit Zwischenverdienst per 31. Dezember 2019</t>
  </si>
  <si>
    <t>Arbeitslose zuzüglich Personen mit Zwischenverdienst nach Wirtschaftszweigen per 31. Dezember 2019</t>
  </si>
  <si>
    <t>Arbeitslose zuzüglich Personen mit Zwischenverdienst nach Berufsgruppen per 31. Dezember 2019</t>
  </si>
  <si>
    <t>Personen mit Anspruch auf Taggeld per 31. Dezember 2019</t>
  </si>
  <si>
    <t>Stellensuchende per 31. Dezember 2019</t>
  </si>
  <si>
    <t>Stellensuchende nach Wirtschaftszweigen per 31. Dezember 2019</t>
  </si>
  <si>
    <t>Stellensuchende nach Berufsgruppen per 31. Dezember 2019</t>
  </si>
  <si>
    <t>Wirtschaftlich bedingt</t>
  </si>
  <si>
    <t xml:space="preserve">Quelle: </t>
  </si>
  <si>
    <t>Amt für Volkswirtschaft</t>
  </si>
  <si>
    <t>Tabellen der Arbeitslosenstatistik</t>
  </si>
  <si>
    <t>Titel</t>
  </si>
  <si>
    <t>Tabelle</t>
  </si>
  <si>
    <t>T1.1</t>
  </si>
  <si>
    <t>T1.1F</t>
  </si>
  <si>
    <t>T1.1M</t>
  </si>
  <si>
    <t>T2.1</t>
  </si>
  <si>
    <t>T2.1F</t>
  </si>
  <si>
    <t>T2.1M</t>
  </si>
  <si>
    <t>T2.2</t>
  </si>
  <si>
    <t>T2.3</t>
  </si>
  <si>
    <t>T2.4</t>
  </si>
  <si>
    <t>T2.5</t>
  </si>
  <si>
    <t>T2.5F</t>
  </si>
  <si>
    <t>T2.5M</t>
  </si>
  <si>
    <t>T3.1</t>
  </si>
  <si>
    <t>T3.1F</t>
  </si>
  <si>
    <t>T3.1M</t>
  </si>
  <si>
    <t>T3.2</t>
  </si>
  <si>
    <t>T3.3</t>
  </si>
  <si>
    <t>T3.4</t>
  </si>
  <si>
    <t>T3.5</t>
  </si>
  <si>
    <t>T3.5F</t>
  </si>
  <si>
    <t>T3.5M</t>
  </si>
  <si>
    <t>T3.6</t>
  </si>
  <si>
    <t>T3.6F</t>
  </si>
  <si>
    <t>T3.6M</t>
  </si>
  <si>
    <t>T4.1</t>
  </si>
  <si>
    <t>T4.1F</t>
  </si>
  <si>
    <t>T4.1M</t>
  </si>
  <si>
    <t>T4.2</t>
  </si>
  <si>
    <t>T5.1</t>
  </si>
  <si>
    <t>T5.1F</t>
  </si>
  <si>
    <t>T5.1M</t>
  </si>
  <si>
    <t>T5.2</t>
  </si>
  <si>
    <t>T5.3</t>
  </si>
  <si>
    <t>T5.4</t>
  </si>
  <si>
    <t>6 Zeitreihen</t>
  </si>
  <si>
    <t>T6.1.0</t>
  </si>
  <si>
    <t>T6.1.1</t>
  </si>
  <si>
    <t>T6.1.1F</t>
  </si>
  <si>
    <t>T6.1.1M</t>
  </si>
  <si>
    <t>T6.1.2</t>
  </si>
  <si>
    <t>T6.1.2F</t>
  </si>
  <si>
    <t>T6.1.2M</t>
  </si>
  <si>
    <t>T6.2.0</t>
  </si>
  <si>
    <t>T6.2.1</t>
  </si>
  <si>
    <t>T6.2.1F</t>
  </si>
  <si>
    <t>T6.2.1M</t>
  </si>
  <si>
    <t>T6.2.2</t>
  </si>
  <si>
    <t>T6.2.2F</t>
  </si>
  <si>
    <t>T6.2.2M</t>
  </si>
  <si>
    <t>T6.3.0</t>
  </si>
  <si>
    <t>T6.3.1</t>
  </si>
  <si>
    <t>T6.3.2</t>
  </si>
  <si>
    <t>T6.3.3</t>
  </si>
  <si>
    <t>T6.3.3F</t>
  </si>
  <si>
    <t>T6.3.3M</t>
  </si>
  <si>
    <t>T6.4.0</t>
  </si>
  <si>
    <t>T6.4.1</t>
  </si>
  <si>
    <t xml:space="preserve">Ausgesteuerte Arbeitslose </t>
  </si>
  <si>
    <t>T6.4.2</t>
  </si>
  <si>
    <t>T6.5.0</t>
  </si>
  <si>
    <t>T6.5.1</t>
  </si>
  <si>
    <t>T6.6.1</t>
  </si>
  <si>
    <t>T6.6.2</t>
  </si>
  <si>
    <t>T6.6.3</t>
  </si>
  <si>
    <t>Stellensuchende nach Monaten im Jahr 2019</t>
  </si>
  <si>
    <t>© Amt für Statistik am 7. April  2020 / Arbeitslosenstatistik 2019</t>
  </si>
  <si>
    <t xml:space="preserve">       Tabelle 3.5 F</t>
  </si>
  <si>
    <t xml:space="preserve">      Tabelle 3.6 M</t>
  </si>
  <si>
    <t xml:space="preserve">    Tabelle 6.3.3 M</t>
  </si>
  <si>
    <t>bezüger</t>
  </si>
  <si>
    <t>Taggelder</t>
  </si>
  <si>
    <t>Bezugstage</t>
  </si>
  <si>
    <t>entschädigung</t>
  </si>
  <si>
    <t xml:space="preserve">Auszahlung  </t>
  </si>
  <si>
    <t>je Bezüger</t>
  </si>
  <si>
    <t>Taggeld</t>
  </si>
  <si>
    <t>Landwirtschaft</t>
  </si>
  <si>
    <t>Industrie</t>
  </si>
  <si>
    <t>Dienstleistungen</t>
  </si>
  <si>
    <t>Witterungsbedingt</t>
  </si>
  <si>
    <t>Sektor 1
Landwirtschaft</t>
  </si>
  <si>
    <t>Nicht erwerbstätig: In den letzten 6 Monaten vor Beginn der Arbeitslosigkeit</t>
  </si>
  <si>
    <t>Nicht erwerbstätig: In den letzten 6 Monaten vor Beginn der Arbeitslosigkeit respektive der Stellensuche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</si>
</sst>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 #,##0_ ;_ * \-#,##0_ ;_ * &quot;-&quot;_ ;_ @_ "/>
    <numFmt numFmtId="43" formatCode="_ * #,##0.00_ ;_ * \-#,##0.00_ ;_ * &quot;-&quot;??_ ;_ @_ "/>
    <numFmt numFmtId="164" formatCode="_ * #,##0_ ;_ * \-#,##0_ ;_ * &quot;-&quot;??_ ;_ @_ "/>
    <numFmt numFmtId="165" formatCode="0.0%"/>
    <numFmt numFmtId="166" formatCode="0.0%\ "/>
    <numFmt numFmtId="167" formatCode="#\ ##0_ ;\ \-#\ ##0_ ;&quot;-&quot;_ ;\ @_ "/>
    <numFmt numFmtId="168" formatCode="###0_ ;\ \-###0_ ;&quot;-&quot;_ ;\ @_ "/>
    <numFmt numFmtId="169" formatCode="0.0_ ;\-0.0\ "/>
    <numFmt numFmtId="170" formatCode="#,##0_ ;\-#,##0\ "/>
  </numFmts>
  <fonts count="30">
    <font>
      <sz val="10"/>
      <name val="Arial"/>
    </font>
    <font>
      <sz val="10"/>
      <name val="Arial"/>
      <family val="2"/>
    </font>
    <font>
      <sz val="8"/>
      <name val="Arial"/>
      <family val="2"/>
    </font>
    <font>
      <i/>
      <sz val="10"/>
      <color indexed="8"/>
      <name val="Arial"/>
      <family val="2"/>
    </font>
    <font>
      <sz val="10"/>
      <color indexed="8"/>
      <name val="Arial"/>
      <family val="2"/>
    </font>
    <font>
      <b/>
      <sz val="10"/>
      <color indexed="8"/>
      <name val="Arial"/>
      <family val="2"/>
    </font>
    <font>
      <sz val="11"/>
      <color theme="1"/>
      <name val="Frutiger LT Pro 55 Standard"/>
      <family val="2"/>
    </font>
    <font>
      <sz val="11"/>
      <color theme="0"/>
      <name val="Frutiger LT Pro 55 Standard"/>
      <family val="2"/>
    </font>
    <font>
      <b/>
      <sz val="11"/>
      <color rgb="FF3F3F3F"/>
      <name val="Frutiger LT Pro 55 Standard"/>
      <family val="2"/>
    </font>
    <font>
      <b/>
      <sz val="11"/>
      <color rgb="FFFA7D00"/>
      <name val="Frutiger LT Pro 55 Standard"/>
      <family val="2"/>
    </font>
    <font>
      <b/>
      <sz val="11"/>
      <color theme="1"/>
      <name val="Frutiger LT Pro 55 Standard"/>
      <family val="2"/>
    </font>
    <font>
      <sz val="11"/>
      <color rgb="FF006100"/>
      <name val="Frutiger LT Pro 55 Standard"/>
      <family val="2"/>
    </font>
    <font>
      <sz val="11"/>
      <color indexed="8"/>
      <name val="Frutiger LT Pro 55 Standard"/>
      <family val="2"/>
    </font>
    <font>
      <sz val="11"/>
      <color rgb="FF9C0006"/>
      <name val="Frutiger LT Pro 55 Standard"/>
      <family val="2"/>
    </font>
    <font>
      <b/>
      <sz val="15"/>
      <color indexed="62"/>
      <name val="Frutiger LT Pro 55 Standard"/>
      <family val="2"/>
    </font>
    <font>
      <b/>
      <sz val="13"/>
      <color indexed="62"/>
      <name val="Frutiger LT Pro 55 Standard"/>
      <family val="2"/>
    </font>
    <font>
      <b/>
      <sz val="11"/>
      <color indexed="62"/>
      <name val="Frutiger LT Pro 55 Standard"/>
      <family val="2"/>
    </font>
    <font>
      <b/>
      <sz val="18"/>
      <color indexed="62"/>
      <name val="Cambria"/>
      <family val="2"/>
      <scheme val="major"/>
    </font>
    <font>
      <b/>
      <sz val="12"/>
      <color indexed="8"/>
      <name val="Arial"/>
      <family val="2"/>
    </font>
    <font>
      <b/>
      <sz val="16"/>
      <name val="Arial"/>
      <family val="2"/>
    </font>
    <font>
      <b/>
      <sz val="14"/>
      <name val="Arial"/>
      <family val="2"/>
    </font>
    <font>
      <b/>
      <sz val="10"/>
      <name val="Arial"/>
      <family val="2"/>
    </font>
    <font>
      <u/>
      <sz val="10"/>
      <color theme="10"/>
      <name val="Arial"/>
      <family val="2"/>
    </font>
    <font>
      <sz val="10"/>
      <color theme="0" tint="-0.499984740745262"/>
      <name val="Arial"/>
      <family val="2"/>
    </font>
    <font>
      <b/>
      <sz val="14"/>
      <color indexed="8"/>
      <name val="Arial"/>
      <family val="2"/>
    </font>
    <font>
      <sz val="12"/>
      <color indexed="8"/>
      <name val="Arial"/>
      <family val="2"/>
    </font>
    <font>
      <sz val="12"/>
      <name val="Arial"/>
      <family val="2"/>
    </font>
    <font>
      <sz val="10"/>
      <color theme="0"/>
      <name val="Arial"/>
      <family val="2"/>
    </font>
    <font>
      <sz val="12"/>
      <color theme="0" tint="-0.499984740745262"/>
      <name val="Arial"/>
      <family val="2"/>
    </font>
    <font>
      <sz val="14"/>
      <color indexed="8"/>
      <name val="Arial"/>
      <family val="2"/>
    </font>
  </fonts>
  <fills count="15">
    <fill>
      <patternFill patternType="none"/>
    </fill>
    <fill>
      <patternFill patternType="gray125"/>
    </fill>
    <fill>
      <patternFill patternType="solid">
        <fgColor rgb="FFFFFFCC"/>
      </patternFill>
    </fill>
    <fill>
      <patternFill patternType="solid">
        <fgColor indexed="45"/>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54"/>
      </patternFill>
    </fill>
    <fill>
      <patternFill patternType="solid">
        <fgColor indexed="46"/>
      </patternFill>
    </fill>
    <fill>
      <patternFill patternType="solid">
        <fgColor rgb="FFC8E6E5"/>
        <bgColor indexed="64"/>
      </patternFill>
    </fill>
    <fill>
      <patternFill patternType="solid">
        <fgColor rgb="FF80C6C4"/>
        <bgColor indexed="64"/>
      </patternFill>
    </fill>
    <fill>
      <patternFill patternType="solid">
        <fgColor theme="0" tint="-0.14999847407452621"/>
        <bgColor indexed="64"/>
      </patternFill>
    </fill>
  </fills>
  <borders count="18">
    <border>
      <left/>
      <right/>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indexed="49"/>
      </top>
      <bottom style="double">
        <color indexed="49"/>
      </bottom>
      <diagonal/>
    </border>
    <border>
      <left/>
      <right/>
      <top/>
      <bottom style="thick">
        <color indexed="49"/>
      </bottom>
      <diagonal/>
    </border>
    <border>
      <left/>
      <right/>
      <top/>
      <bottom style="thick">
        <color indexed="45"/>
      </bottom>
      <diagonal/>
    </border>
    <border>
      <left/>
      <right/>
      <top/>
      <bottom style="medium">
        <color indexed="45"/>
      </bottom>
      <diagonal/>
    </border>
    <border>
      <left/>
      <right/>
      <top style="medium">
        <color theme="0" tint="-0.499984740745262"/>
      </top>
      <bottom/>
      <diagonal/>
    </border>
    <border>
      <left/>
      <right/>
      <top/>
      <bottom style="thin">
        <color theme="0" tint="-0.499984740745262"/>
      </bottom>
      <diagonal/>
    </border>
    <border>
      <left/>
      <right/>
      <top/>
      <bottom style="medium">
        <color theme="0" tint="-0.499984740745262"/>
      </bottom>
      <diagonal/>
    </border>
    <border>
      <left/>
      <right/>
      <top style="medium">
        <color theme="0" tint="-0.499984740745262"/>
      </top>
      <bottom style="thin">
        <color theme="0" tint="-0.499984740745262"/>
      </bottom>
      <diagonal/>
    </border>
    <border>
      <left style="thin">
        <color indexed="64"/>
      </left>
      <right style="thin">
        <color indexed="64"/>
      </right>
      <top style="medium">
        <color theme="0" tint="-0.499984740745262"/>
      </top>
      <bottom/>
      <diagonal/>
    </border>
    <border>
      <left style="thin">
        <color indexed="64"/>
      </left>
      <right/>
      <top style="medium">
        <color theme="0" tint="-0.499984740745262"/>
      </top>
      <bottom/>
      <diagonal/>
    </border>
    <border>
      <left/>
      <right/>
      <top/>
      <bottom style="medium">
        <color indexed="64"/>
      </bottom>
      <diagonal/>
    </border>
    <border>
      <left/>
      <right/>
      <top style="thin">
        <color theme="0" tint="-0.499984740745262"/>
      </top>
      <bottom style="thin">
        <color theme="0" tint="-0.499984740745262"/>
      </bottom>
      <diagonal/>
    </border>
    <border>
      <left style="thin">
        <color theme="0" tint="-0.499984740745262"/>
      </left>
      <right/>
      <top/>
      <bottom/>
      <diagonal/>
    </border>
  </borders>
  <cellStyleXfs count="3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7" fillId="3"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8" fillId="6" borderId="3" applyNumberFormat="0" applyAlignment="0" applyProtection="0"/>
    <xf numFmtId="0" fontId="9" fillId="6" borderId="2" applyNumberFormat="0" applyAlignment="0" applyProtection="0"/>
    <xf numFmtId="0" fontId="10" fillId="0" borderId="5" applyNumberFormat="0" applyFill="0" applyAlignment="0" applyProtection="0"/>
    <xf numFmtId="0" fontId="11" fillId="3" borderId="0" applyNumberFormat="0" applyBorder="0" applyAlignment="0" applyProtection="0"/>
    <xf numFmtId="0" fontId="12" fillId="2" borderId="4" applyNumberFormat="0" applyFont="0" applyAlignment="0" applyProtection="0"/>
    <xf numFmtId="0" fontId="13" fillId="11" borderId="0" applyNumberFormat="0" applyBorder="0" applyAlignment="0" applyProtection="0"/>
    <xf numFmtId="0" fontId="14" fillId="0" borderId="6" applyNumberFormat="0" applyFill="0" applyAlignment="0" applyProtection="0"/>
    <xf numFmtId="0" fontId="15" fillId="0" borderId="7" applyNumberFormat="0" applyFill="0" applyAlignment="0" applyProtection="0"/>
    <xf numFmtId="0" fontId="16"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22" fillId="0" borderId="0" applyNumberFormat="0" applyFill="0" applyBorder="0" applyAlignment="0" applyProtection="0"/>
  </cellStyleXfs>
  <cellXfs count="315">
    <xf numFmtId="0" fontId="0" fillId="0" borderId="0" xfId="0"/>
    <xf numFmtId="0" fontId="4" fillId="0" borderId="0" xfId="0" applyFont="1"/>
    <xf numFmtId="0" fontId="4" fillId="0" borderId="0" xfId="0" applyFont="1" applyAlignment="1">
      <alignment horizontal="right"/>
    </xf>
    <xf numFmtId="0" fontId="5" fillId="0" borderId="0" xfId="0" applyFont="1" applyFill="1" applyAlignment="1"/>
    <xf numFmtId="49" fontId="3" fillId="0" borderId="0" xfId="0" applyNumberFormat="1" applyFont="1" applyFill="1" applyAlignment="1"/>
    <xf numFmtId="0" fontId="3" fillId="0" borderId="0" xfId="0" applyFont="1" applyFill="1" applyAlignment="1"/>
    <xf numFmtId="49" fontId="3" fillId="0" borderId="0" xfId="0" applyNumberFormat="1" applyFont="1" applyFill="1" applyAlignment="1">
      <alignment horizontal="right"/>
    </xf>
    <xf numFmtId="0" fontId="4" fillId="0" borderId="0" xfId="0" applyFont="1" applyFill="1" applyAlignment="1"/>
    <xf numFmtId="3" fontId="4" fillId="0" borderId="0" xfId="0" applyNumberFormat="1" applyFont="1" applyFill="1" applyAlignment="1"/>
    <xf numFmtId="0" fontId="5" fillId="0" borderId="0" xfId="0" applyFont="1" applyAlignment="1">
      <alignment vertical="center"/>
    </xf>
    <xf numFmtId="0" fontId="4" fillId="0" borderId="0" xfId="0" applyFont="1" applyAlignment="1">
      <alignment horizontal="right" vertical="center"/>
    </xf>
    <xf numFmtId="0" fontId="5" fillId="0" borderId="0" xfId="0" applyFont="1" applyAlignment="1">
      <alignment horizontal="left"/>
    </xf>
    <xf numFmtId="3" fontId="4" fillId="0" borderId="0" xfId="0" applyNumberFormat="1" applyFont="1" applyFill="1" applyAlignment="1">
      <alignment horizontal="left"/>
    </xf>
    <xf numFmtId="3" fontId="5" fillId="0" borderId="0" xfId="0" applyNumberFormat="1" applyFont="1" applyFill="1" applyAlignment="1"/>
    <xf numFmtId="0" fontId="4" fillId="0" borderId="0" xfId="0" applyFont="1" applyFill="1" applyAlignment="1">
      <alignment vertical="center"/>
    </xf>
    <xf numFmtId="3" fontId="4" fillId="0" borderId="0" xfId="0" applyNumberFormat="1" applyFont="1" applyFill="1" applyBorder="1" applyAlignment="1"/>
    <xf numFmtId="3" fontId="5" fillId="0" borderId="0" xfId="0" applyNumberFormat="1" applyFont="1" applyFill="1" applyBorder="1" applyAlignment="1"/>
    <xf numFmtId="0" fontId="4" fillId="0" borderId="0" xfId="0" applyFont="1" applyFill="1" applyBorder="1" applyAlignment="1">
      <alignment horizontal="right"/>
    </xf>
    <xf numFmtId="3" fontId="5" fillId="0" borderId="0" xfId="0" applyNumberFormat="1" applyFont="1" applyFill="1" applyAlignment="1">
      <alignment horizontal="left"/>
    </xf>
    <xf numFmtId="3" fontId="4" fillId="0" borderId="0" xfId="0" applyNumberFormat="1" applyFont="1" applyFill="1" applyBorder="1" applyAlignment="1">
      <alignment horizontal="right" wrapText="1"/>
    </xf>
    <xf numFmtId="0" fontId="4" fillId="0" borderId="0" xfId="3" applyFont="1" applyFill="1" applyBorder="1" applyAlignment="1"/>
    <xf numFmtId="3" fontId="4" fillId="0" borderId="0" xfId="3" applyNumberFormat="1" applyFont="1" applyFill="1" applyBorder="1" applyAlignment="1"/>
    <xf numFmtId="3" fontId="5" fillId="0" borderId="0" xfId="3" applyNumberFormat="1" applyFont="1" applyFill="1" applyBorder="1" applyAlignment="1"/>
    <xf numFmtId="0" fontId="4" fillId="0" borderId="0" xfId="3" applyFont="1" applyFill="1" applyBorder="1" applyAlignment="1">
      <alignment vertical="center"/>
    </xf>
    <xf numFmtId="0" fontId="1" fillId="0" borderId="0" xfId="3" applyFont="1" applyBorder="1"/>
    <xf numFmtId="0" fontId="5" fillId="0" borderId="0" xfId="3" applyFont="1" applyFill="1" applyAlignment="1"/>
    <xf numFmtId="3" fontId="5" fillId="0" borderId="0" xfId="3" applyNumberFormat="1" applyFont="1" applyFill="1" applyAlignment="1"/>
    <xf numFmtId="3" fontId="4" fillId="0" borderId="0" xfId="3" applyNumberFormat="1" applyFont="1" applyFill="1" applyAlignment="1"/>
    <xf numFmtId="0" fontId="4" fillId="0" borderId="0" xfId="3" applyFont="1" applyFill="1" applyAlignment="1"/>
    <xf numFmtId="0" fontId="19" fillId="0" borderId="0" xfId="3" applyFont="1" applyAlignment="1"/>
    <xf numFmtId="0" fontId="20" fillId="0" borderId="0" xfId="3" applyNumberFormat="1" applyFont="1"/>
    <xf numFmtId="0" fontId="1" fillId="0" borderId="0" xfId="3"/>
    <xf numFmtId="0" fontId="21" fillId="0" borderId="0" xfId="3" applyFont="1" applyAlignment="1">
      <alignment horizontal="left"/>
    </xf>
    <xf numFmtId="0" fontId="21" fillId="0" borderId="0" xfId="3" applyFont="1" applyAlignment="1">
      <alignment horizontal="right"/>
    </xf>
    <xf numFmtId="0" fontId="1" fillId="12" borderId="0" xfId="3" applyFont="1" applyFill="1"/>
    <xf numFmtId="0" fontId="1" fillId="0" borderId="0" xfId="3" applyFont="1" applyAlignment="1">
      <alignment horizontal="center"/>
    </xf>
    <xf numFmtId="0" fontId="1" fillId="0" borderId="0" xfId="3" applyFont="1"/>
    <xf numFmtId="0" fontId="22" fillId="0" borderId="0" xfId="34" applyAlignment="1">
      <alignment horizontal="right"/>
    </xf>
    <xf numFmtId="0" fontId="1" fillId="0" borderId="0" xfId="3" applyFont="1" applyAlignment="1">
      <alignment horizontal="right"/>
    </xf>
    <xf numFmtId="3" fontId="24" fillId="0" borderId="0" xfId="0" applyNumberFormat="1" applyFont="1" applyFill="1" applyAlignment="1">
      <alignment horizontal="left"/>
    </xf>
    <xf numFmtId="165" fontId="18" fillId="0" borderId="0" xfId="2" applyNumberFormat="1" applyFont="1" applyAlignment="1">
      <alignment horizontal="right"/>
    </xf>
    <xf numFmtId="0" fontId="25" fillId="0" borderId="0" xfId="0" applyFont="1"/>
    <xf numFmtId="165" fontId="25" fillId="0" borderId="0" xfId="2" applyNumberFormat="1" applyFont="1" applyAlignment="1">
      <alignment horizontal="right"/>
    </xf>
    <xf numFmtId="0" fontId="23" fillId="0" borderId="0" xfId="3" applyFont="1" applyBorder="1" applyAlignment="1"/>
    <xf numFmtId="0" fontId="25" fillId="0" borderId="0" xfId="0" applyFont="1" applyBorder="1"/>
    <xf numFmtId="0" fontId="25" fillId="0" borderId="11" xfId="0" applyFont="1" applyBorder="1" applyAlignment="1">
      <alignment horizontal="right"/>
    </xf>
    <xf numFmtId="165" fontId="25" fillId="0" borderId="11" xfId="2" applyNumberFormat="1" applyFont="1" applyBorder="1" applyAlignment="1">
      <alignment horizontal="right"/>
    </xf>
    <xf numFmtId="165" fontId="18" fillId="14" borderId="0" xfId="2" applyNumberFormat="1" applyFont="1" applyFill="1" applyAlignment="1">
      <alignment horizontal="right"/>
    </xf>
    <xf numFmtId="165" fontId="25" fillId="14" borderId="0" xfId="2" applyNumberFormat="1" applyFont="1" applyFill="1" applyAlignment="1">
      <alignment horizontal="right"/>
    </xf>
    <xf numFmtId="0" fontId="25" fillId="0" borderId="0" xfId="0" applyFont="1" applyFill="1" applyAlignment="1"/>
    <xf numFmtId="3" fontId="25" fillId="0" borderId="0" xfId="0" applyNumberFormat="1" applyFont="1" applyFill="1" applyAlignment="1"/>
    <xf numFmtId="0" fontId="18" fillId="0" borderId="0" xfId="0" applyFont="1" applyAlignment="1">
      <alignment vertical="center"/>
    </xf>
    <xf numFmtId="0" fontId="25" fillId="0" borderId="0" xfId="0" applyFont="1" applyAlignment="1">
      <alignment horizontal="right" vertical="center"/>
    </xf>
    <xf numFmtId="3" fontId="25" fillId="0" borderId="11" xfId="0" applyNumberFormat="1" applyFont="1" applyFill="1" applyBorder="1" applyAlignment="1"/>
    <xf numFmtId="0" fontId="25" fillId="0" borderId="11" xfId="0" applyFont="1" applyFill="1" applyBorder="1" applyAlignment="1"/>
    <xf numFmtId="0" fontId="25" fillId="0" borderId="11" xfId="0" applyFont="1" applyFill="1" applyBorder="1" applyAlignment="1">
      <alignment horizontal="right"/>
    </xf>
    <xf numFmtId="0" fontId="18" fillId="0" borderId="10" xfId="0" applyFont="1" applyFill="1" applyBorder="1" applyAlignment="1">
      <alignment vertical="center"/>
    </xf>
    <xf numFmtId="0" fontId="25" fillId="0" borderId="10" xfId="0" applyFont="1" applyFill="1" applyBorder="1" applyAlignment="1">
      <alignment horizontal="right" vertical="center"/>
    </xf>
    <xf numFmtId="3" fontId="24" fillId="0" borderId="0" xfId="0" applyNumberFormat="1" applyFont="1" applyFill="1" applyAlignment="1"/>
    <xf numFmtId="3" fontId="25" fillId="0" borderId="0" xfId="0" applyNumberFormat="1" applyFont="1" applyFill="1" applyBorder="1" applyAlignment="1">
      <alignment horizontal="left"/>
    </xf>
    <xf numFmtId="0" fontId="18" fillId="0" borderId="0" xfId="0" applyFont="1" applyAlignment="1">
      <alignment horizontal="left"/>
    </xf>
    <xf numFmtId="0" fontId="25" fillId="0" borderId="0" xfId="0" applyFont="1" applyAlignment="1">
      <alignment horizontal="left"/>
    </xf>
    <xf numFmtId="0" fontId="25" fillId="0" borderId="11" xfId="0" applyFont="1" applyBorder="1" applyAlignment="1">
      <alignment horizontal="left"/>
    </xf>
    <xf numFmtId="0" fontId="18" fillId="0" borderId="12" xfId="0" applyFont="1" applyFill="1" applyBorder="1" applyAlignment="1">
      <alignment vertical="center"/>
    </xf>
    <xf numFmtId="165" fontId="25" fillId="14" borderId="11" xfId="2" applyNumberFormat="1" applyFont="1" applyFill="1" applyBorder="1" applyAlignment="1">
      <alignment horizontal="right"/>
    </xf>
    <xf numFmtId="0" fontId="5" fillId="0" borderId="0" xfId="0" applyFont="1" applyBorder="1" applyAlignment="1">
      <alignment vertical="center"/>
    </xf>
    <xf numFmtId="0" fontId="4" fillId="0" borderId="0" xfId="0" applyFont="1" applyBorder="1" applyAlignment="1">
      <alignment horizontal="right" vertical="center"/>
    </xf>
    <xf numFmtId="41" fontId="18" fillId="0" borderId="0" xfId="1" applyNumberFormat="1" applyFont="1" applyFill="1" applyBorder="1" applyAlignment="1">
      <alignment horizontal="right"/>
    </xf>
    <xf numFmtId="3" fontId="25" fillId="0" borderId="0" xfId="0" applyNumberFormat="1" applyFont="1" applyFill="1" applyBorder="1" applyAlignment="1">
      <alignment horizontal="right"/>
    </xf>
    <xf numFmtId="41" fontId="25" fillId="0" borderId="0" xfId="1" applyNumberFormat="1" applyFont="1" applyFill="1" applyBorder="1" applyAlignment="1">
      <alignment horizontal="right"/>
    </xf>
    <xf numFmtId="41" fontId="18" fillId="0" borderId="11" xfId="1" applyNumberFormat="1" applyFont="1" applyFill="1" applyBorder="1" applyAlignment="1">
      <alignment horizontal="right"/>
    </xf>
    <xf numFmtId="41" fontId="25" fillId="0" borderId="11" xfId="1" applyNumberFormat="1" applyFont="1" applyFill="1" applyBorder="1" applyAlignment="1">
      <alignment horizontal="right"/>
    </xf>
    <xf numFmtId="3" fontId="25" fillId="0" borderId="11" xfId="0" applyNumberFormat="1" applyFont="1" applyFill="1" applyBorder="1" applyAlignment="1">
      <alignment horizontal="left"/>
    </xf>
    <xf numFmtId="3" fontId="4" fillId="0" borderId="11" xfId="0" applyNumberFormat="1" applyFont="1" applyFill="1" applyBorder="1" applyAlignment="1"/>
    <xf numFmtId="3" fontId="25" fillId="0" borderId="11" xfId="0" applyNumberFormat="1" applyFont="1" applyFill="1" applyBorder="1" applyAlignment="1">
      <alignment horizontal="right"/>
    </xf>
    <xf numFmtId="3" fontId="24" fillId="0" borderId="0" xfId="0" applyNumberFormat="1" applyFont="1" applyFill="1" applyAlignment="1">
      <alignment horizontal="left"/>
    </xf>
    <xf numFmtId="3" fontId="18" fillId="0" borderId="0" xfId="0" applyNumberFormat="1" applyFont="1" applyFill="1" applyBorder="1" applyAlignment="1">
      <alignment horizontal="left"/>
    </xf>
    <xf numFmtId="3" fontId="25" fillId="0" borderId="11" xfId="0" applyNumberFormat="1" applyFont="1" applyFill="1" applyBorder="1" applyAlignment="1">
      <alignment horizontal="right"/>
    </xf>
    <xf numFmtId="3" fontId="25" fillId="0" borderId="0" xfId="0" applyNumberFormat="1" applyFont="1" applyFill="1" applyAlignment="1">
      <alignment horizontal="left"/>
    </xf>
    <xf numFmtId="3" fontId="18" fillId="0" borderId="0" xfId="0" applyNumberFormat="1" applyFont="1" applyFill="1" applyAlignment="1"/>
    <xf numFmtId="0" fontId="25" fillId="0" borderId="0" xfId="0" applyFont="1" applyFill="1" applyAlignment="1">
      <alignment vertical="center"/>
    </xf>
    <xf numFmtId="41" fontId="25" fillId="0" borderId="0" xfId="0" applyNumberFormat="1" applyFont="1" applyFill="1" applyAlignment="1"/>
    <xf numFmtId="0" fontId="25" fillId="0" borderId="0" xfId="0" applyFont="1" applyFill="1" applyBorder="1" applyAlignment="1">
      <alignment vertical="center"/>
    </xf>
    <xf numFmtId="0" fontId="4" fillId="0" borderId="0" xfId="0" applyFont="1" applyFill="1" applyBorder="1" applyAlignment="1">
      <alignment vertical="center"/>
    </xf>
    <xf numFmtId="3" fontId="25" fillId="0" borderId="0" xfId="0" applyNumberFormat="1" applyFont="1" applyFill="1" applyBorder="1" applyAlignment="1">
      <alignment horizontal="right"/>
    </xf>
    <xf numFmtId="41" fontId="18" fillId="0" borderId="10" xfId="1" applyNumberFormat="1" applyFont="1" applyFill="1" applyBorder="1" applyAlignment="1">
      <alignment horizontal="right"/>
    </xf>
    <xf numFmtId="3" fontId="18" fillId="0" borderId="12" xfId="0" applyNumberFormat="1" applyFont="1" applyFill="1" applyBorder="1" applyAlignment="1">
      <alignment horizontal="left" vertical="center" wrapText="1"/>
    </xf>
    <xf numFmtId="3" fontId="18" fillId="0" borderId="12" xfId="0" applyNumberFormat="1" applyFont="1" applyFill="1" applyBorder="1" applyAlignment="1">
      <alignment horizontal="right" vertical="center"/>
    </xf>
    <xf numFmtId="3" fontId="25" fillId="0" borderId="0" xfId="0" applyNumberFormat="1" applyFont="1" applyFill="1" applyBorder="1" applyAlignment="1"/>
    <xf numFmtId="3" fontId="24" fillId="0" borderId="0" xfId="0" applyNumberFormat="1" applyFont="1" applyFill="1" applyAlignment="1"/>
    <xf numFmtId="3" fontId="25" fillId="0" borderId="0" xfId="0" applyNumberFormat="1" applyFont="1" applyFill="1" applyAlignment="1">
      <alignment horizontal="right"/>
    </xf>
    <xf numFmtId="167" fontId="18" fillId="0" borderId="0" xfId="0" applyNumberFormat="1" applyFont="1" applyFill="1" applyBorder="1" applyAlignment="1">
      <alignment horizontal="right"/>
    </xf>
    <xf numFmtId="166" fontId="18" fillId="0" borderId="0" xfId="2" applyNumberFormat="1" applyFont="1" applyFill="1" applyBorder="1" applyAlignment="1">
      <alignment horizontal="right"/>
    </xf>
    <xf numFmtId="167" fontId="25" fillId="0" borderId="0" xfId="0" applyNumberFormat="1" applyFont="1" applyFill="1" applyBorder="1" applyAlignment="1">
      <alignment horizontal="right"/>
    </xf>
    <xf numFmtId="166" fontId="25" fillId="0" borderId="0" xfId="2" applyNumberFormat="1" applyFont="1" applyFill="1" applyBorder="1" applyAlignment="1">
      <alignment horizontal="right"/>
    </xf>
    <xf numFmtId="167" fontId="25" fillId="0" borderId="11" xfId="0" applyNumberFormat="1" applyFont="1" applyFill="1" applyBorder="1" applyAlignment="1">
      <alignment horizontal="right"/>
    </xf>
    <xf numFmtId="166" fontId="25" fillId="0" borderId="11" xfId="2" applyNumberFormat="1" applyFont="1" applyFill="1" applyBorder="1" applyAlignment="1">
      <alignment horizontal="right"/>
    </xf>
    <xf numFmtId="167" fontId="18" fillId="0" borderId="10" xfId="0" applyNumberFormat="1" applyFont="1" applyFill="1" applyBorder="1" applyAlignment="1">
      <alignment horizontal="right"/>
    </xf>
    <xf numFmtId="166" fontId="18" fillId="0" borderId="10" xfId="2" applyNumberFormat="1" applyFont="1" applyFill="1" applyBorder="1" applyAlignment="1">
      <alignment horizontal="right"/>
    </xf>
    <xf numFmtId="3" fontId="18" fillId="0" borderId="12" xfId="0" applyNumberFormat="1" applyFont="1" applyFill="1" applyBorder="1" applyAlignment="1">
      <alignment horizontal="right" vertical="center" wrapText="1"/>
    </xf>
    <xf numFmtId="0" fontId="25" fillId="0" borderId="0" xfId="0" applyFont="1" applyFill="1" applyBorder="1" applyAlignment="1">
      <alignment wrapText="1"/>
    </xf>
    <xf numFmtId="0" fontId="25" fillId="0" borderId="0" xfId="0" applyFont="1" applyFill="1" applyBorder="1" applyAlignment="1">
      <alignment horizontal="left" wrapText="1"/>
    </xf>
    <xf numFmtId="167" fontId="18" fillId="0" borderId="11" xfId="0" applyNumberFormat="1" applyFont="1" applyFill="1" applyBorder="1" applyAlignment="1">
      <alignment horizontal="right"/>
    </xf>
    <xf numFmtId="166" fontId="18" fillId="0" borderId="11" xfId="2" applyNumberFormat="1" applyFont="1" applyFill="1" applyBorder="1" applyAlignment="1">
      <alignment horizontal="right"/>
    </xf>
    <xf numFmtId="0" fontId="18" fillId="0" borderId="0" xfId="0" applyFont="1" applyFill="1" applyAlignment="1"/>
    <xf numFmtId="0" fontId="18" fillId="0" borderId="0" xfId="0" applyFont="1" applyFill="1" applyAlignment="1">
      <alignment vertical="center"/>
    </xf>
    <xf numFmtId="3" fontId="18" fillId="0" borderId="0" xfId="0" applyNumberFormat="1" applyFont="1" applyFill="1" applyBorder="1" applyAlignment="1">
      <alignment vertical="center" wrapText="1"/>
    </xf>
    <xf numFmtId="0" fontId="18" fillId="0" borderId="10" xfId="0" applyFont="1" applyFill="1" applyBorder="1" applyAlignment="1"/>
    <xf numFmtId="3" fontId="18" fillId="0" borderId="10" xfId="0" applyNumberFormat="1" applyFont="1" applyFill="1" applyBorder="1" applyAlignment="1"/>
    <xf numFmtId="167" fontId="18" fillId="14" borderId="10" xfId="0" applyNumberFormat="1" applyFont="1" applyFill="1" applyBorder="1" applyAlignment="1">
      <alignment horizontal="right"/>
    </xf>
    <xf numFmtId="166" fontId="18" fillId="14" borderId="10" xfId="2" applyNumberFormat="1" applyFont="1" applyFill="1" applyBorder="1" applyAlignment="1">
      <alignment horizontal="right"/>
    </xf>
    <xf numFmtId="167" fontId="25" fillId="14" borderId="0" xfId="0" applyNumberFormat="1" applyFont="1" applyFill="1" applyBorder="1" applyAlignment="1">
      <alignment horizontal="right"/>
    </xf>
    <xf numFmtId="166" fontId="25" fillId="14" borderId="0" xfId="2" applyNumberFormat="1" applyFont="1" applyFill="1" applyBorder="1" applyAlignment="1">
      <alignment horizontal="right"/>
    </xf>
    <xf numFmtId="167" fontId="25" fillId="14" borderId="11" xfId="0" applyNumberFormat="1" applyFont="1" applyFill="1" applyBorder="1" applyAlignment="1">
      <alignment horizontal="right"/>
    </xf>
    <xf numFmtId="166" fontId="25" fillId="14" borderId="11" xfId="2" applyNumberFormat="1" applyFont="1" applyFill="1" applyBorder="1" applyAlignment="1">
      <alignment horizontal="right"/>
    </xf>
    <xf numFmtId="167" fontId="18" fillId="14" borderId="0" xfId="0" applyNumberFormat="1" applyFont="1" applyFill="1" applyBorder="1" applyAlignment="1">
      <alignment horizontal="right"/>
    </xf>
    <xf numFmtId="166" fontId="18" fillId="14" borderId="0" xfId="2" applyNumberFormat="1" applyFont="1" applyFill="1" applyBorder="1" applyAlignment="1">
      <alignment horizontal="right"/>
    </xf>
    <xf numFmtId="167" fontId="18" fillId="14" borderId="11" xfId="0" applyNumberFormat="1" applyFont="1" applyFill="1" applyBorder="1" applyAlignment="1">
      <alignment horizontal="right"/>
    </xf>
    <xf numFmtId="166" fontId="18" fillId="14" borderId="11" xfId="2" applyNumberFormat="1" applyFont="1" applyFill="1" applyBorder="1" applyAlignment="1">
      <alignment horizontal="right"/>
    </xf>
    <xf numFmtId="3" fontId="18" fillId="0" borderId="11" xfId="0" applyNumberFormat="1" applyFont="1" applyFill="1" applyBorder="1" applyAlignment="1"/>
    <xf numFmtId="3" fontId="18" fillId="0" borderId="0" xfId="0" applyNumberFormat="1" applyFont="1" applyFill="1" applyBorder="1" applyAlignment="1"/>
    <xf numFmtId="164" fontId="25" fillId="0" borderId="0" xfId="0" applyNumberFormat="1" applyFont="1" applyFill="1" applyBorder="1" applyAlignment="1">
      <alignment horizontal="right"/>
    </xf>
    <xf numFmtId="3" fontId="24" fillId="0" borderId="0" xfId="0" applyNumberFormat="1" applyFont="1" applyFill="1" applyAlignment="1"/>
    <xf numFmtId="3" fontId="25" fillId="0" borderId="11" xfId="0" applyNumberFormat="1" applyFont="1" applyFill="1" applyBorder="1" applyAlignment="1">
      <alignment horizontal="right"/>
    </xf>
    <xf numFmtId="3" fontId="25" fillId="0" borderId="0" xfId="0" applyNumberFormat="1" applyFont="1" applyFill="1" applyBorder="1" applyAlignment="1">
      <alignment horizontal="right"/>
    </xf>
    <xf numFmtId="165" fontId="18" fillId="0" borderId="10" xfId="1" applyNumberFormat="1" applyFont="1" applyFill="1" applyBorder="1" applyAlignment="1">
      <alignment horizontal="right"/>
    </xf>
    <xf numFmtId="0" fontId="25" fillId="0" borderId="0" xfId="0" applyFont="1" applyFill="1" applyBorder="1" applyAlignment="1"/>
    <xf numFmtId="3" fontId="25" fillId="0" borderId="0" xfId="0" applyNumberFormat="1" applyFont="1" applyFill="1" applyBorder="1" applyAlignment="1">
      <alignment horizontal="left" wrapText="1"/>
    </xf>
    <xf numFmtId="165" fontId="25" fillId="0" borderId="0" xfId="2" applyNumberFormat="1" applyFont="1" applyFill="1" applyAlignment="1"/>
    <xf numFmtId="0" fontId="25" fillId="0" borderId="11" xfId="0" applyFont="1" applyFill="1" applyBorder="1" applyAlignment="1">
      <alignment horizontal="left"/>
    </xf>
    <xf numFmtId="3" fontId="25" fillId="0" borderId="11" xfId="0" applyNumberFormat="1" applyFont="1" applyFill="1" applyBorder="1" applyAlignment="1">
      <alignment horizontal="left" wrapText="1"/>
    </xf>
    <xf numFmtId="164" fontId="18" fillId="0" borderId="0" xfId="1" applyNumberFormat="1" applyFont="1" applyFill="1" applyBorder="1" applyAlignment="1">
      <alignment horizontal="right"/>
    </xf>
    <xf numFmtId="164" fontId="25" fillId="0" borderId="0" xfId="1" applyNumberFormat="1" applyFont="1" applyFill="1" applyBorder="1" applyAlignment="1">
      <alignment horizontal="right"/>
    </xf>
    <xf numFmtId="164" fontId="25" fillId="0" borderId="11" xfId="1" applyNumberFormat="1" applyFont="1" applyFill="1" applyBorder="1" applyAlignment="1">
      <alignment horizontal="right"/>
    </xf>
    <xf numFmtId="3" fontId="24" fillId="0" borderId="0" xfId="3" applyNumberFormat="1" applyFont="1" applyFill="1" applyBorder="1" applyAlignment="1"/>
    <xf numFmtId="3" fontId="25" fillId="0" borderId="0" xfId="3" applyNumberFormat="1" applyFont="1" applyFill="1" applyBorder="1" applyAlignment="1"/>
    <xf numFmtId="3" fontId="18" fillId="0" borderId="0" xfId="3" applyNumberFormat="1" applyFont="1" applyFill="1" applyBorder="1" applyAlignment="1"/>
    <xf numFmtId="0" fontId="25" fillId="0" borderId="0" xfId="3" applyFont="1" applyFill="1" applyBorder="1" applyAlignment="1"/>
    <xf numFmtId="0" fontId="25" fillId="0" borderId="0" xfId="3" applyFont="1" applyFill="1" applyBorder="1" applyAlignment="1">
      <alignment vertical="center"/>
    </xf>
    <xf numFmtId="49" fontId="25" fillId="0" borderId="0" xfId="3" applyNumberFormat="1" applyFont="1" applyFill="1" applyBorder="1" applyAlignment="1">
      <alignment horizontal="left"/>
    </xf>
    <xf numFmtId="166" fontId="25" fillId="0" borderId="0" xfId="4" applyNumberFormat="1" applyFont="1" applyFill="1" applyBorder="1" applyAlignment="1">
      <alignment horizontal="right"/>
    </xf>
    <xf numFmtId="0" fontId="27" fillId="13" borderId="0" xfId="3" applyFont="1" applyFill="1"/>
    <xf numFmtId="3" fontId="18" fillId="0" borderId="0" xfId="3" applyNumberFormat="1" applyFont="1" applyFill="1" applyBorder="1" applyAlignment="1">
      <alignment horizontal="center" wrapText="1"/>
    </xf>
    <xf numFmtId="3" fontId="18" fillId="0" borderId="0" xfId="3" applyNumberFormat="1" applyFont="1" applyFill="1" applyBorder="1" applyAlignment="1">
      <alignment wrapText="1"/>
    </xf>
    <xf numFmtId="3" fontId="18" fillId="0" borderId="0" xfId="3" applyNumberFormat="1" applyFont="1" applyFill="1" applyBorder="1" applyAlignment="1"/>
    <xf numFmtId="166" fontId="18" fillId="0" borderId="0" xfId="4" applyNumberFormat="1" applyFont="1" applyFill="1" applyBorder="1" applyAlignment="1">
      <alignment horizontal="right"/>
    </xf>
    <xf numFmtId="3" fontId="25" fillId="0" borderId="11" xfId="3" applyNumberFormat="1" applyFont="1" applyFill="1" applyBorder="1" applyAlignment="1"/>
    <xf numFmtId="3" fontId="18" fillId="0" borderId="11" xfId="3" applyNumberFormat="1" applyFont="1" applyFill="1" applyBorder="1" applyAlignment="1"/>
    <xf numFmtId="0" fontId="25" fillId="0" borderId="11" xfId="3" applyFont="1" applyFill="1" applyBorder="1" applyAlignment="1"/>
    <xf numFmtId="3" fontId="18" fillId="0" borderId="10" xfId="3" applyNumberFormat="1" applyFont="1" applyFill="1" applyBorder="1" applyAlignment="1">
      <alignment horizontal="center" wrapText="1"/>
    </xf>
    <xf numFmtId="3" fontId="18" fillId="0" borderId="10" xfId="3" applyNumberFormat="1" applyFont="1" applyFill="1" applyBorder="1" applyAlignment="1">
      <alignment wrapText="1"/>
    </xf>
    <xf numFmtId="3" fontId="25" fillId="0" borderId="10" xfId="3" applyNumberFormat="1" applyFont="1" applyFill="1" applyBorder="1" applyAlignment="1"/>
    <xf numFmtId="166" fontId="18" fillId="14" borderId="11" xfId="4" applyNumberFormat="1" applyFont="1" applyFill="1" applyBorder="1" applyAlignment="1">
      <alignment horizontal="right"/>
    </xf>
    <xf numFmtId="49" fontId="25" fillId="14" borderId="11" xfId="3" applyNumberFormat="1" applyFont="1" applyFill="1" applyBorder="1" applyAlignment="1">
      <alignment horizontal="left"/>
    </xf>
    <xf numFmtId="166" fontId="25" fillId="14" borderId="11" xfId="4" applyNumberFormat="1" applyFont="1" applyFill="1" applyBorder="1" applyAlignment="1">
      <alignment horizontal="right"/>
    </xf>
    <xf numFmtId="1" fontId="25" fillId="0" borderId="0" xfId="4" applyNumberFormat="1" applyFont="1" applyFill="1" applyBorder="1" applyAlignment="1">
      <alignment horizontal="right"/>
    </xf>
    <xf numFmtId="1" fontId="18" fillId="0" borderId="0" xfId="4" applyNumberFormat="1" applyFont="1" applyFill="1" applyBorder="1" applyAlignment="1">
      <alignment horizontal="right"/>
    </xf>
    <xf numFmtId="1" fontId="18" fillId="14" borderId="11" xfId="4" applyNumberFormat="1" applyFont="1" applyFill="1" applyBorder="1" applyAlignment="1">
      <alignment horizontal="right"/>
    </xf>
    <xf numFmtId="1" fontId="25" fillId="14" borderId="11" xfId="4" applyNumberFormat="1" applyFont="1" applyFill="1" applyBorder="1" applyAlignment="1">
      <alignment horizontal="right"/>
    </xf>
    <xf numFmtId="0" fontId="25" fillId="0" borderId="11" xfId="3" applyFont="1" applyFill="1" applyBorder="1" applyAlignment="1">
      <alignment horizontal="right"/>
    </xf>
    <xf numFmtId="3" fontId="18" fillId="0" borderId="0" xfId="3" applyNumberFormat="1" applyFont="1" applyFill="1" applyBorder="1" applyAlignment="1"/>
    <xf numFmtId="1" fontId="25" fillId="0" borderId="0" xfId="3" applyNumberFormat="1" applyFont="1" applyFill="1" applyBorder="1" applyAlignment="1">
      <alignment horizontal="right" vertical="center"/>
    </xf>
    <xf numFmtId="41" fontId="25" fillId="0" borderId="0" xfId="3" applyNumberFormat="1" applyFont="1" applyFill="1" applyBorder="1" applyAlignment="1">
      <alignment vertical="center"/>
    </xf>
    <xf numFmtId="1" fontId="25" fillId="0" borderId="0" xfId="3" applyNumberFormat="1" applyFont="1" applyFill="1" applyBorder="1" applyAlignment="1">
      <alignment vertical="center"/>
    </xf>
    <xf numFmtId="1" fontId="25" fillId="0" borderId="0" xfId="3" applyNumberFormat="1" applyFont="1" applyFill="1" applyBorder="1" applyAlignment="1"/>
    <xf numFmtId="1" fontId="25" fillId="14" borderId="11" xfId="3" applyNumberFormat="1" applyFont="1" applyFill="1" applyBorder="1" applyAlignment="1"/>
    <xf numFmtId="49" fontId="25" fillId="0" borderId="0" xfId="3" applyNumberFormat="1" applyFont="1" applyFill="1" applyBorder="1" applyAlignment="1">
      <alignment vertical="center"/>
    </xf>
    <xf numFmtId="3" fontId="25" fillId="0" borderId="10" xfId="3" applyNumberFormat="1" applyFont="1" applyFill="1" applyBorder="1" applyAlignment="1">
      <alignment horizontal="center"/>
    </xf>
    <xf numFmtId="167" fontId="25" fillId="0" borderId="0" xfId="3" applyNumberFormat="1" applyFont="1" applyFill="1" applyBorder="1" applyAlignment="1">
      <alignment horizontal="right"/>
    </xf>
    <xf numFmtId="165" fontId="25" fillId="0" borderId="0" xfId="4" applyNumberFormat="1" applyFont="1" applyFill="1" applyBorder="1" applyAlignment="1"/>
    <xf numFmtId="165" fontId="25" fillId="0" borderId="0" xfId="4" applyNumberFormat="1" applyFont="1" applyBorder="1"/>
    <xf numFmtId="3" fontId="18" fillId="0" borderId="0" xfId="3" applyNumberFormat="1" applyFont="1" applyFill="1" applyBorder="1" applyAlignment="1">
      <alignment horizontal="right" wrapText="1"/>
    </xf>
    <xf numFmtId="3" fontId="18" fillId="0" borderId="0" xfId="3" applyNumberFormat="1" applyFont="1" applyFill="1" applyBorder="1" applyAlignment="1">
      <alignment horizontal="right"/>
    </xf>
    <xf numFmtId="167" fontId="18" fillId="0" borderId="0" xfId="3" applyNumberFormat="1" applyFont="1" applyFill="1" applyBorder="1" applyAlignment="1">
      <alignment horizontal="right"/>
    </xf>
    <xf numFmtId="165" fontId="18" fillId="0" borderId="0" xfId="4" applyNumberFormat="1" applyFont="1" applyFill="1" applyBorder="1" applyAlignment="1">
      <alignment horizontal="right"/>
    </xf>
    <xf numFmtId="49" fontId="25" fillId="14" borderId="0" xfId="3" applyNumberFormat="1" applyFont="1" applyFill="1" applyBorder="1" applyAlignment="1">
      <alignment horizontal="left"/>
    </xf>
    <xf numFmtId="166" fontId="18" fillId="14" borderId="0" xfId="4" applyNumberFormat="1" applyFont="1" applyFill="1" applyBorder="1" applyAlignment="1">
      <alignment horizontal="right"/>
    </xf>
    <xf numFmtId="166" fontId="25" fillId="14" borderId="0" xfId="4" applyNumberFormat="1" applyFont="1" applyFill="1" applyBorder="1" applyAlignment="1">
      <alignment horizontal="right"/>
    </xf>
    <xf numFmtId="165" fontId="25" fillId="14" borderId="0" xfId="4" applyNumberFormat="1" applyFont="1" applyFill="1" applyBorder="1" applyAlignment="1"/>
    <xf numFmtId="165" fontId="18" fillId="14" borderId="11" xfId="4" applyNumberFormat="1" applyFont="1" applyFill="1" applyBorder="1" applyAlignment="1">
      <alignment horizontal="right"/>
    </xf>
    <xf numFmtId="165" fontId="25" fillId="14" borderId="11" xfId="4" applyNumberFormat="1" applyFont="1" applyFill="1" applyBorder="1"/>
    <xf numFmtId="49" fontId="25" fillId="0" borderId="0" xfId="3" applyNumberFormat="1" applyFont="1" applyFill="1" applyBorder="1" applyAlignment="1"/>
    <xf numFmtId="166" fontId="25" fillId="0" borderId="0" xfId="3" applyNumberFormat="1" applyFont="1" applyFill="1" applyBorder="1" applyAlignment="1"/>
    <xf numFmtId="49" fontId="25" fillId="14" borderId="11" xfId="3" applyNumberFormat="1" applyFont="1" applyFill="1" applyBorder="1" applyAlignment="1"/>
    <xf numFmtId="166" fontId="25" fillId="14" borderId="11" xfId="3" applyNumberFormat="1" applyFont="1" applyFill="1" applyBorder="1" applyAlignment="1"/>
    <xf numFmtId="165" fontId="25" fillId="0" borderId="0" xfId="4" applyNumberFormat="1" applyFont="1" applyAlignment="1">
      <alignment horizontal="right"/>
    </xf>
    <xf numFmtId="165" fontId="25" fillId="14" borderId="0" xfId="4" applyNumberFormat="1" applyFont="1" applyFill="1" applyAlignment="1">
      <alignment horizontal="right"/>
    </xf>
    <xf numFmtId="49" fontId="25" fillId="0" borderId="0" xfId="3" applyNumberFormat="1" applyFont="1" applyFill="1" applyBorder="1" applyAlignment="1">
      <alignment horizontal="left" wrapText="1"/>
    </xf>
    <xf numFmtId="49" fontId="25" fillId="14" borderId="0" xfId="3" applyNumberFormat="1" applyFont="1" applyFill="1" applyBorder="1" applyAlignment="1">
      <alignment horizontal="left" wrapText="1"/>
    </xf>
    <xf numFmtId="167" fontId="18" fillId="14" borderId="0" xfId="3" applyNumberFormat="1" applyFont="1" applyFill="1" applyBorder="1" applyAlignment="1">
      <alignment horizontal="right"/>
    </xf>
    <xf numFmtId="167" fontId="25" fillId="14" borderId="0" xfId="3" applyNumberFormat="1" applyFont="1" applyFill="1" applyBorder="1" applyAlignment="1">
      <alignment horizontal="right"/>
    </xf>
    <xf numFmtId="167" fontId="18" fillId="14" borderId="11" xfId="3" applyNumberFormat="1" applyFont="1" applyFill="1" applyBorder="1" applyAlignment="1">
      <alignment horizontal="right"/>
    </xf>
    <xf numFmtId="167" fontId="25" fillId="14" borderId="11" xfId="3" applyNumberFormat="1" applyFont="1" applyFill="1" applyBorder="1" applyAlignment="1">
      <alignment horizontal="right"/>
    </xf>
    <xf numFmtId="0" fontId="26" fillId="0" borderId="0" xfId="3" applyFont="1" applyBorder="1"/>
    <xf numFmtId="3" fontId="18" fillId="0" borderId="12" xfId="3" applyNumberFormat="1" applyFont="1" applyFill="1" applyBorder="1" applyAlignment="1">
      <alignment horizontal="center" wrapText="1"/>
    </xf>
    <xf numFmtId="3" fontId="18" fillId="0" borderId="12" xfId="3" applyNumberFormat="1" applyFont="1" applyFill="1" applyBorder="1" applyAlignment="1">
      <alignment horizontal="right" wrapText="1"/>
    </xf>
    <xf numFmtId="3" fontId="18" fillId="0" borderId="12" xfId="3" applyNumberFormat="1" applyFont="1" applyFill="1" applyBorder="1" applyAlignment="1">
      <alignment horizontal="right"/>
    </xf>
    <xf numFmtId="3" fontId="25" fillId="0" borderId="0" xfId="3" applyNumberFormat="1" applyFont="1" applyFill="1" applyBorder="1" applyAlignment="1">
      <alignment horizontal="left"/>
    </xf>
    <xf numFmtId="0" fontId="25" fillId="0" borderId="0" xfId="3" applyFont="1" applyFill="1" applyBorder="1" applyAlignment="1">
      <alignment vertical="center" wrapText="1"/>
    </xf>
    <xf numFmtId="3" fontId="18" fillId="0" borderId="9" xfId="3" applyNumberFormat="1" applyFont="1" applyFill="1" applyBorder="1" applyAlignment="1">
      <alignment horizontal="center" wrapText="1"/>
    </xf>
    <xf numFmtId="3" fontId="18" fillId="0" borderId="9" xfId="3" applyNumberFormat="1" applyFont="1" applyFill="1" applyBorder="1" applyAlignment="1">
      <alignment horizontal="right" wrapText="1"/>
    </xf>
    <xf numFmtId="3" fontId="18" fillId="0" borderId="9" xfId="3" applyNumberFormat="1" applyFont="1" applyFill="1" applyBorder="1" applyAlignment="1">
      <alignment horizontal="right"/>
    </xf>
    <xf numFmtId="3" fontId="25" fillId="0" borderId="0" xfId="0" applyNumberFormat="1" applyFont="1" applyFill="1" applyBorder="1" applyAlignment="1">
      <alignment horizontal="right"/>
    </xf>
    <xf numFmtId="0" fontId="25" fillId="0" borderId="11" xfId="3" applyFont="1" applyFill="1" applyBorder="1" applyAlignment="1">
      <alignment horizontal="right"/>
    </xf>
    <xf numFmtId="3" fontId="25" fillId="0" borderId="0" xfId="3" applyNumberFormat="1" applyFont="1" applyFill="1" applyAlignment="1">
      <alignment horizontal="left"/>
    </xf>
    <xf numFmtId="3" fontId="18" fillId="0" borderId="0" xfId="3" applyNumberFormat="1" applyFont="1" applyFill="1" applyAlignment="1"/>
    <xf numFmtId="3" fontId="25" fillId="0" borderId="0" xfId="3" applyNumberFormat="1" applyFont="1" applyFill="1" applyAlignment="1"/>
    <xf numFmtId="0" fontId="25" fillId="0" borderId="0" xfId="3" applyFont="1" applyFill="1" applyAlignment="1"/>
    <xf numFmtId="0" fontId="25" fillId="0" borderId="0" xfId="3" applyFont="1" applyFill="1" applyAlignment="1">
      <alignment vertical="center"/>
    </xf>
    <xf numFmtId="49" fontId="25" fillId="0" borderId="0" xfId="3" applyNumberFormat="1" applyFont="1" applyFill="1" applyAlignment="1"/>
    <xf numFmtId="3" fontId="25" fillId="0" borderId="0" xfId="3" applyNumberFormat="1" applyFont="1" applyFill="1" applyBorder="1" applyAlignment="1">
      <alignment horizontal="center" wrapText="1"/>
    </xf>
    <xf numFmtId="49" fontId="25" fillId="14" borderId="0" xfId="3" applyNumberFormat="1" applyFont="1" applyFill="1" applyAlignment="1"/>
    <xf numFmtId="3" fontId="18" fillId="0" borderId="0" xfId="3" applyNumberFormat="1" applyFont="1" applyFill="1" applyBorder="1" applyAlignment="1">
      <alignment horizontal="left"/>
    </xf>
    <xf numFmtId="0" fontId="25" fillId="0" borderId="0" xfId="3" applyFont="1" applyFill="1" applyBorder="1" applyAlignment="1">
      <alignment horizontal="right"/>
    </xf>
    <xf numFmtId="3" fontId="25" fillId="0" borderId="0" xfId="3" applyNumberFormat="1" applyFont="1" applyFill="1" applyBorder="1" applyAlignment="1">
      <alignment horizontal="left"/>
    </xf>
    <xf numFmtId="3" fontId="25" fillId="0" borderId="11" xfId="3" applyNumberFormat="1" applyFont="1" applyFill="1" applyBorder="1" applyAlignment="1">
      <alignment horizontal="left"/>
    </xf>
    <xf numFmtId="3" fontId="18" fillId="0" borderId="10" xfId="3" applyNumberFormat="1" applyFont="1" applyFill="1" applyBorder="1" applyAlignment="1">
      <alignment horizontal="right" wrapText="1"/>
    </xf>
    <xf numFmtId="3" fontId="18" fillId="0" borderId="10" xfId="3" applyNumberFormat="1" applyFont="1" applyFill="1" applyBorder="1" applyAlignment="1">
      <alignment horizontal="right"/>
    </xf>
    <xf numFmtId="0" fontId="25" fillId="14" borderId="11" xfId="3" applyFont="1" applyFill="1" applyBorder="1" applyAlignment="1">
      <alignment horizontal="right"/>
    </xf>
    <xf numFmtId="49" fontId="25" fillId="14" borderId="11" xfId="3" applyNumberFormat="1" applyFont="1" applyFill="1" applyBorder="1" applyAlignment="1">
      <alignment horizontal="left" wrapText="1"/>
    </xf>
    <xf numFmtId="0" fontId="18" fillId="0" borderId="0" xfId="3" applyFont="1" applyFill="1" applyBorder="1" applyAlignment="1">
      <alignment vertical="center"/>
    </xf>
    <xf numFmtId="170" fontId="25" fillId="0" borderId="0" xfId="3" applyNumberFormat="1" applyFont="1" applyFill="1" applyBorder="1" applyAlignment="1">
      <alignment horizontal="right"/>
    </xf>
    <xf numFmtId="168" fontId="25" fillId="0" borderId="0" xfId="3" applyNumberFormat="1" applyFont="1" applyFill="1" applyBorder="1" applyAlignment="1">
      <alignment horizontal="right"/>
    </xf>
    <xf numFmtId="169" fontId="25" fillId="0" borderId="0" xfId="3" applyNumberFormat="1" applyFont="1" applyFill="1" applyBorder="1" applyAlignment="1">
      <alignment horizontal="right"/>
    </xf>
    <xf numFmtId="3" fontId="25" fillId="0" borderId="0" xfId="3" applyNumberFormat="1" applyFont="1" applyFill="1" applyBorder="1" applyAlignment="1">
      <alignment horizontal="left" vertical="top" wrapText="1"/>
    </xf>
    <xf numFmtId="3" fontId="25" fillId="0" borderId="0" xfId="3" applyNumberFormat="1" applyFont="1" applyFill="1" applyBorder="1" applyAlignment="1">
      <alignment horizontal="left" wrapText="1"/>
    </xf>
    <xf numFmtId="3" fontId="18" fillId="0" borderId="0" xfId="3" applyNumberFormat="1" applyFont="1" applyFill="1" applyBorder="1" applyAlignment="1">
      <alignment vertical="top" wrapText="1"/>
    </xf>
    <xf numFmtId="3" fontId="18" fillId="0" borderId="9" xfId="3" applyNumberFormat="1" applyFont="1" applyFill="1" applyBorder="1" applyAlignment="1">
      <alignment horizontal="left" wrapText="1"/>
    </xf>
    <xf numFmtId="3" fontId="18" fillId="0" borderId="9" xfId="3" applyNumberFormat="1" applyFont="1" applyFill="1" applyBorder="1" applyAlignment="1">
      <alignment vertical="top" wrapText="1"/>
    </xf>
    <xf numFmtId="3" fontId="18" fillId="0" borderId="10" xfId="3" applyNumberFormat="1" applyFont="1" applyFill="1" applyBorder="1" applyAlignment="1">
      <alignment horizontal="center" wrapText="1"/>
    </xf>
    <xf numFmtId="0" fontId="25" fillId="0" borderId="0" xfId="3" applyNumberFormat="1" applyFont="1" applyFill="1" applyBorder="1" applyAlignment="1">
      <alignment horizontal="left" wrapText="1"/>
    </xf>
    <xf numFmtId="0" fontId="25" fillId="0" borderId="0" xfId="3" applyFont="1" applyFill="1" applyBorder="1" applyAlignment="1">
      <alignment horizontal="left" wrapText="1"/>
    </xf>
    <xf numFmtId="3" fontId="25" fillId="0" borderId="15" xfId="3" applyNumberFormat="1" applyFont="1" applyFill="1" applyBorder="1" applyAlignment="1"/>
    <xf numFmtId="0" fontId="25" fillId="0" borderId="15" xfId="3" applyFont="1" applyFill="1" applyBorder="1" applyAlignment="1"/>
    <xf numFmtId="0" fontId="25" fillId="0" borderId="15" xfId="3" applyFont="1" applyFill="1" applyBorder="1" applyAlignment="1">
      <alignment horizontal="right"/>
    </xf>
    <xf numFmtId="0" fontId="18" fillId="0" borderId="1" xfId="3" applyFont="1" applyFill="1" applyBorder="1" applyAlignment="1">
      <alignment vertical="center"/>
    </xf>
    <xf numFmtId="0" fontId="25" fillId="0" borderId="1" xfId="3" applyFont="1" applyFill="1" applyBorder="1" applyAlignment="1">
      <alignment vertical="center"/>
    </xf>
    <xf numFmtId="0" fontId="25" fillId="14" borderId="0" xfId="3" applyFont="1" applyFill="1" applyBorder="1" applyAlignment="1">
      <alignment horizontal="left" wrapText="1"/>
    </xf>
    <xf numFmtId="170" fontId="25" fillId="14" borderId="0" xfId="3" applyNumberFormat="1" applyFont="1" applyFill="1" applyBorder="1" applyAlignment="1">
      <alignment horizontal="right"/>
    </xf>
    <xf numFmtId="169" fontId="25" fillId="14" borderId="0" xfId="3" applyNumberFormat="1" applyFont="1" applyFill="1" applyBorder="1" applyAlignment="1">
      <alignment horizontal="right"/>
    </xf>
    <xf numFmtId="168" fontId="25" fillId="0" borderId="0" xfId="3" applyNumberFormat="1" applyFont="1" applyFill="1" applyBorder="1" applyAlignment="1"/>
    <xf numFmtId="168" fontId="25" fillId="14" borderId="0" xfId="3" applyNumberFormat="1" applyFont="1" applyFill="1" applyBorder="1" applyAlignment="1">
      <alignment horizontal="right"/>
    </xf>
    <xf numFmtId="0" fontId="18" fillId="0" borderId="10" xfId="3" applyFont="1" applyFill="1" applyBorder="1" applyAlignment="1">
      <alignment vertical="center"/>
    </xf>
    <xf numFmtId="3" fontId="18" fillId="0" borderId="16" xfId="3" applyNumberFormat="1" applyFont="1" applyFill="1" applyBorder="1" applyAlignment="1">
      <alignment horizontal="center" wrapText="1"/>
    </xf>
    <xf numFmtId="3" fontId="25" fillId="0" borderId="16" xfId="3" applyNumberFormat="1" applyFont="1" applyFill="1" applyBorder="1" applyAlignment="1">
      <alignment horizontal="right" wrapText="1"/>
    </xf>
    <xf numFmtId="0" fontId="25" fillId="0" borderId="16" xfId="0" applyFont="1" applyFill="1" applyBorder="1" applyAlignment="1">
      <alignment vertical="center"/>
    </xf>
    <xf numFmtId="0" fontId="25" fillId="0" borderId="0" xfId="3" applyFont="1" applyBorder="1" applyAlignment="1">
      <alignment vertical="top" wrapText="1"/>
    </xf>
    <xf numFmtId="3" fontId="18" fillId="0" borderId="1" xfId="3" applyNumberFormat="1" applyFont="1" applyFill="1" applyBorder="1" applyAlignment="1">
      <alignment horizontal="left" wrapText="1"/>
    </xf>
    <xf numFmtId="170" fontId="25" fillId="14" borderId="11" xfId="3" applyNumberFormat="1" applyFont="1" applyFill="1" applyBorder="1" applyAlignment="1">
      <alignment horizontal="right"/>
    </xf>
    <xf numFmtId="168" fontId="25" fillId="14" borderId="11" xfId="3" applyNumberFormat="1" applyFont="1" applyFill="1" applyBorder="1" applyAlignment="1">
      <alignment horizontal="right"/>
    </xf>
    <xf numFmtId="164" fontId="25" fillId="0" borderId="0" xfId="1" applyNumberFormat="1" applyFont="1" applyFill="1" applyBorder="1" applyAlignment="1"/>
    <xf numFmtId="3" fontId="29" fillId="0" borderId="0" xfId="0" applyNumberFormat="1" applyFont="1" applyFill="1" applyAlignment="1"/>
    <xf numFmtId="0" fontId="4" fillId="0" borderId="16" xfId="0" applyFont="1" applyBorder="1" applyAlignment="1">
      <alignment horizontal="right" vertical="center"/>
    </xf>
    <xf numFmtId="0" fontId="4" fillId="0" borderId="17" xfId="0" applyFont="1" applyBorder="1"/>
    <xf numFmtId="0" fontId="25" fillId="0" borderId="16" xfId="0" applyFont="1" applyBorder="1" applyAlignment="1">
      <alignment horizontal="right" vertical="center"/>
    </xf>
    <xf numFmtId="170" fontId="18" fillId="14" borderId="11" xfId="3" applyNumberFormat="1" applyFont="1" applyFill="1" applyBorder="1" applyAlignment="1">
      <alignment horizontal="right"/>
    </xf>
    <xf numFmtId="0" fontId="23" fillId="0" borderId="9" xfId="3" applyFont="1" applyBorder="1" applyAlignment="1">
      <alignment horizontal="right"/>
    </xf>
    <xf numFmtId="3" fontId="24" fillId="0" borderId="0" xfId="0" applyNumberFormat="1" applyFont="1" applyFill="1" applyAlignment="1">
      <alignment horizontal="left"/>
    </xf>
    <xf numFmtId="0" fontId="4" fillId="0" borderId="0" xfId="0" applyFont="1" applyFill="1" applyAlignment="1">
      <alignment horizontal="left"/>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10" xfId="0" applyFont="1" applyFill="1" applyBorder="1" applyAlignment="1">
      <alignment horizontal="center" vertical="center"/>
    </xf>
    <xf numFmtId="0" fontId="25" fillId="0" borderId="0" xfId="0" applyFont="1" applyFill="1" applyAlignment="1">
      <alignment horizontal="left"/>
    </xf>
    <xf numFmtId="3" fontId="18" fillId="0" borderId="10" xfId="0" applyNumberFormat="1" applyFont="1" applyFill="1" applyBorder="1" applyAlignment="1">
      <alignment horizontal="left" wrapText="1"/>
    </xf>
    <xf numFmtId="3" fontId="18" fillId="0" borderId="0" xfId="0" applyNumberFormat="1" applyFont="1" applyFill="1" applyBorder="1" applyAlignment="1">
      <alignment horizontal="left"/>
    </xf>
    <xf numFmtId="3" fontId="18" fillId="0" borderId="0" xfId="0" applyNumberFormat="1" applyFont="1" applyFill="1" applyAlignment="1">
      <alignment horizontal="left"/>
    </xf>
    <xf numFmtId="3" fontId="18" fillId="0" borderId="0" xfId="0" applyNumberFormat="1" applyFont="1" applyFill="1" applyBorder="1" applyAlignment="1">
      <alignment horizontal="left" wrapText="1"/>
    </xf>
    <xf numFmtId="3" fontId="5" fillId="0" borderId="13" xfId="0" applyNumberFormat="1" applyFont="1" applyFill="1" applyBorder="1" applyAlignment="1">
      <alignment horizontal="center" vertical="center" wrapText="1"/>
    </xf>
    <xf numFmtId="3" fontId="5" fillId="0" borderId="14" xfId="0" applyNumberFormat="1" applyFont="1" applyFill="1" applyBorder="1" applyAlignment="1">
      <alignment horizontal="center" vertical="center" wrapText="1"/>
    </xf>
    <xf numFmtId="3" fontId="25" fillId="0" borderId="11" xfId="0" applyNumberFormat="1" applyFont="1" applyFill="1" applyBorder="1" applyAlignment="1">
      <alignment horizontal="right"/>
    </xf>
    <xf numFmtId="3" fontId="5" fillId="0" borderId="9" xfId="0" applyNumberFormat="1" applyFont="1" applyFill="1" applyBorder="1" applyAlignment="1">
      <alignment horizontal="center" vertical="center" wrapText="1"/>
    </xf>
    <xf numFmtId="0" fontId="25" fillId="0" borderId="11" xfId="0" applyFont="1" applyFill="1" applyBorder="1" applyAlignment="1"/>
    <xf numFmtId="0" fontId="23" fillId="0" borderId="0" xfId="3" applyFont="1" applyBorder="1" applyAlignment="1">
      <alignment horizontal="right"/>
    </xf>
    <xf numFmtId="3" fontId="24" fillId="0" borderId="0" xfId="0" applyNumberFormat="1" applyFont="1" applyFill="1" applyAlignment="1"/>
    <xf numFmtId="3" fontId="18" fillId="0" borderId="0" xfId="3" applyNumberFormat="1" applyFont="1" applyFill="1" applyBorder="1" applyAlignment="1">
      <alignment horizontal="left"/>
    </xf>
    <xf numFmtId="3" fontId="25" fillId="0" borderId="0" xfId="3" applyNumberFormat="1" applyFont="1" applyFill="1" applyBorder="1" applyAlignment="1">
      <alignment horizontal="left" vertical="top" wrapText="1"/>
    </xf>
    <xf numFmtId="0" fontId="28" fillId="0" borderId="0" xfId="3" applyFont="1" applyBorder="1" applyAlignment="1">
      <alignment horizontal="right"/>
    </xf>
    <xf numFmtId="0" fontId="18" fillId="0" borderId="11" xfId="0" applyFont="1" applyFill="1" applyBorder="1" applyAlignment="1">
      <alignment horizontal="left" wrapText="1"/>
    </xf>
    <xf numFmtId="3" fontId="18" fillId="0" borderId="0" xfId="0" applyNumberFormat="1" applyFont="1" applyFill="1" applyBorder="1" applyAlignment="1">
      <alignment horizontal="left" vertical="center" wrapText="1"/>
    </xf>
    <xf numFmtId="3" fontId="18" fillId="14" borderId="12" xfId="0" applyNumberFormat="1" applyFont="1" applyFill="1" applyBorder="1" applyAlignment="1">
      <alignment horizontal="center" vertical="center"/>
    </xf>
    <xf numFmtId="3" fontId="18" fillId="0" borderId="12" xfId="0" applyNumberFormat="1" applyFont="1" applyFill="1" applyBorder="1" applyAlignment="1">
      <alignment horizontal="center" vertical="center" wrapText="1"/>
    </xf>
    <xf numFmtId="0" fontId="18" fillId="0" borderId="0" xfId="0" applyFont="1" applyFill="1" applyBorder="1" applyAlignment="1">
      <alignment horizontal="left"/>
    </xf>
    <xf numFmtId="3" fontId="18" fillId="0" borderId="12" xfId="0" applyNumberFormat="1" applyFont="1" applyFill="1" applyBorder="1" applyAlignment="1">
      <alignment horizontal="center" vertical="center"/>
    </xf>
    <xf numFmtId="3" fontId="18" fillId="0" borderId="10" xfId="0" applyNumberFormat="1" applyFont="1" applyFill="1" applyBorder="1" applyAlignment="1">
      <alignment horizontal="left"/>
    </xf>
    <xf numFmtId="0" fontId="26" fillId="14" borderId="12" xfId="0" applyFont="1" applyFill="1" applyBorder="1" applyAlignment="1">
      <alignment horizontal="center" vertical="center"/>
    </xf>
    <xf numFmtId="3" fontId="18" fillId="0" borderId="0" xfId="0" applyNumberFormat="1" applyFont="1" applyFill="1" applyBorder="1" applyAlignment="1">
      <alignment horizontal="center" vertical="center" wrapText="1"/>
    </xf>
    <xf numFmtId="3" fontId="18" fillId="0" borderId="10" xfId="0" applyNumberFormat="1" applyFont="1" applyFill="1" applyBorder="1" applyAlignment="1">
      <alignment wrapText="1"/>
    </xf>
    <xf numFmtId="0" fontId="25" fillId="0" borderId="11" xfId="0" applyFont="1" applyFill="1" applyBorder="1" applyAlignment="1">
      <alignment horizontal="right"/>
    </xf>
    <xf numFmtId="3" fontId="25" fillId="0" borderId="0" xfId="0" applyNumberFormat="1" applyFont="1" applyFill="1" applyBorder="1" applyAlignment="1">
      <alignment horizontal="right"/>
    </xf>
    <xf numFmtId="0" fontId="25" fillId="0" borderId="0" xfId="0" applyFont="1" applyFill="1" applyBorder="1" applyAlignment="1">
      <alignment horizontal="right"/>
    </xf>
    <xf numFmtId="3" fontId="18" fillId="0" borderId="0" xfId="0" applyNumberFormat="1" applyFont="1" applyFill="1" applyBorder="1" applyAlignment="1">
      <alignment wrapText="1"/>
    </xf>
    <xf numFmtId="0" fontId="18" fillId="0" borderId="0" xfId="0" applyFont="1" applyFill="1" applyBorder="1" applyAlignment="1">
      <alignment horizontal="left" wrapText="1"/>
    </xf>
    <xf numFmtId="0" fontId="25" fillId="0" borderId="11" xfId="3" applyFont="1" applyFill="1" applyBorder="1" applyAlignment="1">
      <alignment horizontal="right"/>
    </xf>
    <xf numFmtId="3" fontId="18" fillId="0" borderId="0" xfId="3" applyNumberFormat="1" applyFont="1" applyFill="1" applyBorder="1" applyAlignment="1"/>
    <xf numFmtId="3" fontId="24" fillId="0" borderId="0" xfId="3" applyNumberFormat="1" applyFont="1" applyFill="1" applyBorder="1" applyAlignment="1">
      <alignment horizontal="left"/>
    </xf>
    <xf numFmtId="0" fontId="18" fillId="0" borderId="10" xfId="3" applyFont="1" applyFill="1" applyBorder="1" applyAlignment="1">
      <alignment horizontal="left" vertical="center"/>
    </xf>
    <xf numFmtId="3" fontId="18" fillId="0" borderId="10" xfId="3" applyNumberFormat="1" applyFont="1" applyFill="1" applyBorder="1" applyAlignment="1">
      <alignment horizontal="left"/>
    </xf>
    <xf numFmtId="0" fontId="25" fillId="0" borderId="11" xfId="3" applyFont="1" applyFill="1" applyBorder="1" applyAlignment="1">
      <alignment horizontal="center"/>
    </xf>
    <xf numFmtId="49" fontId="18" fillId="0" borderId="10" xfId="3" applyNumberFormat="1" applyFont="1" applyFill="1" applyBorder="1" applyAlignment="1">
      <alignment horizontal="left"/>
    </xf>
    <xf numFmtId="49" fontId="25" fillId="0" borderId="10" xfId="3" applyNumberFormat="1" applyFont="1" applyFill="1" applyBorder="1" applyAlignment="1">
      <alignment horizontal="left"/>
    </xf>
    <xf numFmtId="0" fontId="25" fillId="0" borderId="10" xfId="3" applyFont="1" applyFill="1" applyBorder="1" applyAlignment="1">
      <alignment horizontal="left"/>
    </xf>
    <xf numFmtId="3" fontId="24" fillId="0" borderId="0" xfId="3" applyNumberFormat="1" applyFont="1" applyFill="1" applyAlignment="1">
      <alignment horizontal="left"/>
    </xf>
    <xf numFmtId="3" fontId="18" fillId="0" borderId="0" xfId="3" applyNumberFormat="1" applyFont="1" applyFill="1" applyAlignment="1">
      <alignment horizontal="left"/>
    </xf>
    <xf numFmtId="0" fontId="25" fillId="0" borderId="0" xfId="3" applyFont="1" applyBorder="1" applyAlignment="1">
      <alignment horizontal="left" vertical="top" wrapText="1"/>
    </xf>
    <xf numFmtId="3" fontId="18" fillId="0" borderId="0" xfId="3" applyNumberFormat="1" applyFont="1" applyFill="1" applyBorder="1" applyAlignment="1">
      <alignment horizontal="left" wrapText="1"/>
    </xf>
    <xf numFmtId="0" fontId="25" fillId="0" borderId="9" xfId="3" applyFont="1" applyFill="1" applyBorder="1" applyAlignment="1">
      <alignment horizontal="right"/>
    </xf>
    <xf numFmtId="49" fontId="18" fillId="0" borderId="0" xfId="3" applyNumberFormat="1" applyFont="1" applyFill="1" applyBorder="1" applyAlignment="1">
      <alignment horizontal="left"/>
    </xf>
    <xf numFmtId="3" fontId="18" fillId="0" borderId="9" xfId="3" applyNumberFormat="1" applyFont="1" applyFill="1" applyBorder="1" applyAlignment="1">
      <alignment horizontal="center" wrapText="1"/>
    </xf>
    <xf numFmtId="3" fontId="18" fillId="0" borderId="0" xfId="3" applyNumberFormat="1" applyFont="1" applyFill="1" applyBorder="1" applyAlignment="1">
      <alignment horizontal="center" wrapText="1"/>
    </xf>
    <xf numFmtId="3" fontId="18" fillId="0" borderId="10" xfId="3" applyNumberFormat="1" applyFont="1" applyFill="1" applyBorder="1" applyAlignment="1">
      <alignment horizontal="center" wrapText="1"/>
    </xf>
    <xf numFmtId="3" fontId="25" fillId="0" borderId="10" xfId="3" applyNumberFormat="1" applyFont="1" applyFill="1" applyBorder="1" applyAlignment="1">
      <alignment horizontal="left" wrapText="1"/>
    </xf>
    <xf numFmtId="49" fontId="18" fillId="0" borderId="0" xfId="3" applyNumberFormat="1" applyFont="1" applyFill="1" applyBorder="1" applyAlignment="1">
      <alignment horizontal="left" wrapText="1"/>
    </xf>
    <xf numFmtId="49" fontId="25" fillId="0" borderId="0" xfId="3" applyNumberFormat="1" applyFont="1" applyFill="1" applyBorder="1" applyAlignment="1">
      <alignment horizontal="left" wrapText="1"/>
    </xf>
    <xf numFmtId="0" fontId="18" fillId="0" borderId="0" xfId="3" applyNumberFormat="1" applyFont="1" applyFill="1" applyBorder="1" applyAlignment="1">
      <alignment horizontal="left" wrapText="1"/>
    </xf>
  </cellXfs>
  <cellStyles count="35">
    <cellStyle name="20 % - Akzent1 2" xfId="6"/>
    <cellStyle name="20 % - Akzent2 2" xfId="7"/>
    <cellStyle name="20 % - Akzent3 2" xfId="8"/>
    <cellStyle name="20 % - Akzent4 2" xfId="9"/>
    <cellStyle name="20 % - Akzent5 2" xfId="10"/>
    <cellStyle name="40 % - Akzent1 2" xfId="11"/>
    <cellStyle name="40 % - Akzent3 2" xfId="12"/>
    <cellStyle name="40 % - Akzent4 2" xfId="13"/>
    <cellStyle name="40 % - Akzent5 2" xfId="14"/>
    <cellStyle name="40 % - Akzent6 2" xfId="15"/>
    <cellStyle name="60 % - Akzent1 2" xfId="16"/>
    <cellStyle name="60 % - Akzent3 2" xfId="17"/>
    <cellStyle name="60 % - Akzent4 2" xfId="18"/>
    <cellStyle name="60 % - Akzent5 2" xfId="19"/>
    <cellStyle name="60 % - Akzent6 2" xfId="20"/>
    <cellStyle name="Akzent1 2" xfId="21"/>
    <cellStyle name="Akzent4 2" xfId="22"/>
    <cellStyle name="Ausgabe 2" xfId="23"/>
    <cellStyle name="Berechnung 2" xfId="24"/>
    <cellStyle name="Ergebnis 2" xfId="25"/>
    <cellStyle name="Gut 2" xfId="26"/>
    <cellStyle name="Hyperlink" xfId="34" builtinId="8"/>
    <cellStyle name="Komma" xfId="1" builtinId="3"/>
    <cellStyle name="Komma 2" xfId="5"/>
    <cellStyle name="Notiz 2" xfId="27"/>
    <cellStyle name="Prozent" xfId="2" builtinId="5"/>
    <cellStyle name="Prozent 2" xfId="4"/>
    <cellStyle name="Schlecht 2" xfId="28"/>
    <cellStyle name="Standard" xfId="0" builtinId="0"/>
    <cellStyle name="Standard 2" xfId="3"/>
    <cellStyle name="Überschrift 1 2" xfId="29"/>
    <cellStyle name="Überschrift 2 2" xfId="30"/>
    <cellStyle name="Überschrift 3 2" xfId="31"/>
    <cellStyle name="Überschrift 4 2" xfId="32"/>
    <cellStyle name="Überschrift 5" xfId="3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C8E6E5"/>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8E6E5"/>
      <color rgb="FF80C6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6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6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6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drawing1.xml><?xml version="1.0" encoding="utf-8"?>
<xdr:wsDr xmlns:xdr="http://schemas.openxmlformats.org/drawingml/2006/spreadsheetDrawing" xmlns:a="http://schemas.openxmlformats.org/drawingml/2006/main">
  <xdr:twoCellAnchor editAs="oneCell">
    <xdr:from>
      <xdr:col>6</xdr:col>
      <xdr:colOff>647700</xdr:colOff>
      <xdr:row>0</xdr:row>
      <xdr:rowOff>0</xdr:rowOff>
    </xdr:from>
    <xdr:to>
      <xdr:col>7</xdr:col>
      <xdr:colOff>1905</xdr:colOff>
      <xdr:row>1</xdr:row>
      <xdr:rowOff>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25540" y="0"/>
          <a:ext cx="200025"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14</xdr:col>
      <xdr:colOff>209550</xdr:colOff>
      <xdr:row>0</xdr:row>
      <xdr:rowOff>0</xdr:rowOff>
    </xdr:from>
    <xdr:to>
      <xdr:col>15</xdr:col>
      <xdr:colOff>1</xdr:colOff>
      <xdr:row>1</xdr:row>
      <xdr:rowOff>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91400"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14</xdr:col>
      <xdr:colOff>238125</xdr:colOff>
      <xdr:row>0</xdr:row>
      <xdr:rowOff>19050</xdr:rowOff>
    </xdr:from>
    <xdr:to>
      <xdr:col>15</xdr:col>
      <xdr:colOff>28576</xdr:colOff>
      <xdr:row>1</xdr:row>
      <xdr:rowOff>19050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34275" y="1905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14</xdr:col>
      <xdr:colOff>200025</xdr:colOff>
      <xdr:row>0</xdr:row>
      <xdr:rowOff>0</xdr:rowOff>
    </xdr:from>
    <xdr:to>
      <xdr:col>14</xdr:col>
      <xdr:colOff>400050</xdr:colOff>
      <xdr:row>1</xdr:row>
      <xdr:rowOff>4482</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62900" y="0"/>
          <a:ext cx="200025" cy="2330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14</xdr:col>
      <xdr:colOff>209550</xdr:colOff>
      <xdr:row>0</xdr:row>
      <xdr:rowOff>0</xdr:rowOff>
    </xdr:from>
    <xdr:to>
      <xdr:col>14</xdr:col>
      <xdr:colOff>409575</xdr:colOff>
      <xdr:row>1</xdr:row>
      <xdr:rowOff>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05725"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14</xdr:col>
      <xdr:colOff>209550</xdr:colOff>
      <xdr:row>0</xdr:row>
      <xdr:rowOff>0</xdr:rowOff>
    </xdr:from>
    <xdr:to>
      <xdr:col>14</xdr:col>
      <xdr:colOff>409575</xdr:colOff>
      <xdr:row>1</xdr:row>
      <xdr:rowOff>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00975"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14</xdr:col>
      <xdr:colOff>219075</xdr:colOff>
      <xdr:row>0</xdr:row>
      <xdr:rowOff>0</xdr:rowOff>
    </xdr:from>
    <xdr:to>
      <xdr:col>15</xdr:col>
      <xdr:colOff>0</xdr:colOff>
      <xdr:row>1</xdr:row>
      <xdr:rowOff>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20025"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200025</xdr:colOff>
      <xdr:row>1</xdr:row>
      <xdr:rowOff>0</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91375"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285043</xdr:colOff>
      <xdr:row>0</xdr:row>
      <xdr:rowOff>0</xdr:rowOff>
    </xdr:from>
    <xdr:to>
      <xdr:col>9</xdr:col>
      <xdr:colOff>485068</xdr:colOff>
      <xdr:row>1</xdr:row>
      <xdr:rowOff>2411</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92867" y="0"/>
          <a:ext cx="200025" cy="2265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5</xdr:col>
      <xdr:colOff>688772</xdr:colOff>
      <xdr:row>0</xdr:row>
      <xdr:rowOff>0</xdr:rowOff>
    </xdr:from>
    <xdr:to>
      <xdr:col>6</xdr:col>
      <xdr:colOff>14738</xdr:colOff>
      <xdr:row>1</xdr:row>
      <xdr:rowOff>2411</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62978" y="0"/>
          <a:ext cx="200025" cy="2265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14</xdr:col>
      <xdr:colOff>198783</xdr:colOff>
      <xdr:row>0</xdr:row>
      <xdr:rowOff>0</xdr:rowOff>
    </xdr:from>
    <xdr:to>
      <xdr:col>14</xdr:col>
      <xdr:colOff>398808</xdr:colOff>
      <xdr:row>1</xdr:row>
      <xdr:rowOff>0</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68848"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762000</xdr:colOff>
      <xdr:row>0</xdr:row>
      <xdr:rowOff>0</xdr:rowOff>
    </xdr:from>
    <xdr:to>
      <xdr:col>7</xdr:col>
      <xdr:colOff>9525</xdr:colOff>
      <xdr:row>1</xdr:row>
      <xdr:rowOff>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0325"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14</xdr:col>
      <xdr:colOff>234462</xdr:colOff>
      <xdr:row>0</xdr:row>
      <xdr:rowOff>0</xdr:rowOff>
    </xdr:from>
    <xdr:to>
      <xdr:col>15</xdr:col>
      <xdr:colOff>21248</xdr:colOff>
      <xdr:row>1</xdr:row>
      <xdr:rowOff>1465</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92637" y="0"/>
          <a:ext cx="196361" cy="230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14</xdr:col>
      <xdr:colOff>225287</xdr:colOff>
      <xdr:row>0</xdr:row>
      <xdr:rowOff>0</xdr:rowOff>
    </xdr:from>
    <xdr:to>
      <xdr:col>15</xdr:col>
      <xdr:colOff>15737</xdr:colOff>
      <xdr:row>0</xdr:row>
      <xdr:rowOff>225287</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83487" y="0"/>
          <a:ext cx="200025" cy="225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14</xdr:col>
      <xdr:colOff>219075</xdr:colOff>
      <xdr:row>0</xdr:row>
      <xdr:rowOff>0</xdr:rowOff>
    </xdr:from>
    <xdr:to>
      <xdr:col>15</xdr:col>
      <xdr:colOff>9525</xdr:colOff>
      <xdr:row>1</xdr:row>
      <xdr:rowOff>1242</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38975" y="0"/>
          <a:ext cx="200025" cy="229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14</xdr:col>
      <xdr:colOff>207065</xdr:colOff>
      <xdr:row>0</xdr:row>
      <xdr:rowOff>0</xdr:rowOff>
    </xdr:from>
    <xdr:to>
      <xdr:col>15</xdr:col>
      <xdr:colOff>1242</xdr:colOff>
      <xdr:row>1</xdr:row>
      <xdr:rowOff>0</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83826"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14</xdr:col>
      <xdr:colOff>200025</xdr:colOff>
      <xdr:row>0</xdr:row>
      <xdr:rowOff>0</xdr:rowOff>
    </xdr:from>
    <xdr:to>
      <xdr:col>14</xdr:col>
      <xdr:colOff>400050</xdr:colOff>
      <xdr:row>1</xdr:row>
      <xdr:rowOff>0</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62900"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14</xdr:col>
      <xdr:colOff>223630</xdr:colOff>
      <xdr:row>0</xdr:row>
      <xdr:rowOff>0</xdr:rowOff>
    </xdr:from>
    <xdr:to>
      <xdr:col>15</xdr:col>
      <xdr:colOff>1242</xdr:colOff>
      <xdr:row>1</xdr:row>
      <xdr:rowOff>0</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39000"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14</xdr:col>
      <xdr:colOff>231914</xdr:colOff>
      <xdr:row>0</xdr:row>
      <xdr:rowOff>0</xdr:rowOff>
    </xdr:from>
    <xdr:to>
      <xdr:col>15</xdr:col>
      <xdr:colOff>9526</xdr:colOff>
      <xdr:row>1</xdr:row>
      <xdr:rowOff>0</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35349"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14</xdr:col>
      <xdr:colOff>240195</xdr:colOff>
      <xdr:row>0</xdr:row>
      <xdr:rowOff>8282</xdr:rowOff>
    </xdr:from>
    <xdr:to>
      <xdr:col>15</xdr:col>
      <xdr:colOff>17807</xdr:colOff>
      <xdr:row>1</xdr:row>
      <xdr:rowOff>4969</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63238" y="8282"/>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7</xdr:col>
      <xdr:colOff>530087</xdr:colOff>
      <xdr:row>0</xdr:row>
      <xdr:rowOff>8283</xdr:rowOff>
    </xdr:from>
    <xdr:to>
      <xdr:col>7</xdr:col>
      <xdr:colOff>730112</xdr:colOff>
      <xdr:row>1</xdr:row>
      <xdr:rowOff>4970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71152" y="8283"/>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14</xdr:col>
      <xdr:colOff>231913</xdr:colOff>
      <xdr:row>0</xdr:row>
      <xdr:rowOff>8282</xdr:rowOff>
    </xdr:from>
    <xdr:to>
      <xdr:col>15</xdr:col>
      <xdr:colOff>9525</xdr:colOff>
      <xdr:row>1</xdr:row>
      <xdr:rowOff>4969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93935" y="8282"/>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790575</xdr:colOff>
      <xdr:row>0</xdr:row>
      <xdr:rowOff>9525</xdr:rowOff>
    </xdr:from>
    <xdr:to>
      <xdr:col>7</xdr:col>
      <xdr:colOff>9525</xdr:colOff>
      <xdr:row>1</xdr:row>
      <xdr:rowOff>9525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10300" y="9525"/>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14</xdr:col>
      <xdr:colOff>205154</xdr:colOff>
      <xdr:row>0</xdr:row>
      <xdr:rowOff>0</xdr:rowOff>
    </xdr:from>
    <xdr:to>
      <xdr:col>14</xdr:col>
      <xdr:colOff>405179</xdr:colOff>
      <xdr:row>1</xdr:row>
      <xdr:rowOff>1465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46327"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14</xdr:col>
      <xdr:colOff>219807</xdr:colOff>
      <xdr:row>0</xdr:row>
      <xdr:rowOff>0</xdr:rowOff>
    </xdr:from>
    <xdr:to>
      <xdr:col>15</xdr:col>
      <xdr:colOff>2198</xdr:colOff>
      <xdr:row>1</xdr:row>
      <xdr:rowOff>1465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85942"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7</xdr:col>
      <xdr:colOff>561975</xdr:colOff>
      <xdr:row>0</xdr:row>
      <xdr:rowOff>19050</xdr:rowOff>
    </xdr:from>
    <xdr:to>
      <xdr:col>8</xdr:col>
      <xdr:colOff>28575</xdr:colOff>
      <xdr:row>1</xdr:row>
      <xdr:rowOff>19050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76925" y="1905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7</xdr:col>
      <xdr:colOff>459441</xdr:colOff>
      <xdr:row>0</xdr:row>
      <xdr:rowOff>22412</xdr:rowOff>
    </xdr:from>
    <xdr:to>
      <xdr:col>8</xdr:col>
      <xdr:colOff>2240</xdr:colOff>
      <xdr:row>1</xdr:row>
      <xdr:rowOff>15688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87353" y="22412"/>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5</xdr:col>
      <xdr:colOff>694277</xdr:colOff>
      <xdr:row>0</xdr:row>
      <xdr:rowOff>22412</xdr:rowOff>
    </xdr:from>
    <xdr:to>
      <xdr:col>6</xdr:col>
      <xdr:colOff>12448</xdr:colOff>
      <xdr:row>1</xdr:row>
      <xdr:rowOff>22412</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59218" y="22412"/>
          <a:ext cx="192230"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8</xdr:col>
      <xdr:colOff>553278</xdr:colOff>
      <xdr:row>0</xdr:row>
      <xdr:rowOff>9525</xdr:rowOff>
    </xdr:from>
    <xdr:to>
      <xdr:col>9</xdr:col>
      <xdr:colOff>828</xdr:colOff>
      <xdr:row>1</xdr:row>
      <xdr:rowOff>9525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44578" y="9525"/>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13</xdr:col>
      <xdr:colOff>285506</xdr:colOff>
      <xdr:row>0</xdr:row>
      <xdr:rowOff>0</xdr:rowOff>
    </xdr:from>
    <xdr:to>
      <xdr:col>14</xdr:col>
      <xdr:colOff>14884</xdr:colOff>
      <xdr:row>1</xdr:row>
      <xdr:rowOff>4482</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86624"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13</xdr:col>
      <xdr:colOff>274301</xdr:colOff>
      <xdr:row>0</xdr:row>
      <xdr:rowOff>11206</xdr:rowOff>
    </xdr:from>
    <xdr:to>
      <xdr:col>14</xdr:col>
      <xdr:colOff>3679</xdr:colOff>
      <xdr:row>1</xdr:row>
      <xdr:rowOff>15688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75419" y="11206"/>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13</xdr:col>
      <xdr:colOff>285507</xdr:colOff>
      <xdr:row>0</xdr:row>
      <xdr:rowOff>0</xdr:rowOff>
    </xdr:from>
    <xdr:to>
      <xdr:col>14</xdr:col>
      <xdr:colOff>14885</xdr:colOff>
      <xdr:row>1</xdr:row>
      <xdr:rowOff>414</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86625" y="0"/>
          <a:ext cx="200025" cy="2245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13</xdr:col>
      <xdr:colOff>285506</xdr:colOff>
      <xdr:row>0</xdr:row>
      <xdr:rowOff>0</xdr:rowOff>
    </xdr:from>
    <xdr:to>
      <xdr:col>14</xdr:col>
      <xdr:colOff>14884</xdr:colOff>
      <xdr:row>1</xdr:row>
      <xdr:rowOff>4482</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86624"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219075</xdr:colOff>
      <xdr:row>0</xdr:row>
      <xdr:rowOff>0</xdr:rowOff>
    </xdr:from>
    <xdr:to>
      <xdr:col>15</xdr:col>
      <xdr:colOff>0</xdr:colOff>
      <xdr:row>1</xdr:row>
      <xdr:rowOff>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05725"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13</xdr:col>
      <xdr:colOff>273326</xdr:colOff>
      <xdr:row>0</xdr:row>
      <xdr:rowOff>0</xdr:rowOff>
    </xdr:from>
    <xdr:to>
      <xdr:col>14</xdr:col>
      <xdr:colOff>9525</xdr:colOff>
      <xdr:row>1</xdr:row>
      <xdr:rowOff>414</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24261" y="0"/>
          <a:ext cx="200025" cy="2323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13</xdr:col>
      <xdr:colOff>267260</xdr:colOff>
      <xdr:row>0</xdr:row>
      <xdr:rowOff>0</xdr:rowOff>
    </xdr:from>
    <xdr:to>
      <xdr:col>13</xdr:col>
      <xdr:colOff>467285</xdr:colOff>
      <xdr:row>1</xdr:row>
      <xdr:rowOff>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68378"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8</xdr:col>
      <xdr:colOff>542925</xdr:colOff>
      <xdr:row>0</xdr:row>
      <xdr:rowOff>0</xdr:rowOff>
    </xdr:from>
    <xdr:to>
      <xdr:col>8</xdr:col>
      <xdr:colOff>742950</xdr:colOff>
      <xdr:row>1</xdr:row>
      <xdr:rowOff>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81775"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13</xdr:col>
      <xdr:colOff>200025</xdr:colOff>
      <xdr:row>0</xdr:row>
      <xdr:rowOff>0</xdr:rowOff>
    </xdr:from>
    <xdr:to>
      <xdr:col>13</xdr:col>
      <xdr:colOff>400050</xdr:colOff>
      <xdr:row>1</xdr:row>
      <xdr:rowOff>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38825"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13</xdr:col>
      <xdr:colOff>210110</xdr:colOff>
      <xdr:row>0</xdr:row>
      <xdr:rowOff>0</xdr:rowOff>
    </xdr:from>
    <xdr:to>
      <xdr:col>13</xdr:col>
      <xdr:colOff>410135</xdr:colOff>
      <xdr:row>1</xdr:row>
      <xdr:rowOff>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06110"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13</xdr:col>
      <xdr:colOff>238125</xdr:colOff>
      <xdr:row>0</xdr:row>
      <xdr:rowOff>0</xdr:rowOff>
    </xdr:from>
    <xdr:to>
      <xdr:col>14</xdr:col>
      <xdr:colOff>28575</xdr:colOff>
      <xdr:row>1</xdr:row>
      <xdr:rowOff>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53125"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13</xdr:col>
      <xdr:colOff>228600</xdr:colOff>
      <xdr:row>0</xdr:row>
      <xdr:rowOff>0</xdr:rowOff>
    </xdr:from>
    <xdr:to>
      <xdr:col>14</xdr:col>
      <xdr:colOff>19050</xdr:colOff>
      <xdr:row>1</xdr:row>
      <xdr:rowOff>5043</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48400" y="0"/>
          <a:ext cx="200025" cy="233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13</xdr:col>
      <xdr:colOff>201707</xdr:colOff>
      <xdr:row>0</xdr:row>
      <xdr:rowOff>0</xdr:rowOff>
    </xdr:from>
    <xdr:to>
      <xdr:col>13</xdr:col>
      <xdr:colOff>401732</xdr:colOff>
      <xdr:row>1</xdr:row>
      <xdr:rowOff>755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97707" y="0"/>
          <a:ext cx="200025" cy="2248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13</xdr:col>
      <xdr:colOff>201705</xdr:colOff>
      <xdr:row>0</xdr:row>
      <xdr:rowOff>0</xdr:rowOff>
    </xdr:from>
    <xdr:to>
      <xdr:col>13</xdr:col>
      <xdr:colOff>401730</xdr:colOff>
      <xdr:row>1</xdr:row>
      <xdr:rowOff>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21823"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9</xdr:col>
      <xdr:colOff>304800</xdr:colOff>
      <xdr:row>1</xdr:row>
      <xdr:rowOff>9525</xdr:rowOff>
    </xdr:from>
    <xdr:to>
      <xdr:col>9</xdr:col>
      <xdr:colOff>504825</xdr:colOff>
      <xdr:row>2</xdr:row>
      <xdr:rowOff>38100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96125" y="238125"/>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314325</xdr:colOff>
      <xdr:row>0</xdr:row>
      <xdr:rowOff>0</xdr:rowOff>
    </xdr:from>
    <xdr:to>
      <xdr:col>14</xdr:col>
      <xdr:colOff>514350</xdr:colOff>
      <xdr:row>1</xdr:row>
      <xdr:rowOff>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10500"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14</xdr:col>
      <xdr:colOff>323850</xdr:colOff>
      <xdr:row>1</xdr:row>
      <xdr:rowOff>0</xdr:rowOff>
    </xdr:from>
    <xdr:to>
      <xdr:col>14</xdr:col>
      <xdr:colOff>523875</xdr:colOff>
      <xdr:row>2</xdr:row>
      <xdr:rowOff>28575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24575" y="22860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13</xdr:col>
      <xdr:colOff>238125</xdr:colOff>
      <xdr:row>0</xdr:row>
      <xdr:rowOff>9525</xdr:rowOff>
    </xdr:from>
    <xdr:to>
      <xdr:col>14</xdr:col>
      <xdr:colOff>19050</xdr:colOff>
      <xdr:row>1</xdr:row>
      <xdr:rowOff>9525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72225" y="9525"/>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14</xdr:col>
      <xdr:colOff>190500</xdr:colOff>
      <xdr:row>1</xdr:row>
      <xdr:rowOff>9525</xdr:rowOff>
    </xdr:from>
    <xdr:to>
      <xdr:col>14</xdr:col>
      <xdr:colOff>390525</xdr:colOff>
      <xdr:row>2</xdr:row>
      <xdr:rowOff>38100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48350" y="238125"/>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14</xdr:col>
      <xdr:colOff>209550</xdr:colOff>
      <xdr:row>1</xdr:row>
      <xdr:rowOff>0</xdr:rowOff>
    </xdr:from>
    <xdr:to>
      <xdr:col>14</xdr:col>
      <xdr:colOff>409575</xdr:colOff>
      <xdr:row>2</xdr:row>
      <xdr:rowOff>33618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24675" y="228600"/>
          <a:ext cx="200025" cy="233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14</xdr:col>
      <xdr:colOff>209550</xdr:colOff>
      <xdr:row>0</xdr:row>
      <xdr:rowOff>219075</xdr:rowOff>
    </xdr:from>
    <xdr:to>
      <xdr:col>14</xdr:col>
      <xdr:colOff>409575</xdr:colOff>
      <xdr:row>2</xdr:row>
      <xdr:rowOff>19050</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77025" y="219075"/>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9</xdr:col>
      <xdr:colOff>304800</xdr:colOff>
      <xdr:row>1</xdr:row>
      <xdr:rowOff>0</xdr:rowOff>
    </xdr:from>
    <xdr:to>
      <xdr:col>9</xdr:col>
      <xdr:colOff>504825</xdr:colOff>
      <xdr:row>2</xdr:row>
      <xdr:rowOff>28575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72225" y="22860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13</xdr:col>
      <xdr:colOff>212911</xdr:colOff>
      <xdr:row>0</xdr:row>
      <xdr:rowOff>0</xdr:rowOff>
    </xdr:from>
    <xdr:to>
      <xdr:col>13</xdr:col>
      <xdr:colOff>412936</xdr:colOff>
      <xdr:row>1</xdr:row>
      <xdr:rowOff>11205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41676" y="0"/>
          <a:ext cx="200025" cy="2353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13</xdr:col>
      <xdr:colOff>209550</xdr:colOff>
      <xdr:row>0</xdr:row>
      <xdr:rowOff>0</xdr:rowOff>
    </xdr:from>
    <xdr:to>
      <xdr:col>14</xdr:col>
      <xdr:colOff>0</xdr:colOff>
      <xdr:row>1</xdr:row>
      <xdr:rowOff>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00825"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8</xdr:col>
      <xdr:colOff>561975</xdr:colOff>
      <xdr:row>0</xdr:row>
      <xdr:rowOff>0</xdr:rowOff>
    </xdr:from>
    <xdr:to>
      <xdr:col>9</xdr:col>
      <xdr:colOff>9525</xdr:colOff>
      <xdr:row>0</xdr:row>
      <xdr:rowOff>228600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00825"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13</xdr:col>
      <xdr:colOff>212912</xdr:colOff>
      <xdr:row>0</xdr:row>
      <xdr:rowOff>0</xdr:rowOff>
    </xdr:from>
    <xdr:to>
      <xdr:col>13</xdr:col>
      <xdr:colOff>412937</xdr:colOff>
      <xdr:row>1</xdr:row>
      <xdr:rowOff>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08912"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200025</xdr:colOff>
      <xdr:row>0</xdr:row>
      <xdr:rowOff>0</xdr:rowOff>
    </xdr:from>
    <xdr:to>
      <xdr:col>14</xdr:col>
      <xdr:colOff>400050</xdr:colOff>
      <xdr:row>1</xdr:row>
      <xdr:rowOff>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20025"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6</xdr:col>
      <xdr:colOff>829235</xdr:colOff>
      <xdr:row>0</xdr:row>
      <xdr:rowOff>0</xdr:rowOff>
    </xdr:from>
    <xdr:to>
      <xdr:col>7</xdr:col>
      <xdr:colOff>9525</xdr:colOff>
      <xdr:row>1</xdr:row>
      <xdr:rowOff>5043</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7088" y="0"/>
          <a:ext cx="200025" cy="229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6</xdr:col>
      <xdr:colOff>1030940</xdr:colOff>
      <xdr:row>0</xdr:row>
      <xdr:rowOff>0</xdr:rowOff>
    </xdr:from>
    <xdr:to>
      <xdr:col>6</xdr:col>
      <xdr:colOff>1230965</xdr:colOff>
      <xdr:row>1</xdr:row>
      <xdr:rowOff>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52764"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6</xdr:col>
      <xdr:colOff>1367118</xdr:colOff>
      <xdr:row>0</xdr:row>
      <xdr:rowOff>0</xdr:rowOff>
    </xdr:from>
    <xdr:to>
      <xdr:col>6</xdr:col>
      <xdr:colOff>1567143</xdr:colOff>
      <xdr:row>1</xdr:row>
      <xdr:rowOff>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65559"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523875</xdr:colOff>
      <xdr:row>0</xdr:row>
      <xdr:rowOff>9525</xdr:rowOff>
    </xdr:from>
    <xdr:to>
      <xdr:col>7</xdr:col>
      <xdr:colOff>723900</xdr:colOff>
      <xdr:row>1</xdr:row>
      <xdr:rowOff>9525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48375" y="9525"/>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466725</xdr:colOff>
      <xdr:row>0</xdr:row>
      <xdr:rowOff>0</xdr:rowOff>
    </xdr:from>
    <xdr:to>
      <xdr:col>8</xdr:col>
      <xdr:colOff>9525</xdr:colOff>
      <xdr:row>1</xdr:row>
      <xdr:rowOff>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39000"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675154</xdr:colOff>
      <xdr:row>0</xdr:row>
      <xdr:rowOff>0</xdr:rowOff>
    </xdr:from>
    <xdr:to>
      <xdr:col>5</xdr:col>
      <xdr:colOff>870696</xdr:colOff>
      <xdr:row>1</xdr:row>
      <xdr:rowOff>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50948" y="0"/>
          <a:ext cx="195542"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8E6E5"/>
  </sheetPr>
  <dimension ref="A1:B71"/>
  <sheetViews>
    <sheetView tabSelected="1" zoomScale="85" zoomScaleNormal="85" workbookViewId="0"/>
  </sheetViews>
  <sheetFormatPr baseColWidth="10" defaultRowHeight="13.2"/>
  <cols>
    <col min="1" max="1" width="94.5546875" style="31" customWidth="1"/>
    <col min="2" max="256" width="11.44140625" style="31"/>
    <col min="257" max="257" width="86" style="31" bestFit="1" customWidth="1"/>
    <col min="258" max="512" width="11.44140625" style="31"/>
    <col min="513" max="513" width="86" style="31" bestFit="1" customWidth="1"/>
    <col min="514" max="768" width="11.44140625" style="31"/>
    <col min="769" max="769" width="86" style="31" bestFit="1" customWidth="1"/>
    <col min="770" max="1024" width="11.44140625" style="31"/>
    <col min="1025" max="1025" width="86" style="31" bestFit="1" customWidth="1"/>
    <col min="1026" max="1280" width="11.44140625" style="31"/>
    <col min="1281" max="1281" width="86" style="31" bestFit="1" customWidth="1"/>
    <col min="1282" max="1536" width="11.44140625" style="31"/>
    <col min="1537" max="1537" width="86" style="31" bestFit="1" customWidth="1"/>
    <col min="1538" max="1792" width="11.44140625" style="31"/>
    <col min="1793" max="1793" width="86" style="31" bestFit="1" customWidth="1"/>
    <col min="1794" max="2048" width="11.44140625" style="31"/>
    <col min="2049" max="2049" width="86" style="31" bestFit="1" customWidth="1"/>
    <col min="2050" max="2304" width="11.44140625" style="31"/>
    <col min="2305" max="2305" width="86" style="31" bestFit="1" customWidth="1"/>
    <col min="2306" max="2560" width="11.44140625" style="31"/>
    <col min="2561" max="2561" width="86" style="31" bestFit="1" customWidth="1"/>
    <col min="2562" max="2816" width="11.44140625" style="31"/>
    <col min="2817" max="2817" width="86" style="31" bestFit="1" customWidth="1"/>
    <col min="2818" max="3072" width="11.44140625" style="31"/>
    <col min="3073" max="3073" width="86" style="31" bestFit="1" customWidth="1"/>
    <col min="3074" max="3328" width="11.44140625" style="31"/>
    <col min="3329" max="3329" width="86" style="31" bestFit="1" customWidth="1"/>
    <col min="3330" max="3584" width="11.44140625" style="31"/>
    <col min="3585" max="3585" width="86" style="31" bestFit="1" customWidth="1"/>
    <col min="3586" max="3840" width="11.44140625" style="31"/>
    <col min="3841" max="3841" width="86" style="31" bestFit="1" customWidth="1"/>
    <col min="3842" max="4096" width="11.44140625" style="31"/>
    <col min="4097" max="4097" width="86" style="31" bestFit="1" customWidth="1"/>
    <col min="4098" max="4352" width="11.44140625" style="31"/>
    <col min="4353" max="4353" width="86" style="31" bestFit="1" customWidth="1"/>
    <col min="4354" max="4608" width="11.44140625" style="31"/>
    <col min="4609" max="4609" width="86" style="31" bestFit="1" customWidth="1"/>
    <col min="4610" max="4864" width="11.44140625" style="31"/>
    <col min="4865" max="4865" width="86" style="31" bestFit="1" customWidth="1"/>
    <col min="4866" max="5120" width="11.44140625" style="31"/>
    <col min="5121" max="5121" width="86" style="31" bestFit="1" customWidth="1"/>
    <col min="5122" max="5376" width="11.44140625" style="31"/>
    <col min="5377" max="5377" width="86" style="31" bestFit="1" customWidth="1"/>
    <col min="5378" max="5632" width="11.44140625" style="31"/>
    <col min="5633" max="5633" width="86" style="31" bestFit="1" customWidth="1"/>
    <col min="5634" max="5888" width="11.44140625" style="31"/>
    <col min="5889" max="5889" width="86" style="31" bestFit="1" customWidth="1"/>
    <col min="5890" max="6144" width="11.44140625" style="31"/>
    <col min="6145" max="6145" width="86" style="31" bestFit="1" customWidth="1"/>
    <col min="6146" max="6400" width="11.44140625" style="31"/>
    <col min="6401" max="6401" width="86" style="31" bestFit="1" customWidth="1"/>
    <col min="6402" max="6656" width="11.44140625" style="31"/>
    <col min="6657" max="6657" width="86" style="31" bestFit="1" customWidth="1"/>
    <col min="6658" max="6912" width="11.44140625" style="31"/>
    <col min="6913" max="6913" width="86" style="31" bestFit="1" customWidth="1"/>
    <col min="6914" max="7168" width="11.44140625" style="31"/>
    <col min="7169" max="7169" width="86" style="31" bestFit="1" customWidth="1"/>
    <col min="7170" max="7424" width="11.44140625" style="31"/>
    <col min="7425" max="7425" width="86" style="31" bestFit="1" customWidth="1"/>
    <col min="7426" max="7680" width="11.44140625" style="31"/>
    <col min="7681" max="7681" width="86" style="31" bestFit="1" customWidth="1"/>
    <col min="7682" max="7936" width="11.44140625" style="31"/>
    <col min="7937" max="7937" width="86" style="31" bestFit="1" customWidth="1"/>
    <col min="7938" max="8192" width="11.44140625" style="31"/>
    <col min="8193" max="8193" width="86" style="31" bestFit="1" customWidth="1"/>
    <col min="8194" max="8448" width="11.44140625" style="31"/>
    <col min="8449" max="8449" width="86" style="31" bestFit="1" customWidth="1"/>
    <col min="8450" max="8704" width="11.44140625" style="31"/>
    <col min="8705" max="8705" width="86" style="31" bestFit="1" customWidth="1"/>
    <col min="8706" max="8960" width="11.44140625" style="31"/>
    <col min="8961" max="8961" width="86" style="31" bestFit="1" customWidth="1"/>
    <col min="8962" max="9216" width="11.44140625" style="31"/>
    <col min="9217" max="9217" width="86" style="31" bestFit="1" customWidth="1"/>
    <col min="9218" max="9472" width="11.44140625" style="31"/>
    <col min="9473" max="9473" width="86" style="31" bestFit="1" customWidth="1"/>
    <col min="9474" max="9728" width="11.44140625" style="31"/>
    <col min="9729" max="9729" width="86" style="31" bestFit="1" customWidth="1"/>
    <col min="9730" max="9984" width="11.44140625" style="31"/>
    <col min="9985" max="9985" width="86" style="31" bestFit="1" customWidth="1"/>
    <col min="9986" max="10240" width="11.44140625" style="31"/>
    <col min="10241" max="10241" width="86" style="31" bestFit="1" customWidth="1"/>
    <col min="10242" max="10496" width="11.44140625" style="31"/>
    <col min="10497" max="10497" width="86" style="31" bestFit="1" customWidth="1"/>
    <col min="10498" max="10752" width="11.44140625" style="31"/>
    <col min="10753" max="10753" width="86" style="31" bestFit="1" customWidth="1"/>
    <col min="10754" max="11008" width="11.44140625" style="31"/>
    <col min="11009" max="11009" width="86" style="31" bestFit="1" customWidth="1"/>
    <col min="11010" max="11264" width="11.44140625" style="31"/>
    <col min="11265" max="11265" width="86" style="31" bestFit="1" customWidth="1"/>
    <col min="11266" max="11520" width="11.44140625" style="31"/>
    <col min="11521" max="11521" width="86" style="31" bestFit="1" customWidth="1"/>
    <col min="11522" max="11776" width="11.44140625" style="31"/>
    <col min="11777" max="11777" width="86" style="31" bestFit="1" customWidth="1"/>
    <col min="11778" max="12032" width="11.44140625" style="31"/>
    <col min="12033" max="12033" width="86" style="31" bestFit="1" customWidth="1"/>
    <col min="12034" max="12288" width="11.44140625" style="31"/>
    <col min="12289" max="12289" width="86" style="31" bestFit="1" customWidth="1"/>
    <col min="12290" max="12544" width="11.44140625" style="31"/>
    <col min="12545" max="12545" width="86" style="31" bestFit="1" customWidth="1"/>
    <col min="12546" max="12800" width="11.44140625" style="31"/>
    <col min="12801" max="12801" width="86" style="31" bestFit="1" customWidth="1"/>
    <col min="12802" max="13056" width="11.44140625" style="31"/>
    <col min="13057" max="13057" width="86" style="31" bestFit="1" customWidth="1"/>
    <col min="13058" max="13312" width="11.44140625" style="31"/>
    <col min="13313" max="13313" width="86" style="31" bestFit="1" customWidth="1"/>
    <col min="13314" max="13568" width="11.44140625" style="31"/>
    <col min="13569" max="13569" width="86" style="31" bestFit="1" customWidth="1"/>
    <col min="13570" max="13824" width="11.44140625" style="31"/>
    <col min="13825" max="13825" width="86" style="31" bestFit="1" customWidth="1"/>
    <col min="13826" max="14080" width="11.44140625" style="31"/>
    <col min="14081" max="14081" width="86" style="31" bestFit="1" customWidth="1"/>
    <col min="14082" max="14336" width="11.44140625" style="31"/>
    <col min="14337" max="14337" width="86" style="31" bestFit="1" customWidth="1"/>
    <col min="14338" max="14592" width="11.44140625" style="31"/>
    <col min="14593" max="14593" width="86" style="31" bestFit="1" customWidth="1"/>
    <col min="14594" max="14848" width="11.44140625" style="31"/>
    <col min="14849" max="14849" width="86" style="31" bestFit="1" customWidth="1"/>
    <col min="14850" max="15104" width="11.44140625" style="31"/>
    <col min="15105" max="15105" width="86" style="31" bestFit="1" customWidth="1"/>
    <col min="15106" max="15360" width="11.44140625" style="31"/>
    <col min="15361" max="15361" width="86" style="31" bestFit="1" customWidth="1"/>
    <col min="15362" max="15616" width="11.44140625" style="31"/>
    <col min="15617" max="15617" width="86" style="31" bestFit="1" customWidth="1"/>
    <col min="15618" max="15872" width="11.44140625" style="31"/>
    <col min="15873" max="15873" width="86" style="31" bestFit="1" customWidth="1"/>
    <col min="15874" max="16128" width="11.44140625" style="31"/>
    <col min="16129" max="16129" width="86" style="31" bestFit="1" customWidth="1"/>
    <col min="16130" max="16384" width="11.44140625" style="31"/>
  </cols>
  <sheetData>
    <row r="1" spans="1:2" ht="21">
      <c r="A1" s="29" t="s">
        <v>361</v>
      </c>
      <c r="B1" s="30">
        <v>2019</v>
      </c>
    </row>
    <row r="3" spans="1:2">
      <c r="A3" s="32" t="s">
        <v>362</v>
      </c>
      <c r="B3" s="33" t="s">
        <v>363</v>
      </c>
    </row>
    <row r="4" spans="1:2">
      <c r="A4" s="34" t="s">
        <v>107</v>
      </c>
      <c r="B4" s="35"/>
    </row>
    <row r="5" spans="1:2">
      <c r="A5" s="36" t="s">
        <v>211</v>
      </c>
      <c r="B5" s="37" t="s">
        <v>364</v>
      </c>
    </row>
    <row r="6" spans="1:2">
      <c r="A6" s="36" t="s">
        <v>213</v>
      </c>
      <c r="B6" s="37" t="s">
        <v>365</v>
      </c>
    </row>
    <row r="7" spans="1:2">
      <c r="A7" s="36" t="s">
        <v>212</v>
      </c>
      <c r="B7" s="37" t="s">
        <v>366</v>
      </c>
    </row>
    <row r="8" spans="1:2">
      <c r="A8" s="34" t="s">
        <v>199</v>
      </c>
      <c r="B8" s="38"/>
    </row>
    <row r="9" spans="1:2">
      <c r="A9" s="36" t="s">
        <v>214</v>
      </c>
      <c r="B9" s="37" t="s">
        <v>367</v>
      </c>
    </row>
    <row r="10" spans="1:2">
      <c r="A10" s="36" t="s">
        <v>216</v>
      </c>
      <c r="B10" s="37" t="s">
        <v>368</v>
      </c>
    </row>
    <row r="11" spans="1:2">
      <c r="A11" s="36" t="s">
        <v>215</v>
      </c>
      <c r="B11" s="37" t="s">
        <v>369</v>
      </c>
    </row>
    <row r="12" spans="1:2">
      <c r="A12" s="36" t="s">
        <v>348</v>
      </c>
      <c r="B12" s="37" t="s">
        <v>370</v>
      </c>
    </row>
    <row r="13" spans="1:2">
      <c r="A13" s="36" t="s">
        <v>349</v>
      </c>
      <c r="B13" s="37" t="s">
        <v>371</v>
      </c>
    </row>
    <row r="14" spans="1:2">
      <c r="A14" s="36" t="s">
        <v>350</v>
      </c>
      <c r="B14" s="37" t="s">
        <v>372</v>
      </c>
    </row>
    <row r="15" spans="1:2">
      <c r="A15" s="36" t="s">
        <v>217</v>
      </c>
      <c r="B15" s="37" t="s">
        <v>373</v>
      </c>
    </row>
    <row r="16" spans="1:2">
      <c r="A16" s="36" t="s">
        <v>219</v>
      </c>
      <c r="B16" s="37" t="s">
        <v>374</v>
      </c>
    </row>
    <row r="17" spans="1:2">
      <c r="A17" s="36" t="s">
        <v>218</v>
      </c>
      <c r="B17" s="37" t="s">
        <v>375</v>
      </c>
    </row>
    <row r="18" spans="1:2">
      <c r="A18" s="34" t="s">
        <v>200</v>
      </c>
      <c r="B18" s="38"/>
    </row>
    <row r="19" spans="1:2">
      <c r="A19" s="36" t="s">
        <v>220</v>
      </c>
      <c r="B19" s="37" t="s">
        <v>376</v>
      </c>
    </row>
    <row r="20" spans="1:2">
      <c r="A20" s="36" t="s">
        <v>222</v>
      </c>
      <c r="B20" s="37" t="s">
        <v>377</v>
      </c>
    </row>
    <row r="21" spans="1:2">
      <c r="A21" s="36" t="s">
        <v>221</v>
      </c>
      <c r="B21" s="37" t="s">
        <v>378</v>
      </c>
    </row>
    <row r="22" spans="1:2">
      <c r="A22" s="36" t="s">
        <v>352</v>
      </c>
      <c r="B22" s="37" t="s">
        <v>379</v>
      </c>
    </row>
    <row r="23" spans="1:2">
      <c r="A23" s="36" t="s">
        <v>352</v>
      </c>
      <c r="B23" s="37" t="s">
        <v>380</v>
      </c>
    </row>
    <row r="24" spans="1:2">
      <c r="A24" s="36" t="s">
        <v>353</v>
      </c>
      <c r="B24" s="37" t="s">
        <v>381</v>
      </c>
    </row>
    <row r="25" spans="1:2">
      <c r="A25" s="36" t="s">
        <v>223</v>
      </c>
      <c r="B25" s="37" t="s">
        <v>382</v>
      </c>
    </row>
    <row r="26" spans="1:2">
      <c r="A26" s="36" t="s">
        <v>225</v>
      </c>
      <c r="B26" s="37" t="s">
        <v>383</v>
      </c>
    </row>
    <row r="27" spans="1:2">
      <c r="A27" s="36" t="s">
        <v>224</v>
      </c>
      <c r="B27" s="37" t="s">
        <v>384</v>
      </c>
    </row>
    <row r="28" spans="1:2">
      <c r="A28" s="36" t="s">
        <v>226</v>
      </c>
      <c r="B28" s="37" t="s">
        <v>385</v>
      </c>
    </row>
    <row r="29" spans="1:2">
      <c r="A29" s="36" t="s">
        <v>228</v>
      </c>
      <c r="B29" s="37" t="s">
        <v>386</v>
      </c>
    </row>
    <row r="30" spans="1:2">
      <c r="A30" s="36" t="s">
        <v>227</v>
      </c>
      <c r="B30" s="37" t="s">
        <v>387</v>
      </c>
    </row>
    <row r="31" spans="1:2">
      <c r="A31" s="34" t="s">
        <v>201</v>
      </c>
      <c r="B31" s="38"/>
    </row>
    <row r="32" spans="1:2">
      <c r="A32" s="36" t="s">
        <v>229</v>
      </c>
      <c r="B32" s="37" t="s">
        <v>388</v>
      </c>
    </row>
    <row r="33" spans="1:2">
      <c r="A33" s="36" t="s">
        <v>231</v>
      </c>
      <c r="B33" s="37" t="s">
        <v>389</v>
      </c>
    </row>
    <row r="34" spans="1:2">
      <c r="A34" s="36" t="s">
        <v>230</v>
      </c>
      <c r="B34" s="37" t="s">
        <v>390</v>
      </c>
    </row>
    <row r="35" spans="1:2">
      <c r="A35" s="36" t="s">
        <v>354</v>
      </c>
      <c r="B35" s="37" t="s">
        <v>391</v>
      </c>
    </row>
    <row r="36" spans="1:2">
      <c r="A36" s="34" t="s">
        <v>162</v>
      </c>
      <c r="B36" s="38"/>
    </row>
    <row r="37" spans="1:2">
      <c r="A37" s="36" t="s">
        <v>428</v>
      </c>
      <c r="B37" s="37" t="s">
        <v>392</v>
      </c>
    </row>
    <row r="38" spans="1:2">
      <c r="A38" s="36" t="s">
        <v>234</v>
      </c>
      <c r="B38" s="37" t="s">
        <v>393</v>
      </c>
    </row>
    <row r="39" spans="1:2">
      <c r="A39" s="36" t="s">
        <v>233</v>
      </c>
      <c r="B39" s="37" t="s">
        <v>394</v>
      </c>
    </row>
    <row r="40" spans="1:2">
      <c r="A40" s="36" t="s">
        <v>355</v>
      </c>
      <c r="B40" s="37" t="s">
        <v>395</v>
      </c>
    </row>
    <row r="41" spans="1:2">
      <c r="A41" s="36" t="s">
        <v>356</v>
      </c>
      <c r="B41" s="37" t="s">
        <v>396</v>
      </c>
    </row>
    <row r="42" spans="1:2">
      <c r="A42" s="36" t="s">
        <v>357</v>
      </c>
      <c r="B42" s="37" t="s">
        <v>397</v>
      </c>
    </row>
    <row r="43" spans="1:2">
      <c r="A43" s="141" t="s">
        <v>398</v>
      </c>
      <c r="B43" s="38"/>
    </row>
    <row r="44" spans="1:2">
      <c r="A44" s="36" t="s">
        <v>235</v>
      </c>
      <c r="B44" s="37" t="s">
        <v>399</v>
      </c>
    </row>
    <row r="45" spans="1:2">
      <c r="A45" s="36" t="s">
        <v>256</v>
      </c>
      <c r="B45" s="37" t="s">
        <v>400</v>
      </c>
    </row>
    <row r="46" spans="1:2">
      <c r="A46" s="36" t="s">
        <v>258</v>
      </c>
      <c r="B46" s="37" t="s">
        <v>401</v>
      </c>
    </row>
    <row r="47" spans="1:2">
      <c r="A47" s="36" t="s">
        <v>260</v>
      </c>
      <c r="B47" s="37" t="s">
        <v>402</v>
      </c>
    </row>
    <row r="48" spans="1:2">
      <c r="A48" s="36" t="s">
        <v>262</v>
      </c>
      <c r="B48" s="37" t="s">
        <v>403</v>
      </c>
    </row>
    <row r="49" spans="1:2">
      <c r="A49" s="36" t="s">
        <v>264</v>
      </c>
      <c r="B49" s="37" t="s">
        <v>404</v>
      </c>
    </row>
    <row r="50" spans="1:2">
      <c r="A50" s="36" t="s">
        <v>266</v>
      </c>
      <c r="B50" s="37" t="s">
        <v>405</v>
      </c>
    </row>
    <row r="51" spans="1:2">
      <c r="A51" s="36" t="s">
        <v>268</v>
      </c>
      <c r="B51" s="37" t="s">
        <v>406</v>
      </c>
    </row>
    <row r="52" spans="1:2">
      <c r="A52" s="36" t="s">
        <v>270</v>
      </c>
      <c r="B52" s="37" t="s">
        <v>407</v>
      </c>
    </row>
    <row r="53" spans="1:2">
      <c r="A53" s="36" t="s">
        <v>272</v>
      </c>
      <c r="B53" s="37" t="s">
        <v>408</v>
      </c>
    </row>
    <row r="54" spans="1:2">
      <c r="A54" s="36" t="s">
        <v>275</v>
      </c>
      <c r="B54" s="37" t="s">
        <v>409</v>
      </c>
    </row>
    <row r="55" spans="1:2">
      <c r="A55" s="36" t="s">
        <v>277</v>
      </c>
      <c r="B55" s="37" t="s">
        <v>410</v>
      </c>
    </row>
    <row r="56" spans="1:2">
      <c r="A56" s="36" t="s">
        <v>279</v>
      </c>
      <c r="B56" s="37" t="s">
        <v>411</v>
      </c>
    </row>
    <row r="57" spans="1:2">
      <c r="A57" s="36" t="s">
        <v>281</v>
      </c>
      <c r="B57" s="37" t="s">
        <v>412</v>
      </c>
    </row>
    <row r="58" spans="1:2">
      <c r="A58" s="36" t="s">
        <v>283</v>
      </c>
      <c r="B58" s="37" t="s">
        <v>413</v>
      </c>
    </row>
    <row r="59" spans="1:2">
      <c r="A59" s="36" t="s">
        <v>285</v>
      </c>
      <c r="B59" s="37" t="s">
        <v>414</v>
      </c>
    </row>
    <row r="60" spans="1:2">
      <c r="A60" s="36" t="s">
        <v>295</v>
      </c>
      <c r="B60" s="37" t="s">
        <v>415</v>
      </c>
    </row>
    <row r="61" spans="1:2">
      <c r="A61" s="36" t="s">
        <v>300</v>
      </c>
      <c r="B61" s="37" t="s">
        <v>416</v>
      </c>
    </row>
    <row r="62" spans="1:2">
      <c r="A62" s="36" t="s">
        <v>302</v>
      </c>
      <c r="B62" s="37" t="s">
        <v>417</v>
      </c>
    </row>
    <row r="63" spans="1:2">
      <c r="A63" s="36" t="s">
        <v>304</v>
      </c>
      <c r="B63" s="37" t="s">
        <v>418</v>
      </c>
    </row>
    <row r="64" spans="1:2">
      <c r="A64" s="36" t="s">
        <v>305</v>
      </c>
      <c r="B64" s="37" t="s">
        <v>419</v>
      </c>
    </row>
    <row r="65" spans="1:2">
      <c r="A65" s="36" t="s">
        <v>307</v>
      </c>
      <c r="B65" s="37" t="s">
        <v>420</v>
      </c>
    </row>
    <row r="66" spans="1:2">
      <c r="A66" s="36" t="s">
        <v>421</v>
      </c>
      <c r="B66" s="37" t="s">
        <v>422</v>
      </c>
    </row>
    <row r="67" spans="1:2">
      <c r="A67" s="36" t="s">
        <v>315</v>
      </c>
      <c r="B67" s="37" t="s">
        <v>423</v>
      </c>
    </row>
    <row r="68" spans="1:2">
      <c r="A68" s="36" t="s">
        <v>317</v>
      </c>
      <c r="B68" s="37" t="s">
        <v>424</v>
      </c>
    </row>
    <row r="69" spans="1:2">
      <c r="A69" s="36" t="s">
        <v>320</v>
      </c>
      <c r="B69" s="37" t="s">
        <v>425</v>
      </c>
    </row>
    <row r="70" spans="1:2">
      <c r="A70" s="36" t="s">
        <v>331</v>
      </c>
      <c r="B70" s="37" t="s">
        <v>426</v>
      </c>
    </row>
    <row r="71" spans="1:2">
      <c r="A71" s="36" t="s">
        <v>343</v>
      </c>
      <c r="B71" s="37" t="s">
        <v>427</v>
      </c>
    </row>
  </sheetData>
  <hyperlinks>
    <hyperlink ref="B5" location="T1.1!A1" display="T1.1"/>
    <hyperlink ref="B7" location="T1.1M!A1" display="T1.1M"/>
    <hyperlink ref="B6" location="T1.1F!A1" display="T1.1F"/>
    <hyperlink ref="B9" location="T2.1!A1" display="T2.1"/>
    <hyperlink ref="B11" location="T2.1M!A1" display="T2.1M"/>
    <hyperlink ref="B10" location="T2.1F!A1" display="T2.1F"/>
    <hyperlink ref="B12" location="T2.2!A1" display="T2.2"/>
    <hyperlink ref="B13" location="T2.3!A1" display="T2.3"/>
    <hyperlink ref="B14" location="T2.4!A1" display="T2.4"/>
    <hyperlink ref="B15" location="T2.5!A1" display="T2.5"/>
    <hyperlink ref="B17" location="T2.5M!A1" display="T2.5M"/>
    <hyperlink ref="B16" location="T2.5F!A1" display="T2.5F"/>
    <hyperlink ref="B19" location="T3.1!A1" display="T3.1"/>
    <hyperlink ref="B21" location="T3.1M!A1" display="T3.1M"/>
    <hyperlink ref="B20" location="T3.1F!A1" display="T3.1F"/>
    <hyperlink ref="B22" location="T3.2!A1" display="T3.2"/>
    <hyperlink ref="B23" location="T3.3!A1" display="T3.3"/>
    <hyperlink ref="B24" location="T3.4!A1" display="T3.4"/>
    <hyperlink ref="B25" location="T3.5!A1" display="T3.5"/>
    <hyperlink ref="B27" location="T3.5M!A1" display="T3.5M"/>
    <hyperlink ref="B26" location="T3.5F!A1" display="T3.5F"/>
    <hyperlink ref="B28" location="T3.6!A1" display="T3.6"/>
    <hyperlink ref="B30" location="T3.6M!A1" display="T3.6M"/>
    <hyperlink ref="B29" location="T3.6F!A1" display="T3.6F"/>
    <hyperlink ref="B32" location="T4.1!A1" display="T4.1"/>
    <hyperlink ref="B34" location="T4.1M!A1" display="T4.1M"/>
    <hyperlink ref="B33" location="T4.1F!A1" display="T4.1F"/>
    <hyperlink ref="B35" location="T4.2!A1" display="T4.2"/>
    <hyperlink ref="B37" location="T5.1!A1" display="T5.1"/>
    <hyperlink ref="B39" location="T5.1M!A1" display="T5.1M"/>
    <hyperlink ref="B38" location="T5.1F!A1" display="T5.1F"/>
    <hyperlink ref="B40" location="T5.2!A1" display="T5.2"/>
    <hyperlink ref="B41" location="T5.3!A1" display="T5.3"/>
    <hyperlink ref="B42" location="T5.4!A1" display="T5.4"/>
    <hyperlink ref="B45" location="T6.1.1!A1" display="T6.1.1"/>
    <hyperlink ref="B47" location="T6.1.1M!A1" display="T6.1.1M"/>
    <hyperlink ref="B46" location="T6.1.1F!A1" display="T6.1.1F"/>
    <hyperlink ref="B48" location="T6.1.2!A1" display="T6.1.2"/>
    <hyperlink ref="B50" location="T6.1.2M!A1" display="T6.1.2M"/>
    <hyperlink ref="B49" location="T6.1.2F!A1" display="T6.1.2F"/>
    <hyperlink ref="B52" location="T6.2.1!A1" display="T6.2.1"/>
    <hyperlink ref="B54" location="T6.2.1M!A1" display="T6.2.1M"/>
    <hyperlink ref="B53" location="T6.2.1F!A1" display="T6.2.1F"/>
    <hyperlink ref="B55" location="T6.2.2!A1" display="T6.2.2"/>
    <hyperlink ref="B57" location="T6.2.2M!A1" display="T6.2.2M"/>
    <hyperlink ref="B56" location="T6.2.2F!A1" display="T6.2.2F"/>
    <hyperlink ref="B59" location="T6.3.1!A1" display="T6.3.1"/>
    <hyperlink ref="B60" location="T6.3.2!A1" display="T6.3.2"/>
    <hyperlink ref="B61" location="T6.3.3!A1" display="T6.3.3"/>
    <hyperlink ref="B63" location="T6.3.3M!A1" display="T6.3.3M"/>
    <hyperlink ref="B62" location="T6.3.3F!A1" display="T6.3.3F"/>
    <hyperlink ref="B65" location="T6.4.1!A1" display="T6.4.1"/>
    <hyperlink ref="B66" location="T6.4.2!A1" display="T6.4.2"/>
    <hyperlink ref="B68" location="T6.5.1!A1" display="T6.5.1"/>
    <hyperlink ref="B69" location="T6.6.1!A1" display="T6.6.1"/>
    <hyperlink ref="B70" location="T6.6.2!A1" display="T6.6.2"/>
    <hyperlink ref="B71" location="T6.6.3!A1" display="T6.6.3"/>
    <hyperlink ref="B44" location="T6.1.0!Druckbereich" display="T6.1.0"/>
    <hyperlink ref="B51" location="T6.2.0!A1" display="T6.2.0"/>
    <hyperlink ref="B58" location="T6.3.0!Druckbereich" display="T6.3.0"/>
    <hyperlink ref="B64" location="T6.4.0!A1" display="T6.4.0"/>
    <hyperlink ref="B67" location="T6.5.0!Druckbereich" display="T6.5.0"/>
  </hyperlinks>
  <pageMargins left="0.7" right="0.7" top="0.78740157499999996" bottom="0.78740157499999996"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7" enableFormatConditionsCalculation="0">
    <tabColor rgb="FFC8E6E5"/>
  </sheetPr>
  <dimension ref="A1:H51"/>
  <sheetViews>
    <sheetView zoomScale="85" zoomScaleNormal="85" workbookViewId="0">
      <selection activeCell="I7" sqref="I7"/>
    </sheetView>
  </sheetViews>
  <sheetFormatPr baseColWidth="10" defaultColWidth="11.44140625" defaultRowHeight="13.2"/>
  <cols>
    <col min="1" max="1" width="17.5546875" style="7" customWidth="1"/>
    <col min="2" max="2" width="107.33203125" style="8" customWidth="1"/>
    <col min="3" max="3" width="9.109375" style="8" customWidth="1"/>
    <col min="4" max="4" width="9.88671875" style="8" bestFit="1" customWidth="1"/>
    <col min="5" max="5" width="10.33203125" style="8" bestFit="1" customWidth="1"/>
    <col min="6" max="6" width="13.109375" style="8" bestFit="1" customWidth="1"/>
    <col min="7" max="16384" width="11.44140625" style="7"/>
  </cols>
  <sheetData>
    <row r="1" spans="1:8" ht="18" customHeight="1">
      <c r="A1" s="39" t="s">
        <v>350</v>
      </c>
      <c r="B1" s="39"/>
      <c r="C1" s="18"/>
      <c r="D1" s="18"/>
      <c r="E1" s="18"/>
      <c r="G1" s="4"/>
      <c r="H1" s="4"/>
    </row>
    <row r="2" spans="1:8" s="49" customFormat="1" ht="15.9" customHeight="1">
      <c r="B2" s="78"/>
      <c r="C2" s="50"/>
      <c r="D2" s="50"/>
      <c r="E2" s="50"/>
      <c r="F2" s="50"/>
    </row>
    <row r="3" spans="1:8" s="49" customFormat="1" ht="15.9" customHeight="1" thickBot="1">
      <c r="A3" s="54"/>
      <c r="B3" s="53"/>
      <c r="C3" s="53"/>
      <c r="D3" s="53"/>
      <c r="E3" s="53"/>
      <c r="F3" s="74" t="s">
        <v>5</v>
      </c>
    </row>
    <row r="4" spans="1:8" s="80" customFormat="1" ht="15.9" customHeight="1">
      <c r="A4" s="106" t="s">
        <v>55</v>
      </c>
      <c r="B4" s="106"/>
      <c r="C4" s="280" t="s">
        <v>56</v>
      </c>
      <c r="D4" s="285"/>
      <c r="E4" s="87" t="s">
        <v>58</v>
      </c>
      <c r="F4" s="87" t="s">
        <v>57</v>
      </c>
    </row>
    <row r="5" spans="1:8" s="104" customFormat="1" ht="15.9" customHeight="1">
      <c r="A5" s="108" t="s">
        <v>59</v>
      </c>
      <c r="B5" s="107"/>
      <c r="C5" s="109">
        <v>276</v>
      </c>
      <c r="D5" s="110">
        <v>1</v>
      </c>
      <c r="E5" s="97">
        <v>126</v>
      </c>
      <c r="F5" s="97">
        <v>150</v>
      </c>
    </row>
    <row r="6" spans="1:8" s="104" customFormat="1" ht="15.9" customHeight="1">
      <c r="A6" s="78" t="s">
        <v>202</v>
      </c>
      <c r="B6" s="79"/>
      <c r="C6" s="111">
        <v>4</v>
      </c>
      <c r="D6" s="112">
        <v>1.4492753623188406E-2</v>
      </c>
      <c r="E6" s="93">
        <v>0</v>
      </c>
      <c r="F6" s="93">
        <v>4</v>
      </c>
    </row>
    <row r="7" spans="1:8" s="49" customFormat="1" ht="15.9" customHeight="1">
      <c r="B7" s="78" t="s">
        <v>123</v>
      </c>
      <c r="C7" s="111">
        <v>4</v>
      </c>
      <c r="D7" s="112">
        <v>1.4492753623188406E-2</v>
      </c>
      <c r="E7" s="93">
        <v>0</v>
      </c>
      <c r="F7" s="93">
        <v>4</v>
      </c>
    </row>
    <row r="8" spans="1:8" s="49" customFormat="1" ht="15.9" customHeight="1">
      <c r="A8" s="78" t="s">
        <v>203</v>
      </c>
      <c r="B8" s="78"/>
      <c r="C8" s="111">
        <v>60</v>
      </c>
      <c r="D8" s="112">
        <v>0.21739130434782608</v>
      </c>
      <c r="E8" s="93">
        <v>20</v>
      </c>
      <c r="F8" s="93">
        <v>40</v>
      </c>
    </row>
    <row r="9" spans="1:8" s="104" customFormat="1" ht="15.9" customHeight="1">
      <c r="B9" s="78" t="s">
        <v>35</v>
      </c>
      <c r="C9" s="111">
        <v>12</v>
      </c>
      <c r="D9" s="112">
        <v>4.3478260869565216E-2</v>
      </c>
      <c r="E9" s="93">
        <v>4</v>
      </c>
      <c r="F9" s="93">
        <v>8</v>
      </c>
    </row>
    <row r="10" spans="1:8" s="49" customFormat="1" ht="15.9" customHeight="1">
      <c r="B10" s="78" t="s">
        <v>54</v>
      </c>
      <c r="C10" s="111">
        <v>2</v>
      </c>
      <c r="D10" s="112">
        <v>7.246376811594203E-3</v>
      </c>
      <c r="E10" s="93">
        <v>1</v>
      </c>
      <c r="F10" s="93">
        <v>1</v>
      </c>
    </row>
    <row r="11" spans="1:8" s="49" customFormat="1" ht="15.9" customHeight="1">
      <c r="B11" s="78" t="s">
        <v>28</v>
      </c>
      <c r="C11" s="111">
        <v>2</v>
      </c>
      <c r="D11" s="112">
        <v>7.246376811594203E-3</v>
      </c>
      <c r="E11" s="93">
        <v>2</v>
      </c>
      <c r="F11" s="93">
        <v>0</v>
      </c>
    </row>
    <row r="12" spans="1:8" s="49" customFormat="1" ht="15.9" customHeight="1">
      <c r="B12" s="78" t="s">
        <v>66</v>
      </c>
      <c r="C12" s="111">
        <v>15</v>
      </c>
      <c r="D12" s="112">
        <v>5.434782608695652E-2</v>
      </c>
      <c r="E12" s="93">
        <v>5</v>
      </c>
      <c r="F12" s="93">
        <v>10</v>
      </c>
    </row>
    <row r="13" spans="1:8" s="49" customFormat="1" ht="15.9" customHeight="1">
      <c r="B13" s="78" t="s">
        <v>61</v>
      </c>
      <c r="C13" s="111">
        <v>6</v>
      </c>
      <c r="D13" s="112">
        <v>2.1739130434782608E-2</v>
      </c>
      <c r="E13" s="93">
        <v>1</v>
      </c>
      <c r="F13" s="93">
        <v>5</v>
      </c>
    </row>
    <row r="14" spans="1:8" s="49" customFormat="1" ht="15.9" customHeight="1">
      <c r="B14" s="78" t="s">
        <v>50</v>
      </c>
      <c r="C14" s="111">
        <v>1</v>
      </c>
      <c r="D14" s="112">
        <v>3.6231884057971015E-3</v>
      </c>
      <c r="E14" s="93">
        <v>0</v>
      </c>
      <c r="F14" s="93">
        <v>1</v>
      </c>
    </row>
    <row r="15" spans="1:8" s="49" customFormat="1" ht="15.9" customHeight="1">
      <c r="B15" s="78" t="s">
        <v>140</v>
      </c>
      <c r="C15" s="111">
        <v>2</v>
      </c>
      <c r="D15" s="112">
        <v>7.246376811594203E-3</v>
      </c>
      <c r="E15" s="93">
        <v>2</v>
      </c>
      <c r="F15" s="93">
        <v>0</v>
      </c>
    </row>
    <row r="16" spans="1:8" s="49" customFormat="1" ht="15.9" customHeight="1">
      <c r="B16" s="78" t="s">
        <v>44</v>
      </c>
      <c r="C16" s="111">
        <v>2</v>
      </c>
      <c r="D16" s="112">
        <v>7.246376811594203E-3</v>
      </c>
      <c r="E16" s="93">
        <v>0</v>
      </c>
      <c r="F16" s="93">
        <v>2</v>
      </c>
    </row>
    <row r="17" spans="1:6" s="49" customFormat="1" ht="15.9" customHeight="1">
      <c r="B17" s="78" t="s">
        <v>37</v>
      </c>
      <c r="C17" s="111">
        <v>18</v>
      </c>
      <c r="D17" s="112">
        <v>6.5217391304347824E-2</v>
      </c>
      <c r="E17" s="93">
        <v>5</v>
      </c>
      <c r="F17" s="93">
        <v>13</v>
      </c>
    </row>
    <row r="18" spans="1:6" s="49" customFormat="1" ht="15.9" customHeight="1">
      <c r="A18" s="78" t="s">
        <v>204</v>
      </c>
      <c r="B18" s="78"/>
      <c r="C18" s="111">
        <v>9</v>
      </c>
      <c r="D18" s="112">
        <v>3.2608695652173912E-2</v>
      </c>
      <c r="E18" s="93">
        <v>2</v>
      </c>
      <c r="F18" s="93">
        <v>7</v>
      </c>
    </row>
    <row r="19" spans="1:6" s="49" customFormat="1" ht="15.9" customHeight="1">
      <c r="B19" s="78" t="s">
        <v>141</v>
      </c>
      <c r="C19" s="111">
        <v>1</v>
      </c>
      <c r="D19" s="112">
        <v>3.6231884057971015E-3</v>
      </c>
      <c r="E19" s="93">
        <v>1</v>
      </c>
      <c r="F19" s="93">
        <v>0</v>
      </c>
    </row>
    <row r="20" spans="1:6" s="49" customFormat="1" ht="15.9" customHeight="1">
      <c r="B20" s="78" t="s">
        <v>63</v>
      </c>
      <c r="C20" s="111">
        <v>2</v>
      </c>
      <c r="D20" s="112">
        <v>7.246376811594203E-3</v>
      </c>
      <c r="E20" s="93">
        <v>1</v>
      </c>
      <c r="F20" s="93">
        <v>1</v>
      </c>
    </row>
    <row r="21" spans="1:6" s="49" customFormat="1" ht="15.9" customHeight="1">
      <c r="B21" s="78" t="s">
        <v>68</v>
      </c>
      <c r="C21" s="111">
        <v>2</v>
      </c>
      <c r="D21" s="112">
        <v>7.246376811594203E-3</v>
      </c>
      <c r="E21" s="93">
        <v>0</v>
      </c>
      <c r="F21" s="93">
        <v>2</v>
      </c>
    </row>
    <row r="22" spans="1:6" s="49" customFormat="1" ht="15.9" customHeight="1">
      <c r="B22" s="78" t="s">
        <v>114</v>
      </c>
      <c r="C22" s="111">
        <v>3</v>
      </c>
      <c r="D22" s="112">
        <v>1.0869565217391304E-2</v>
      </c>
      <c r="E22" s="93">
        <v>0</v>
      </c>
      <c r="F22" s="93">
        <v>3</v>
      </c>
    </row>
    <row r="23" spans="1:6" s="49" customFormat="1" ht="15.9" customHeight="1">
      <c r="B23" s="78" t="s">
        <v>25</v>
      </c>
      <c r="C23" s="111">
        <v>1</v>
      </c>
      <c r="D23" s="112">
        <v>3.6231884057971015E-3</v>
      </c>
      <c r="E23" s="93">
        <v>0</v>
      </c>
      <c r="F23" s="93">
        <v>1</v>
      </c>
    </row>
    <row r="24" spans="1:6" s="49" customFormat="1" ht="15.9" customHeight="1">
      <c r="A24" s="78" t="s">
        <v>205</v>
      </c>
      <c r="B24" s="78"/>
      <c r="C24" s="111">
        <v>26</v>
      </c>
      <c r="D24" s="112">
        <v>9.420289855072464E-2</v>
      </c>
      <c r="E24" s="93">
        <v>1</v>
      </c>
      <c r="F24" s="93">
        <v>25</v>
      </c>
    </row>
    <row r="25" spans="1:6" s="49" customFormat="1" ht="15.9" customHeight="1">
      <c r="B25" s="78" t="s">
        <v>64</v>
      </c>
      <c r="C25" s="111">
        <v>26</v>
      </c>
      <c r="D25" s="112">
        <v>9.420289855072464E-2</v>
      </c>
      <c r="E25" s="93">
        <v>1</v>
      </c>
      <c r="F25" s="93">
        <v>25</v>
      </c>
    </row>
    <row r="26" spans="1:6" s="104" customFormat="1" ht="15.9" customHeight="1">
      <c r="B26" s="78" t="s">
        <v>62</v>
      </c>
      <c r="C26" s="111">
        <v>0</v>
      </c>
      <c r="D26" s="112">
        <v>0</v>
      </c>
      <c r="E26" s="93">
        <v>0</v>
      </c>
      <c r="F26" s="93">
        <v>0</v>
      </c>
    </row>
    <row r="27" spans="1:6" s="104" customFormat="1" ht="15.9" customHeight="1">
      <c r="A27" s="78" t="s">
        <v>206</v>
      </c>
      <c r="B27" s="78"/>
      <c r="C27" s="111">
        <v>40</v>
      </c>
      <c r="D27" s="112">
        <v>0.14492753623188406</v>
      </c>
      <c r="E27" s="93">
        <v>13</v>
      </c>
      <c r="F27" s="93">
        <v>27</v>
      </c>
    </row>
    <row r="28" spans="1:6" s="49" customFormat="1" ht="15.9" customHeight="1">
      <c r="B28" s="78" t="s">
        <v>65</v>
      </c>
      <c r="C28" s="111">
        <v>28</v>
      </c>
      <c r="D28" s="112">
        <v>0.10144927536231885</v>
      </c>
      <c r="E28" s="93">
        <v>10</v>
      </c>
      <c r="F28" s="93">
        <v>18</v>
      </c>
    </row>
    <row r="29" spans="1:6" s="49" customFormat="1" ht="15.9" customHeight="1">
      <c r="B29" s="78" t="s">
        <v>31</v>
      </c>
      <c r="C29" s="111">
        <v>1</v>
      </c>
      <c r="D29" s="112">
        <v>3.6231884057971015E-3</v>
      </c>
      <c r="E29" s="93">
        <v>0</v>
      </c>
      <c r="F29" s="93">
        <v>1</v>
      </c>
    </row>
    <row r="30" spans="1:6" s="49" customFormat="1" ht="15.9" customHeight="1">
      <c r="B30" s="78" t="s">
        <v>115</v>
      </c>
      <c r="C30" s="111">
        <v>9</v>
      </c>
      <c r="D30" s="112">
        <v>3.2608695652173912E-2</v>
      </c>
      <c r="E30" s="93">
        <v>1</v>
      </c>
      <c r="F30" s="93">
        <v>8</v>
      </c>
    </row>
    <row r="31" spans="1:6" s="49" customFormat="1" ht="15.9" customHeight="1">
      <c r="B31" s="78" t="s">
        <v>67</v>
      </c>
      <c r="C31" s="111">
        <v>2</v>
      </c>
      <c r="D31" s="112">
        <v>7.246376811594203E-3</v>
      </c>
      <c r="E31" s="93">
        <v>2</v>
      </c>
      <c r="F31" s="93">
        <v>0</v>
      </c>
    </row>
    <row r="32" spans="1:6" s="49" customFormat="1" ht="15.9" customHeight="1">
      <c r="A32" s="78" t="s">
        <v>207</v>
      </c>
      <c r="B32" s="78"/>
      <c r="C32" s="111">
        <v>45</v>
      </c>
      <c r="D32" s="112">
        <v>0.16304347826086957</v>
      </c>
      <c r="E32" s="93">
        <v>31</v>
      </c>
      <c r="F32" s="93">
        <v>14</v>
      </c>
    </row>
    <row r="33" spans="1:6" s="49" customFormat="1" ht="15.9" customHeight="1">
      <c r="B33" s="78" t="s">
        <v>148</v>
      </c>
      <c r="C33" s="111">
        <v>29</v>
      </c>
      <c r="D33" s="112">
        <v>0.10507246376811594</v>
      </c>
      <c r="E33" s="93">
        <v>19</v>
      </c>
      <c r="F33" s="93">
        <v>10</v>
      </c>
    </row>
    <row r="34" spans="1:6" s="105" customFormat="1" ht="15.9" customHeight="1">
      <c r="B34" s="78" t="s">
        <v>124</v>
      </c>
      <c r="C34" s="111">
        <v>16</v>
      </c>
      <c r="D34" s="112">
        <v>5.7971014492753624E-2</v>
      </c>
      <c r="E34" s="93">
        <v>12</v>
      </c>
      <c r="F34" s="93">
        <v>4</v>
      </c>
    </row>
    <row r="35" spans="1:6" s="105" customFormat="1" ht="15.9" customHeight="1">
      <c r="A35" s="78" t="s">
        <v>208</v>
      </c>
      <c r="B35" s="78"/>
      <c r="C35" s="111">
        <v>69</v>
      </c>
      <c r="D35" s="112">
        <v>0.25</v>
      </c>
      <c r="E35" s="93">
        <v>40</v>
      </c>
      <c r="F35" s="93">
        <v>29</v>
      </c>
    </row>
    <row r="36" spans="1:6" s="49" customFormat="1" ht="15.9" customHeight="1">
      <c r="B36" s="78" t="s">
        <v>137</v>
      </c>
      <c r="C36" s="111">
        <v>16</v>
      </c>
      <c r="D36" s="112">
        <v>5.7971014492753624E-2</v>
      </c>
      <c r="E36" s="93">
        <v>4</v>
      </c>
      <c r="F36" s="93">
        <v>12</v>
      </c>
    </row>
    <row r="37" spans="1:6" s="49" customFormat="1" ht="15.75" customHeight="1">
      <c r="B37" s="78" t="s">
        <v>152</v>
      </c>
      <c r="C37" s="111">
        <v>49</v>
      </c>
      <c r="D37" s="112">
        <v>0.17753623188405798</v>
      </c>
      <c r="E37" s="93">
        <v>34</v>
      </c>
      <c r="F37" s="93">
        <v>15</v>
      </c>
    </row>
    <row r="38" spans="1:6" s="49" customFormat="1" ht="15.9" customHeight="1">
      <c r="B38" s="78" t="s">
        <v>26</v>
      </c>
      <c r="C38" s="111">
        <v>2</v>
      </c>
      <c r="D38" s="112">
        <v>7.246376811594203E-3</v>
      </c>
      <c r="E38" s="93">
        <v>1</v>
      </c>
      <c r="F38" s="93">
        <v>1</v>
      </c>
    </row>
    <row r="39" spans="1:6" s="49" customFormat="1" ht="15.9" customHeight="1">
      <c r="B39" s="78" t="s">
        <v>120</v>
      </c>
      <c r="C39" s="111">
        <v>0</v>
      </c>
      <c r="D39" s="112">
        <v>0</v>
      </c>
      <c r="E39" s="93">
        <v>0</v>
      </c>
      <c r="F39" s="93">
        <v>0</v>
      </c>
    </row>
    <row r="40" spans="1:6" s="49" customFormat="1" ht="15.9" customHeight="1">
      <c r="B40" s="78" t="s">
        <v>45</v>
      </c>
      <c r="C40" s="111">
        <v>2</v>
      </c>
      <c r="D40" s="112">
        <v>7.246376811594203E-3</v>
      </c>
      <c r="E40" s="93">
        <v>1</v>
      </c>
      <c r="F40" s="93">
        <v>1</v>
      </c>
    </row>
    <row r="41" spans="1:6" s="49" customFormat="1" ht="15.9" customHeight="1">
      <c r="A41" s="78" t="s">
        <v>209</v>
      </c>
      <c r="B41" s="78"/>
      <c r="C41" s="111">
        <v>20</v>
      </c>
      <c r="D41" s="112">
        <v>7.2463768115942032E-2</v>
      </c>
      <c r="E41" s="93">
        <v>17</v>
      </c>
      <c r="F41" s="93">
        <v>3</v>
      </c>
    </row>
    <row r="42" spans="1:6" s="49" customFormat="1" ht="15.9" customHeight="1">
      <c r="B42" s="78" t="s">
        <v>118</v>
      </c>
      <c r="C42" s="111">
        <v>1</v>
      </c>
      <c r="D42" s="112">
        <v>3.6231884057971015E-3</v>
      </c>
      <c r="E42" s="93">
        <v>0</v>
      </c>
      <c r="F42" s="93">
        <v>1</v>
      </c>
    </row>
    <row r="43" spans="1:6" s="49" customFormat="1" ht="15.9" customHeight="1">
      <c r="B43" s="78" t="s">
        <v>136</v>
      </c>
      <c r="C43" s="111">
        <v>0</v>
      </c>
      <c r="D43" s="112">
        <v>0</v>
      </c>
      <c r="E43" s="93">
        <v>0</v>
      </c>
      <c r="F43" s="93">
        <v>0</v>
      </c>
    </row>
    <row r="44" spans="1:6" s="49" customFormat="1" ht="15.9" customHeight="1">
      <c r="B44" s="78" t="s">
        <v>53</v>
      </c>
      <c r="C44" s="111">
        <v>11</v>
      </c>
      <c r="D44" s="112">
        <v>3.9855072463768113E-2</v>
      </c>
      <c r="E44" s="93">
        <v>10</v>
      </c>
      <c r="F44" s="93">
        <v>1</v>
      </c>
    </row>
    <row r="45" spans="1:6" s="49" customFormat="1" ht="15.9" customHeight="1">
      <c r="B45" s="78" t="s">
        <v>109</v>
      </c>
      <c r="C45" s="111">
        <v>0</v>
      </c>
      <c r="D45" s="112">
        <v>0</v>
      </c>
      <c r="E45" s="93">
        <v>0</v>
      </c>
      <c r="F45" s="93">
        <v>0</v>
      </c>
    </row>
    <row r="46" spans="1:6" s="49" customFormat="1" ht="15.9" customHeight="1">
      <c r="B46" s="78" t="s">
        <v>119</v>
      </c>
      <c r="C46" s="111">
        <v>8</v>
      </c>
      <c r="D46" s="112">
        <v>2.8985507246376812E-2</v>
      </c>
      <c r="E46" s="93">
        <v>7</v>
      </c>
      <c r="F46" s="93">
        <v>1</v>
      </c>
    </row>
    <row r="47" spans="1:6" s="49" customFormat="1" ht="15.9" customHeight="1">
      <c r="B47" s="78" t="s">
        <v>36</v>
      </c>
      <c r="C47" s="111">
        <v>0</v>
      </c>
      <c r="D47" s="112">
        <v>0</v>
      </c>
      <c r="E47" s="93">
        <v>0</v>
      </c>
      <c r="F47" s="93">
        <v>0</v>
      </c>
    </row>
    <row r="48" spans="1:6" s="49" customFormat="1" ht="15.9" customHeight="1">
      <c r="A48" s="78" t="s">
        <v>210</v>
      </c>
      <c r="B48" s="78"/>
      <c r="C48" s="111">
        <v>3</v>
      </c>
      <c r="D48" s="112">
        <v>1.0869565217391304E-2</v>
      </c>
      <c r="E48" s="93">
        <v>2</v>
      </c>
      <c r="F48" s="93">
        <v>1</v>
      </c>
    </row>
    <row r="49" spans="1:8" s="49" customFormat="1" ht="15.9" customHeight="1">
      <c r="B49" s="78" t="s">
        <v>46</v>
      </c>
      <c r="C49" s="111">
        <v>3</v>
      </c>
      <c r="D49" s="112">
        <v>1.0869565217391304E-2</v>
      </c>
      <c r="E49" s="93">
        <v>2</v>
      </c>
      <c r="F49" s="93">
        <v>1</v>
      </c>
    </row>
    <row r="50" spans="1:8" s="49" customFormat="1" ht="15.9" customHeight="1" thickBot="1">
      <c r="A50" s="54"/>
      <c r="B50" s="72" t="s">
        <v>47</v>
      </c>
      <c r="C50" s="113">
        <v>0</v>
      </c>
      <c r="D50" s="114">
        <v>0</v>
      </c>
      <c r="E50" s="95">
        <v>0</v>
      </c>
      <c r="F50" s="95">
        <v>0</v>
      </c>
    </row>
    <row r="51" spans="1:8">
      <c r="A51" s="273" t="s">
        <v>429</v>
      </c>
      <c r="B51" s="273"/>
      <c r="C51" s="273"/>
      <c r="D51" s="273"/>
      <c r="E51" s="273"/>
      <c r="F51" s="273"/>
      <c r="G51" s="43"/>
      <c r="H51" s="43"/>
    </row>
  </sheetData>
  <mergeCells count="2">
    <mergeCell ref="C4:D4"/>
    <mergeCell ref="A51:F51"/>
  </mergeCells>
  <phoneticPr fontId="2" type="noConversion"/>
  <pageMargins left="0.78740157480314965" right="0.6692913385826772" top="0.98425196850393704" bottom="0.98425196850393704" header="0.51181102362204722" footer="0.51181102362204722"/>
  <pageSetup paperSize="9" scale="8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2" enableFormatConditionsCalculation="0">
    <tabColor rgb="FFC8E6E5"/>
  </sheetPr>
  <dimension ref="A1:P45"/>
  <sheetViews>
    <sheetView zoomScale="85" zoomScaleNormal="85" workbookViewId="0">
      <selection activeCell="V36" sqref="V36"/>
    </sheetView>
  </sheetViews>
  <sheetFormatPr baseColWidth="10" defaultColWidth="11.44140625" defaultRowHeight="13.2"/>
  <cols>
    <col min="1" max="1" width="5" style="8" customWidth="1"/>
    <col min="2" max="2" width="22.88671875" style="8" bestFit="1" customWidth="1"/>
    <col min="3" max="3" width="16.44140625" style="13" bestFit="1" customWidth="1"/>
    <col min="4" max="4" width="5.88671875" style="8" bestFit="1" customWidth="1"/>
    <col min="5" max="5" width="6" style="8" bestFit="1" customWidth="1"/>
    <col min="6" max="6" width="5.88671875" style="8" bestFit="1" customWidth="1"/>
    <col min="7" max="7" width="5.6640625" style="8" bestFit="1" customWidth="1"/>
    <col min="8" max="8" width="5.5546875" style="8" bestFit="1" customWidth="1"/>
    <col min="9" max="9" width="6" style="8" bestFit="1" customWidth="1"/>
    <col min="10" max="10" width="5.109375" style="8" bestFit="1" customWidth="1"/>
    <col min="11" max="11" width="6.33203125" style="8" bestFit="1" customWidth="1"/>
    <col min="12" max="12" width="6.109375" style="8" bestFit="1" customWidth="1"/>
    <col min="13" max="13" width="5.5546875" style="8" bestFit="1" customWidth="1"/>
    <col min="14" max="14" width="6.33203125" style="8" bestFit="1" customWidth="1"/>
    <col min="15" max="15" width="6.109375" style="8" bestFit="1" customWidth="1"/>
    <col min="16" max="16384" width="11.44140625" style="7"/>
  </cols>
  <sheetData>
    <row r="1" spans="1:16" ht="18" customHeight="1">
      <c r="A1" s="257" t="s">
        <v>217</v>
      </c>
      <c r="B1" s="257"/>
      <c r="C1" s="257"/>
      <c r="D1" s="257"/>
      <c r="E1" s="257"/>
      <c r="F1" s="257"/>
      <c r="G1" s="257"/>
      <c r="H1" s="257"/>
      <c r="I1" s="257"/>
      <c r="J1" s="257"/>
      <c r="K1" s="257"/>
      <c r="L1" s="257"/>
      <c r="M1" s="257"/>
      <c r="N1" s="257"/>
      <c r="O1" s="257"/>
      <c r="P1" s="5"/>
    </row>
    <row r="2" spans="1:16" s="49" customFormat="1" ht="15.9" customHeight="1">
      <c r="A2" s="78"/>
      <c r="B2" s="78"/>
      <c r="C2" s="79"/>
      <c r="D2" s="50"/>
      <c r="E2" s="50"/>
      <c r="F2" s="50"/>
      <c r="G2" s="50"/>
      <c r="H2" s="50"/>
      <c r="I2" s="50"/>
      <c r="J2" s="50"/>
      <c r="K2" s="50"/>
      <c r="L2" s="50"/>
      <c r="M2" s="50"/>
      <c r="N2" s="50"/>
      <c r="O2" s="50"/>
    </row>
    <row r="3" spans="1:16" s="49" customFormat="1" ht="15.9" customHeight="1" thickBot="1">
      <c r="A3" s="72"/>
      <c r="B3" s="72"/>
      <c r="C3" s="119"/>
      <c r="D3" s="53"/>
      <c r="E3" s="53"/>
      <c r="F3" s="53"/>
      <c r="G3" s="53"/>
      <c r="H3" s="53"/>
      <c r="I3" s="53"/>
      <c r="J3" s="53"/>
      <c r="K3" s="53"/>
      <c r="L3" s="53"/>
      <c r="M3" s="53"/>
      <c r="N3" s="270" t="s">
        <v>6</v>
      </c>
      <c r="O3" s="270"/>
    </row>
    <row r="4" spans="1:16" s="80" customFormat="1" ht="15.9" customHeight="1">
      <c r="A4" s="286"/>
      <c r="B4" s="286"/>
      <c r="C4" s="99" t="s">
        <v>170</v>
      </c>
      <c r="D4" s="87" t="s">
        <v>126</v>
      </c>
      <c r="E4" s="87" t="s">
        <v>127</v>
      </c>
      <c r="F4" s="87" t="s">
        <v>117</v>
      </c>
      <c r="G4" s="87" t="s">
        <v>116</v>
      </c>
      <c r="H4" s="87" t="s">
        <v>135</v>
      </c>
      <c r="I4" s="87" t="s">
        <v>134</v>
      </c>
      <c r="J4" s="87" t="s">
        <v>133</v>
      </c>
      <c r="K4" s="87" t="s">
        <v>132</v>
      </c>
      <c r="L4" s="87" t="s">
        <v>131</v>
      </c>
      <c r="M4" s="87" t="s">
        <v>130</v>
      </c>
      <c r="N4" s="87" t="s">
        <v>129</v>
      </c>
      <c r="O4" s="87" t="s">
        <v>128</v>
      </c>
    </row>
    <row r="5" spans="1:16" s="49" customFormat="1" ht="15.9" customHeight="1">
      <c r="A5" s="287" t="s">
        <v>138</v>
      </c>
      <c r="B5" s="287"/>
      <c r="C5" s="85">
        <v>61.166666666666664</v>
      </c>
      <c r="D5" s="85">
        <v>96</v>
      </c>
      <c r="E5" s="85">
        <v>68</v>
      </c>
      <c r="F5" s="85">
        <v>64</v>
      </c>
      <c r="G5" s="85">
        <v>63</v>
      </c>
      <c r="H5" s="85">
        <v>51</v>
      </c>
      <c r="I5" s="85">
        <v>32</v>
      </c>
      <c r="J5" s="85">
        <v>65</v>
      </c>
      <c r="K5" s="85">
        <v>58</v>
      </c>
      <c r="L5" s="85">
        <v>60</v>
      </c>
      <c r="M5" s="85">
        <v>51</v>
      </c>
      <c r="N5" s="85">
        <v>57</v>
      </c>
      <c r="O5" s="85">
        <v>69</v>
      </c>
    </row>
    <row r="6" spans="1:16" s="49" customFormat="1" ht="15.9" customHeight="1">
      <c r="A6" s="265" t="s">
        <v>193</v>
      </c>
      <c r="B6" s="265"/>
      <c r="C6" s="265"/>
      <c r="D6" s="265"/>
      <c r="E6" s="265"/>
      <c r="F6" s="265"/>
      <c r="G6" s="265"/>
      <c r="H6" s="265"/>
      <c r="I6" s="265"/>
      <c r="J6" s="265"/>
      <c r="K6" s="265"/>
      <c r="L6" s="265"/>
      <c r="M6" s="265"/>
      <c r="N6" s="265"/>
      <c r="O6" s="265"/>
    </row>
    <row r="7" spans="1:16" s="49" customFormat="1" ht="15.9" customHeight="1">
      <c r="A7" s="88"/>
      <c r="B7" s="59" t="s">
        <v>184</v>
      </c>
      <c r="C7" s="69">
        <v>11</v>
      </c>
      <c r="D7" s="69">
        <v>16</v>
      </c>
      <c r="E7" s="69">
        <v>9</v>
      </c>
      <c r="F7" s="69">
        <v>10</v>
      </c>
      <c r="G7" s="69">
        <v>9</v>
      </c>
      <c r="H7" s="69">
        <v>9</v>
      </c>
      <c r="I7" s="69">
        <v>7</v>
      </c>
      <c r="J7" s="69">
        <v>10</v>
      </c>
      <c r="K7" s="69">
        <v>16</v>
      </c>
      <c r="L7" s="69">
        <v>15</v>
      </c>
      <c r="M7" s="69">
        <v>9</v>
      </c>
      <c r="N7" s="69">
        <v>11</v>
      </c>
      <c r="O7" s="69">
        <v>11</v>
      </c>
    </row>
    <row r="8" spans="1:16" s="49" customFormat="1" ht="15.9" customHeight="1">
      <c r="A8" s="88"/>
      <c r="B8" s="59" t="s">
        <v>185</v>
      </c>
      <c r="C8" s="69">
        <v>36.916666666666664</v>
      </c>
      <c r="D8" s="69">
        <v>57</v>
      </c>
      <c r="E8" s="69">
        <v>43</v>
      </c>
      <c r="F8" s="69">
        <v>37</v>
      </c>
      <c r="G8" s="69">
        <v>42</v>
      </c>
      <c r="H8" s="69">
        <v>34</v>
      </c>
      <c r="I8" s="69">
        <v>20</v>
      </c>
      <c r="J8" s="69">
        <v>40</v>
      </c>
      <c r="K8" s="69">
        <v>29</v>
      </c>
      <c r="L8" s="69">
        <v>31</v>
      </c>
      <c r="M8" s="69">
        <v>31</v>
      </c>
      <c r="N8" s="69">
        <v>35</v>
      </c>
      <c r="O8" s="69">
        <v>44</v>
      </c>
    </row>
    <row r="9" spans="1:16" s="49" customFormat="1" ht="15.9" customHeight="1">
      <c r="A9" s="88"/>
      <c r="B9" s="59" t="s">
        <v>33</v>
      </c>
      <c r="C9" s="69">
        <v>13.25</v>
      </c>
      <c r="D9" s="69">
        <v>23</v>
      </c>
      <c r="E9" s="69">
        <v>16</v>
      </c>
      <c r="F9" s="69">
        <v>17</v>
      </c>
      <c r="G9" s="69">
        <v>12</v>
      </c>
      <c r="H9" s="69">
        <v>8</v>
      </c>
      <c r="I9" s="69">
        <v>5</v>
      </c>
      <c r="J9" s="69">
        <v>15</v>
      </c>
      <c r="K9" s="69">
        <v>13</v>
      </c>
      <c r="L9" s="69">
        <v>14</v>
      </c>
      <c r="M9" s="69">
        <v>11</v>
      </c>
      <c r="N9" s="69">
        <v>11</v>
      </c>
      <c r="O9" s="69">
        <v>14</v>
      </c>
    </row>
    <row r="10" spans="1:16" s="49" customFormat="1" ht="15.9" customHeight="1">
      <c r="A10" s="88"/>
      <c r="B10" s="59"/>
      <c r="C10" s="67"/>
      <c r="D10" s="69"/>
      <c r="E10" s="69"/>
      <c r="F10" s="69"/>
      <c r="G10" s="69"/>
      <c r="H10" s="69"/>
      <c r="I10" s="69"/>
      <c r="J10" s="69"/>
      <c r="K10" s="69"/>
      <c r="L10" s="69"/>
      <c r="M10" s="69"/>
      <c r="N10" s="69"/>
      <c r="O10" s="69"/>
    </row>
    <row r="11" spans="1:16" s="49" customFormat="1" ht="15.9" customHeight="1">
      <c r="A11" s="267" t="s">
        <v>195</v>
      </c>
      <c r="B11" s="267"/>
      <c r="C11" s="267"/>
      <c r="D11" s="267"/>
      <c r="E11" s="267"/>
      <c r="F11" s="267"/>
      <c r="G11" s="267"/>
      <c r="H11" s="267"/>
      <c r="I11" s="267"/>
      <c r="J11" s="267"/>
      <c r="K11" s="267"/>
      <c r="L11" s="267"/>
      <c r="M11" s="267"/>
      <c r="N11" s="267"/>
      <c r="O11" s="267"/>
    </row>
    <row r="12" spans="1:16" s="49" customFormat="1" ht="15.9" customHeight="1">
      <c r="A12" s="68"/>
      <c r="B12" s="59" t="s">
        <v>60</v>
      </c>
      <c r="C12" s="69">
        <v>31.583333333333332</v>
      </c>
      <c r="D12" s="69">
        <v>52</v>
      </c>
      <c r="E12" s="69">
        <v>28</v>
      </c>
      <c r="F12" s="69">
        <v>29</v>
      </c>
      <c r="G12" s="69">
        <v>32</v>
      </c>
      <c r="H12" s="69">
        <v>28</v>
      </c>
      <c r="I12" s="69">
        <v>13</v>
      </c>
      <c r="J12" s="69">
        <v>39</v>
      </c>
      <c r="K12" s="69">
        <v>31</v>
      </c>
      <c r="L12" s="69">
        <v>32</v>
      </c>
      <c r="M12" s="69">
        <v>30</v>
      </c>
      <c r="N12" s="69">
        <v>32</v>
      </c>
      <c r="O12" s="69">
        <v>33</v>
      </c>
    </row>
    <row r="13" spans="1:16" s="49" customFormat="1" ht="15.9" customHeight="1">
      <c r="A13" s="68"/>
      <c r="B13" s="59" t="s">
        <v>32</v>
      </c>
      <c r="C13" s="69">
        <v>29.583333333333332</v>
      </c>
      <c r="D13" s="69">
        <v>44</v>
      </c>
      <c r="E13" s="69">
        <v>40</v>
      </c>
      <c r="F13" s="69">
        <v>35</v>
      </c>
      <c r="G13" s="69">
        <v>31</v>
      </c>
      <c r="H13" s="69">
        <v>23</v>
      </c>
      <c r="I13" s="69">
        <v>19</v>
      </c>
      <c r="J13" s="69">
        <v>26</v>
      </c>
      <c r="K13" s="69">
        <v>27</v>
      </c>
      <c r="L13" s="69">
        <v>28</v>
      </c>
      <c r="M13" s="69">
        <v>21</v>
      </c>
      <c r="N13" s="69">
        <v>25</v>
      </c>
      <c r="O13" s="69">
        <v>36</v>
      </c>
    </row>
    <row r="14" spans="1:16" s="49" customFormat="1" ht="15.9" customHeight="1">
      <c r="A14" s="68"/>
      <c r="B14" s="59" t="s">
        <v>188</v>
      </c>
      <c r="C14" s="69"/>
      <c r="D14" s="69"/>
      <c r="E14" s="69"/>
      <c r="F14" s="69"/>
      <c r="G14" s="69"/>
      <c r="H14" s="69"/>
      <c r="I14" s="69"/>
      <c r="J14" s="69"/>
      <c r="K14" s="69"/>
      <c r="L14" s="69"/>
      <c r="M14" s="69"/>
      <c r="N14" s="69"/>
      <c r="O14" s="69"/>
    </row>
    <row r="15" spans="1:16" s="49" customFormat="1" ht="15.9" customHeight="1">
      <c r="A15" s="50"/>
      <c r="B15" s="68" t="s">
        <v>42</v>
      </c>
      <c r="C15" s="69">
        <v>7.166666666666667</v>
      </c>
      <c r="D15" s="69">
        <v>7</v>
      </c>
      <c r="E15" s="69">
        <v>15</v>
      </c>
      <c r="F15" s="69">
        <v>9</v>
      </c>
      <c r="G15" s="69">
        <v>8</v>
      </c>
      <c r="H15" s="69">
        <v>5</v>
      </c>
      <c r="I15" s="69">
        <v>3</v>
      </c>
      <c r="J15" s="69">
        <v>5</v>
      </c>
      <c r="K15" s="69">
        <v>3</v>
      </c>
      <c r="L15" s="69">
        <v>9</v>
      </c>
      <c r="M15" s="69">
        <v>6</v>
      </c>
      <c r="N15" s="69">
        <v>8</v>
      </c>
      <c r="O15" s="69">
        <v>8</v>
      </c>
    </row>
    <row r="16" spans="1:16" s="49" customFormat="1" ht="15.9" customHeight="1">
      <c r="A16" s="50"/>
      <c r="B16" s="68" t="s">
        <v>168</v>
      </c>
      <c r="C16" s="69">
        <v>13.5</v>
      </c>
      <c r="D16" s="69">
        <v>21</v>
      </c>
      <c r="E16" s="69">
        <v>13</v>
      </c>
      <c r="F16" s="69">
        <v>11</v>
      </c>
      <c r="G16" s="69">
        <v>14</v>
      </c>
      <c r="H16" s="69">
        <v>12</v>
      </c>
      <c r="I16" s="69">
        <v>6</v>
      </c>
      <c r="J16" s="69">
        <v>17</v>
      </c>
      <c r="K16" s="69">
        <v>18</v>
      </c>
      <c r="L16" s="69">
        <v>14</v>
      </c>
      <c r="M16" s="69">
        <v>7</v>
      </c>
      <c r="N16" s="69">
        <v>10</v>
      </c>
      <c r="O16" s="69">
        <v>19</v>
      </c>
    </row>
    <row r="17" spans="1:16" s="49" customFormat="1" ht="15.9" customHeight="1">
      <c r="A17" s="50"/>
      <c r="B17" s="68" t="s">
        <v>34</v>
      </c>
      <c r="C17" s="69">
        <v>8.6666666666666661</v>
      </c>
      <c r="D17" s="69">
        <v>16</v>
      </c>
      <c r="E17" s="69">
        <v>12</v>
      </c>
      <c r="F17" s="69">
        <v>14</v>
      </c>
      <c r="G17" s="69">
        <v>8</v>
      </c>
      <c r="H17" s="69">
        <v>6</v>
      </c>
      <c r="I17" s="69">
        <v>10</v>
      </c>
      <c r="J17" s="69">
        <v>4</v>
      </c>
      <c r="K17" s="69">
        <v>6</v>
      </c>
      <c r="L17" s="69">
        <v>5</v>
      </c>
      <c r="M17" s="69">
        <v>7</v>
      </c>
      <c r="N17" s="69">
        <v>7</v>
      </c>
      <c r="O17" s="69">
        <v>9</v>
      </c>
    </row>
    <row r="18" spans="1:16" s="49" customFormat="1" ht="15.9" customHeight="1">
      <c r="A18" s="50"/>
      <c r="B18" s="68" t="s">
        <v>40</v>
      </c>
      <c r="C18" s="69">
        <v>0.16666666666666666</v>
      </c>
      <c r="D18" s="69">
        <v>0</v>
      </c>
      <c r="E18" s="69">
        <v>0</v>
      </c>
      <c r="F18" s="69">
        <v>1</v>
      </c>
      <c r="G18" s="69">
        <v>0</v>
      </c>
      <c r="H18" s="69">
        <v>0</v>
      </c>
      <c r="I18" s="69">
        <v>0</v>
      </c>
      <c r="J18" s="69">
        <v>0</v>
      </c>
      <c r="K18" s="69">
        <v>0</v>
      </c>
      <c r="L18" s="69">
        <v>0</v>
      </c>
      <c r="M18" s="69">
        <v>1</v>
      </c>
      <c r="N18" s="69">
        <v>0</v>
      </c>
      <c r="O18" s="69">
        <v>0</v>
      </c>
      <c r="P18" s="50"/>
    </row>
    <row r="19" spans="1:16" s="49" customFormat="1" ht="15.9" customHeight="1">
      <c r="A19" s="68"/>
      <c r="B19" s="68" t="s">
        <v>41</v>
      </c>
      <c r="C19" s="69">
        <v>8.3333333333333329E-2</v>
      </c>
      <c r="D19" s="69">
        <v>0</v>
      </c>
      <c r="E19" s="69">
        <v>0</v>
      </c>
      <c r="F19" s="69">
        <v>0</v>
      </c>
      <c r="G19" s="69">
        <v>1</v>
      </c>
      <c r="H19" s="69">
        <v>0</v>
      </c>
      <c r="I19" s="69">
        <v>0</v>
      </c>
      <c r="J19" s="69">
        <v>0</v>
      </c>
      <c r="K19" s="69">
        <v>0</v>
      </c>
      <c r="L19" s="69">
        <v>0</v>
      </c>
      <c r="M19" s="69">
        <v>0</v>
      </c>
      <c r="N19" s="69">
        <v>0</v>
      </c>
      <c r="O19" s="69">
        <v>0</v>
      </c>
    </row>
    <row r="20" spans="1:16" s="49" customFormat="1" ht="15.9" customHeight="1">
      <c r="A20" s="68"/>
      <c r="B20" s="68"/>
      <c r="C20" s="67"/>
      <c r="D20" s="69"/>
      <c r="E20" s="69"/>
      <c r="F20" s="69"/>
      <c r="G20" s="69"/>
      <c r="H20" s="69"/>
      <c r="I20" s="69"/>
      <c r="J20" s="69"/>
      <c r="K20" s="69"/>
      <c r="L20" s="69"/>
      <c r="M20" s="69"/>
      <c r="N20" s="69"/>
      <c r="O20" s="69"/>
    </row>
    <row r="21" spans="1:16" s="49" customFormat="1" ht="15.9" customHeight="1">
      <c r="A21" s="265" t="s">
        <v>196</v>
      </c>
      <c r="B21" s="265"/>
      <c r="C21" s="265"/>
      <c r="D21" s="265"/>
      <c r="E21" s="265"/>
      <c r="F21" s="265"/>
      <c r="G21" s="265"/>
      <c r="H21" s="265"/>
      <c r="I21" s="265"/>
      <c r="J21" s="265"/>
      <c r="K21" s="265"/>
      <c r="L21" s="265"/>
      <c r="M21" s="265"/>
      <c r="N21" s="265"/>
      <c r="O21" s="265"/>
    </row>
    <row r="22" spans="1:16" s="49" customFormat="1" ht="15.9" customHeight="1">
      <c r="A22" s="59"/>
      <c r="B22" s="59" t="s">
        <v>43</v>
      </c>
      <c r="C22" s="69">
        <v>48.083333333333336</v>
      </c>
      <c r="D22" s="69">
        <v>76</v>
      </c>
      <c r="E22" s="69">
        <v>55</v>
      </c>
      <c r="F22" s="69">
        <v>52</v>
      </c>
      <c r="G22" s="69">
        <v>51</v>
      </c>
      <c r="H22" s="69">
        <v>39</v>
      </c>
      <c r="I22" s="69">
        <v>27</v>
      </c>
      <c r="J22" s="69">
        <v>48</v>
      </c>
      <c r="K22" s="69">
        <v>44</v>
      </c>
      <c r="L22" s="69">
        <v>47</v>
      </c>
      <c r="M22" s="69">
        <v>39</v>
      </c>
      <c r="N22" s="69">
        <v>43</v>
      </c>
      <c r="O22" s="69">
        <v>56</v>
      </c>
    </row>
    <row r="23" spans="1:16" s="49" customFormat="1" ht="15.9" customHeight="1">
      <c r="A23" s="50"/>
      <c r="B23" s="59" t="s">
        <v>108</v>
      </c>
      <c r="C23" s="69">
        <v>13.083333333333334</v>
      </c>
      <c r="D23" s="69">
        <v>20</v>
      </c>
      <c r="E23" s="69">
        <v>13</v>
      </c>
      <c r="F23" s="69">
        <v>12</v>
      </c>
      <c r="G23" s="69">
        <v>12</v>
      </c>
      <c r="H23" s="69">
        <v>12</v>
      </c>
      <c r="I23" s="69">
        <v>5</v>
      </c>
      <c r="J23" s="69">
        <v>17</v>
      </c>
      <c r="K23" s="69">
        <v>14</v>
      </c>
      <c r="L23" s="69">
        <v>13</v>
      </c>
      <c r="M23" s="69">
        <v>12</v>
      </c>
      <c r="N23" s="69">
        <v>14</v>
      </c>
      <c r="O23" s="69">
        <v>13</v>
      </c>
    </row>
    <row r="24" spans="1:16" s="49" customFormat="1" ht="15.9" customHeight="1">
      <c r="A24" s="88"/>
      <c r="B24" s="88"/>
      <c r="C24" s="88"/>
      <c r="D24" s="88"/>
      <c r="E24" s="88"/>
      <c r="F24" s="88"/>
      <c r="G24" s="88"/>
      <c r="H24" s="88"/>
      <c r="I24" s="88"/>
      <c r="J24" s="88"/>
      <c r="K24" s="88"/>
      <c r="L24" s="88"/>
      <c r="M24" s="88"/>
      <c r="N24" s="88"/>
      <c r="O24" s="88"/>
    </row>
    <row r="25" spans="1:16" s="49" customFormat="1" ht="15.9" customHeight="1">
      <c r="A25" s="50"/>
      <c r="B25" s="50"/>
      <c r="C25" s="50"/>
      <c r="D25" s="50"/>
      <c r="E25" s="50"/>
      <c r="F25" s="50"/>
      <c r="G25" s="50"/>
      <c r="H25" s="50"/>
      <c r="I25" s="50"/>
      <c r="J25" s="50"/>
      <c r="K25" s="50"/>
      <c r="L25" s="50"/>
      <c r="M25" s="50"/>
      <c r="N25" s="50"/>
      <c r="O25" s="50"/>
    </row>
    <row r="26" spans="1:16" s="49" customFormat="1" ht="15.9" customHeight="1">
      <c r="A26" s="264" t="s">
        <v>139</v>
      </c>
      <c r="B26" s="264"/>
      <c r="C26" s="85">
        <v>65.25</v>
      </c>
      <c r="D26" s="85">
        <v>65</v>
      </c>
      <c r="E26" s="85">
        <v>67</v>
      </c>
      <c r="F26" s="85">
        <v>78</v>
      </c>
      <c r="G26" s="85">
        <v>69</v>
      </c>
      <c r="H26" s="85">
        <v>65</v>
      </c>
      <c r="I26" s="85">
        <v>68</v>
      </c>
      <c r="J26" s="85">
        <v>67</v>
      </c>
      <c r="K26" s="85">
        <v>60</v>
      </c>
      <c r="L26" s="85">
        <v>48</v>
      </c>
      <c r="M26" s="85">
        <v>70</v>
      </c>
      <c r="N26" s="85">
        <v>77</v>
      </c>
      <c r="O26" s="85">
        <v>49</v>
      </c>
    </row>
    <row r="27" spans="1:16" s="49" customFormat="1" ht="15.9" customHeight="1">
      <c r="A27" s="265" t="s">
        <v>193</v>
      </c>
      <c r="B27" s="265"/>
      <c r="C27" s="265"/>
      <c r="D27" s="265"/>
      <c r="E27" s="265"/>
      <c r="F27" s="265"/>
      <c r="G27" s="265"/>
      <c r="H27" s="265"/>
      <c r="I27" s="265"/>
      <c r="J27" s="265"/>
      <c r="K27" s="265"/>
      <c r="L27" s="265"/>
      <c r="M27" s="265"/>
      <c r="N27" s="265"/>
      <c r="O27" s="265"/>
    </row>
    <row r="28" spans="1:16" s="49" customFormat="1" ht="15.9" customHeight="1">
      <c r="A28" s="68"/>
      <c r="B28" s="59" t="s">
        <v>184</v>
      </c>
      <c r="C28" s="69">
        <v>11.416666666666666</v>
      </c>
      <c r="D28" s="69">
        <v>14</v>
      </c>
      <c r="E28" s="69">
        <v>13</v>
      </c>
      <c r="F28" s="69">
        <v>8</v>
      </c>
      <c r="G28" s="69">
        <v>13</v>
      </c>
      <c r="H28" s="69">
        <v>14</v>
      </c>
      <c r="I28" s="69">
        <v>12</v>
      </c>
      <c r="J28" s="69">
        <v>10</v>
      </c>
      <c r="K28" s="69">
        <v>7</v>
      </c>
      <c r="L28" s="69">
        <v>12</v>
      </c>
      <c r="M28" s="69">
        <v>16</v>
      </c>
      <c r="N28" s="69">
        <v>10</v>
      </c>
      <c r="O28" s="69">
        <v>8</v>
      </c>
    </row>
    <row r="29" spans="1:16" s="49" customFormat="1" ht="15.9" customHeight="1">
      <c r="A29" s="68"/>
      <c r="B29" s="59" t="s">
        <v>185</v>
      </c>
      <c r="C29" s="69">
        <v>37.833333333333336</v>
      </c>
      <c r="D29" s="69">
        <v>32</v>
      </c>
      <c r="E29" s="69">
        <v>38</v>
      </c>
      <c r="F29" s="69">
        <v>54</v>
      </c>
      <c r="G29" s="69">
        <v>40</v>
      </c>
      <c r="H29" s="69">
        <v>38</v>
      </c>
      <c r="I29" s="69">
        <v>42</v>
      </c>
      <c r="J29" s="69">
        <v>40</v>
      </c>
      <c r="K29" s="69">
        <v>37</v>
      </c>
      <c r="L29" s="69">
        <v>28</v>
      </c>
      <c r="M29" s="69">
        <v>34</v>
      </c>
      <c r="N29" s="69">
        <v>41</v>
      </c>
      <c r="O29" s="69">
        <v>30</v>
      </c>
    </row>
    <row r="30" spans="1:16" s="49" customFormat="1" ht="15.9" customHeight="1">
      <c r="A30" s="68"/>
      <c r="B30" s="59" t="s">
        <v>33</v>
      </c>
      <c r="C30" s="69">
        <v>16</v>
      </c>
      <c r="D30" s="69">
        <v>19</v>
      </c>
      <c r="E30" s="69">
        <v>16</v>
      </c>
      <c r="F30" s="69">
        <v>16</v>
      </c>
      <c r="G30" s="69">
        <v>16</v>
      </c>
      <c r="H30" s="69">
        <v>13</v>
      </c>
      <c r="I30" s="69">
        <v>14</v>
      </c>
      <c r="J30" s="69">
        <v>17</v>
      </c>
      <c r="K30" s="69">
        <v>16</v>
      </c>
      <c r="L30" s="69">
        <v>8</v>
      </c>
      <c r="M30" s="69">
        <v>20</v>
      </c>
      <c r="N30" s="69">
        <v>26</v>
      </c>
      <c r="O30" s="69">
        <v>11</v>
      </c>
    </row>
    <row r="31" spans="1:16" s="49" customFormat="1" ht="15.9" customHeight="1">
      <c r="A31" s="68"/>
      <c r="B31" s="59"/>
      <c r="C31" s="67"/>
      <c r="D31" s="69"/>
      <c r="E31" s="69"/>
      <c r="F31" s="69"/>
      <c r="G31" s="69"/>
      <c r="H31" s="69"/>
      <c r="I31" s="69"/>
      <c r="J31" s="69"/>
      <c r="K31" s="69"/>
      <c r="L31" s="69"/>
      <c r="M31" s="69"/>
      <c r="N31" s="69"/>
      <c r="O31" s="69"/>
    </row>
    <row r="32" spans="1:16" s="49" customFormat="1" ht="15.9" customHeight="1">
      <c r="A32" s="267" t="s">
        <v>195</v>
      </c>
      <c r="B32" s="267"/>
      <c r="C32" s="267"/>
      <c r="D32" s="267"/>
      <c r="E32" s="267"/>
      <c r="F32" s="267"/>
      <c r="G32" s="267"/>
      <c r="H32" s="267"/>
      <c r="I32" s="267"/>
      <c r="J32" s="267"/>
      <c r="K32" s="267"/>
      <c r="L32" s="267"/>
      <c r="M32" s="267"/>
      <c r="N32" s="267"/>
      <c r="O32" s="267"/>
    </row>
    <row r="33" spans="1:16" s="49" customFormat="1" ht="15.9" customHeight="1">
      <c r="A33" s="68"/>
      <c r="B33" s="59" t="s">
        <v>60</v>
      </c>
      <c r="C33" s="69">
        <v>31.666666666666668</v>
      </c>
      <c r="D33" s="69">
        <v>31</v>
      </c>
      <c r="E33" s="69">
        <v>41</v>
      </c>
      <c r="F33" s="69">
        <v>41</v>
      </c>
      <c r="G33" s="69">
        <v>26</v>
      </c>
      <c r="H33" s="69">
        <v>27</v>
      </c>
      <c r="I33" s="69">
        <v>28</v>
      </c>
      <c r="J33" s="69">
        <v>35</v>
      </c>
      <c r="K33" s="69">
        <v>25</v>
      </c>
      <c r="L33" s="69">
        <v>27</v>
      </c>
      <c r="M33" s="69">
        <v>35</v>
      </c>
      <c r="N33" s="69">
        <v>39</v>
      </c>
      <c r="O33" s="69">
        <v>25</v>
      </c>
    </row>
    <row r="34" spans="1:16" s="49" customFormat="1" ht="15.9" customHeight="1">
      <c r="A34" s="68"/>
      <c r="B34" s="59" t="s">
        <v>32</v>
      </c>
      <c r="C34" s="69">
        <v>33.583333333333336</v>
      </c>
      <c r="D34" s="69">
        <v>34</v>
      </c>
      <c r="E34" s="69">
        <v>26</v>
      </c>
      <c r="F34" s="69">
        <v>37</v>
      </c>
      <c r="G34" s="69">
        <v>43</v>
      </c>
      <c r="H34" s="69">
        <v>38</v>
      </c>
      <c r="I34" s="69">
        <v>40</v>
      </c>
      <c r="J34" s="69">
        <v>32</v>
      </c>
      <c r="K34" s="69">
        <v>35</v>
      </c>
      <c r="L34" s="69">
        <v>21</v>
      </c>
      <c r="M34" s="69">
        <v>35</v>
      </c>
      <c r="N34" s="69">
        <v>38</v>
      </c>
      <c r="O34" s="69">
        <v>24</v>
      </c>
    </row>
    <row r="35" spans="1:16" s="49" customFormat="1" ht="15.9" customHeight="1">
      <c r="A35" s="68"/>
      <c r="B35" s="59" t="s">
        <v>188</v>
      </c>
      <c r="C35" s="67"/>
      <c r="D35" s="69"/>
      <c r="E35" s="69"/>
      <c r="F35" s="69"/>
      <c r="G35" s="69"/>
      <c r="H35" s="69"/>
      <c r="I35" s="69"/>
      <c r="J35" s="69"/>
      <c r="K35" s="69"/>
      <c r="L35" s="69"/>
      <c r="M35" s="69"/>
      <c r="N35" s="69"/>
      <c r="O35" s="69"/>
    </row>
    <row r="36" spans="1:16" s="49" customFormat="1" ht="15.9" customHeight="1">
      <c r="A36" s="50"/>
      <c r="B36" s="68" t="s">
        <v>42</v>
      </c>
      <c r="C36" s="69">
        <v>8.5833333333333339</v>
      </c>
      <c r="D36" s="69">
        <v>6</v>
      </c>
      <c r="E36" s="69">
        <v>4</v>
      </c>
      <c r="F36" s="69">
        <v>8</v>
      </c>
      <c r="G36" s="69">
        <v>13</v>
      </c>
      <c r="H36" s="69">
        <v>12</v>
      </c>
      <c r="I36" s="69">
        <v>11</v>
      </c>
      <c r="J36" s="69">
        <v>9</v>
      </c>
      <c r="K36" s="69">
        <v>11</v>
      </c>
      <c r="L36" s="69">
        <v>6</v>
      </c>
      <c r="M36" s="69">
        <v>7</v>
      </c>
      <c r="N36" s="69">
        <v>10</v>
      </c>
      <c r="O36" s="69">
        <v>6</v>
      </c>
    </row>
    <row r="37" spans="1:16" s="49" customFormat="1" ht="15.9" customHeight="1">
      <c r="A37" s="50"/>
      <c r="B37" s="68" t="s">
        <v>168</v>
      </c>
      <c r="C37" s="69">
        <v>15.333333333333334</v>
      </c>
      <c r="D37" s="69">
        <v>17</v>
      </c>
      <c r="E37" s="69">
        <v>16</v>
      </c>
      <c r="F37" s="69">
        <v>18</v>
      </c>
      <c r="G37" s="69">
        <v>17</v>
      </c>
      <c r="H37" s="69">
        <v>13</v>
      </c>
      <c r="I37" s="69">
        <v>23</v>
      </c>
      <c r="J37" s="69">
        <v>8</v>
      </c>
      <c r="K37" s="69">
        <v>13</v>
      </c>
      <c r="L37" s="69">
        <v>9</v>
      </c>
      <c r="M37" s="69">
        <v>25</v>
      </c>
      <c r="N37" s="69">
        <v>17</v>
      </c>
      <c r="O37" s="69">
        <v>8</v>
      </c>
    </row>
    <row r="38" spans="1:16" s="49" customFormat="1" ht="15.9" customHeight="1">
      <c r="A38" s="50"/>
      <c r="B38" s="68" t="s">
        <v>34</v>
      </c>
      <c r="C38" s="69">
        <v>9.3333333333333339</v>
      </c>
      <c r="D38" s="69">
        <v>11</v>
      </c>
      <c r="E38" s="69">
        <v>6</v>
      </c>
      <c r="F38" s="69">
        <v>11</v>
      </c>
      <c r="G38" s="69">
        <v>12</v>
      </c>
      <c r="H38" s="69">
        <v>12</v>
      </c>
      <c r="I38" s="69">
        <v>6</v>
      </c>
      <c r="J38" s="69">
        <v>14</v>
      </c>
      <c r="K38" s="69">
        <v>11</v>
      </c>
      <c r="L38" s="69">
        <v>6</v>
      </c>
      <c r="M38" s="69">
        <v>3</v>
      </c>
      <c r="N38" s="69">
        <v>10</v>
      </c>
      <c r="O38" s="69">
        <v>10</v>
      </c>
    </row>
    <row r="39" spans="1:16" s="49" customFormat="1" ht="15.9" customHeight="1">
      <c r="A39" s="68"/>
      <c r="B39" s="68" t="s">
        <v>40</v>
      </c>
      <c r="C39" s="69">
        <v>8.3333333333333329E-2</v>
      </c>
      <c r="D39" s="69">
        <v>0</v>
      </c>
      <c r="E39" s="69">
        <v>0</v>
      </c>
      <c r="F39" s="69">
        <v>0</v>
      </c>
      <c r="G39" s="69">
        <v>0</v>
      </c>
      <c r="H39" s="69">
        <v>1</v>
      </c>
      <c r="I39" s="69">
        <v>0</v>
      </c>
      <c r="J39" s="69">
        <v>0</v>
      </c>
      <c r="K39" s="69">
        <v>0</v>
      </c>
      <c r="L39" s="69">
        <v>0</v>
      </c>
      <c r="M39" s="69">
        <v>0</v>
      </c>
      <c r="N39" s="69">
        <v>0</v>
      </c>
      <c r="O39" s="69">
        <v>0</v>
      </c>
      <c r="P39" s="50"/>
    </row>
    <row r="40" spans="1:16" s="49" customFormat="1" ht="15.9" customHeight="1">
      <c r="A40" s="68"/>
      <c r="B40" s="68" t="s">
        <v>41</v>
      </c>
      <c r="C40" s="69">
        <v>0.25</v>
      </c>
      <c r="D40" s="69">
        <v>0</v>
      </c>
      <c r="E40" s="69">
        <v>0</v>
      </c>
      <c r="F40" s="69">
        <v>0</v>
      </c>
      <c r="G40" s="69">
        <v>1</v>
      </c>
      <c r="H40" s="69">
        <v>0</v>
      </c>
      <c r="I40" s="69">
        <v>0</v>
      </c>
      <c r="J40" s="69">
        <v>1</v>
      </c>
      <c r="K40" s="69">
        <v>0</v>
      </c>
      <c r="L40" s="69">
        <v>0</v>
      </c>
      <c r="M40" s="69">
        <v>0</v>
      </c>
      <c r="N40" s="69">
        <v>1</v>
      </c>
      <c r="O40" s="69">
        <v>0</v>
      </c>
    </row>
    <row r="41" spans="1:16" s="49" customFormat="1" ht="15.9" customHeight="1">
      <c r="A41" s="68"/>
      <c r="B41" s="68"/>
      <c r="C41" s="67"/>
      <c r="D41" s="69"/>
      <c r="E41" s="69"/>
      <c r="F41" s="69"/>
      <c r="G41" s="69"/>
      <c r="H41" s="69"/>
      <c r="I41" s="69"/>
      <c r="J41" s="69"/>
      <c r="K41" s="69"/>
      <c r="L41" s="69"/>
      <c r="M41" s="69"/>
      <c r="N41" s="69"/>
      <c r="O41" s="69"/>
    </row>
    <row r="42" spans="1:16" s="49" customFormat="1" ht="15.9" customHeight="1">
      <c r="A42" s="265" t="s">
        <v>196</v>
      </c>
      <c r="B42" s="265"/>
      <c r="C42" s="265"/>
      <c r="D42" s="265"/>
      <c r="E42" s="265"/>
      <c r="F42" s="265"/>
      <c r="G42" s="265"/>
      <c r="H42" s="265"/>
      <c r="I42" s="265"/>
      <c r="J42" s="265"/>
      <c r="K42" s="265"/>
      <c r="L42" s="265"/>
      <c r="M42" s="265"/>
      <c r="N42" s="265"/>
      <c r="O42" s="265"/>
    </row>
    <row r="43" spans="1:16" s="49" customFormat="1" ht="15.9" customHeight="1">
      <c r="A43" s="59"/>
      <c r="B43" s="59" t="s">
        <v>43</v>
      </c>
      <c r="C43" s="69">
        <v>50.916666666666664</v>
      </c>
      <c r="D43" s="69">
        <v>46</v>
      </c>
      <c r="E43" s="69">
        <v>51</v>
      </c>
      <c r="F43" s="69">
        <v>65</v>
      </c>
      <c r="G43" s="69">
        <v>52</v>
      </c>
      <c r="H43" s="69">
        <v>58</v>
      </c>
      <c r="I43" s="69">
        <v>52</v>
      </c>
      <c r="J43" s="69">
        <v>50</v>
      </c>
      <c r="K43" s="69">
        <v>47</v>
      </c>
      <c r="L43" s="69">
        <v>36</v>
      </c>
      <c r="M43" s="69">
        <v>56</v>
      </c>
      <c r="N43" s="69">
        <v>60</v>
      </c>
      <c r="O43" s="69">
        <v>38</v>
      </c>
    </row>
    <row r="44" spans="1:16" s="49" customFormat="1" ht="15.9" customHeight="1" thickBot="1">
      <c r="A44" s="72"/>
      <c r="B44" s="72" t="s">
        <v>108</v>
      </c>
      <c r="C44" s="71">
        <v>14.333333333333334</v>
      </c>
      <c r="D44" s="71">
        <v>19</v>
      </c>
      <c r="E44" s="71">
        <v>16</v>
      </c>
      <c r="F44" s="71">
        <v>13</v>
      </c>
      <c r="G44" s="71">
        <v>17</v>
      </c>
      <c r="H44" s="71">
        <v>7</v>
      </c>
      <c r="I44" s="71">
        <v>16</v>
      </c>
      <c r="J44" s="71">
        <v>17</v>
      </c>
      <c r="K44" s="71">
        <v>13</v>
      </c>
      <c r="L44" s="71">
        <v>12</v>
      </c>
      <c r="M44" s="71">
        <v>14</v>
      </c>
      <c r="N44" s="71">
        <v>17</v>
      </c>
      <c r="O44" s="71">
        <v>11</v>
      </c>
    </row>
    <row r="45" spans="1:16">
      <c r="A45" s="273" t="s">
        <v>429</v>
      </c>
      <c r="B45" s="273"/>
      <c r="C45" s="273"/>
      <c r="D45" s="273"/>
      <c r="E45" s="273"/>
      <c r="F45" s="273"/>
      <c r="G45" s="273"/>
      <c r="H45" s="273"/>
      <c r="I45" s="273"/>
      <c r="J45" s="273"/>
      <c r="K45" s="273"/>
      <c r="L45" s="273"/>
      <c r="M45" s="273"/>
      <c r="N45" s="273"/>
      <c r="O45" s="273"/>
    </row>
  </sheetData>
  <mergeCells count="12">
    <mergeCell ref="A45:O45"/>
    <mergeCell ref="A1:O1"/>
    <mergeCell ref="A6:O6"/>
    <mergeCell ref="A11:O11"/>
    <mergeCell ref="A4:B4"/>
    <mergeCell ref="A5:B5"/>
    <mergeCell ref="A21:O21"/>
    <mergeCell ref="A26:B26"/>
    <mergeCell ref="A32:O32"/>
    <mergeCell ref="A42:O42"/>
    <mergeCell ref="N3:O3"/>
    <mergeCell ref="A27:O27"/>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4" enableFormatConditionsCalculation="0">
    <tabColor rgb="FFC8E6E5"/>
  </sheetPr>
  <dimension ref="A1:P45"/>
  <sheetViews>
    <sheetView zoomScale="85" zoomScaleNormal="85" workbookViewId="0">
      <selection activeCell="R23" sqref="R23"/>
    </sheetView>
  </sheetViews>
  <sheetFormatPr baseColWidth="10" defaultColWidth="11.44140625" defaultRowHeight="13.2"/>
  <cols>
    <col min="1" max="1" width="5" style="8" customWidth="1"/>
    <col min="2" max="2" width="22.88671875" style="8" bestFit="1" customWidth="1"/>
    <col min="3" max="3" width="16.44140625" style="13" bestFit="1" customWidth="1"/>
    <col min="4" max="4" width="6" style="8" bestFit="1" customWidth="1"/>
    <col min="5" max="5" width="6.44140625" style="8" bestFit="1" customWidth="1"/>
    <col min="6" max="6" width="5.88671875" style="8" bestFit="1" customWidth="1"/>
    <col min="7" max="7" width="5.6640625" style="8" bestFit="1" customWidth="1"/>
    <col min="8" max="8" width="5.5546875" style="8" bestFit="1" customWidth="1"/>
    <col min="9" max="9" width="6" style="8" bestFit="1" customWidth="1"/>
    <col min="10" max="10" width="5.109375" style="8" bestFit="1" customWidth="1"/>
    <col min="11" max="12" width="6.44140625" style="8" bestFit="1" customWidth="1"/>
    <col min="13" max="13" width="5.88671875" style="8" bestFit="1" customWidth="1"/>
    <col min="14" max="14" width="6.5546875" style="8" bestFit="1" customWidth="1"/>
    <col min="15" max="15" width="6.109375" style="8" customWidth="1"/>
    <col min="16" max="16384" width="11.44140625" style="7"/>
  </cols>
  <sheetData>
    <row r="1" spans="1:16" ht="18" customHeight="1">
      <c r="A1" s="257" t="s">
        <v>219</v>
      </c>
      <c r="B1" s="257"/>
      <c r="C1" s="257"/>
      <c r="D1" s="257"/>
      <c r="E1" s="257"/>
      <c r="F1" s="257"/>
      <c r="G1" s="257"/>
      <c r="H1" s="257"/>
      <c r="I1" s="257"/>
      <c r="J1" s="257"/>
      <c r="K1" s="257"/>
      <c r="L1" s="257"/>
      <c r="M1" s="257"/>
      <c r="N1" s="257"/>
      <c r="O1" s="257"/>
      <c r="P1" s="5"/>
    </row>
    <row r="2" spans="1:16" s="49" customFormat="1" ht="15.9" customHeight="1">
      <c r="A2" s="78"/>
      <c r="B2" s="78"/>
      <c r="C2" s="79"/>
      <c r="D2" s="50"/>
      <c r="E2" s="50"/>
      <c r="F2" s="50"/>
      <c r="G2" s="50"/>
      <c r="H2" s="50"/>
      <c r="I2" s="50"/>
      <c r="J2" s="50"/>
      <c r="K2" s="50"/>
      <c r="L2" s="50"/>
      <c r="M2" s="50"/>
      <c r="N2" s="50"/>
      <c r="O2" s="50"/>
    </row>
    <row r="3" spans="1:16" s="49" customFormat="1" ht="15.9" customHeight="1" thickBot="1">
      <c r="A3" s="72"/>
      <c r="B3" s="72"/>
      <c r="C3" s="79"/>
      <c r="D3" s="50"/>
      <c r="E3" s="50"/>
      <c r="F3" s="50"/>
      <c r="G3" s="50"/>
      <c r="H3" s="50"/>
      <c r="I3" s="50"/>
      <c r="J3" s="50"/>
      <c r="K3" s="50"/>
      <c r="L3" s="50"/>
      <c r="M3" s="288" t="s">
        <v>8</v>
      </c>
      <c r="N3" s="288"/>
      <c r="O3" s="288"/>
      <c r="P3" s="126"/>
    </row>
    <row r="4" spans="1:16" s="80" customFormat="1" ht="15.9" customHeight="1">
      <c r="A4" s="286"/>
      <c r="B4" s="286"/>
      <c r="C4" s="99" t="s">
        <v>170</v>
      </c>
      <c r="D4" s="87" t="s">
        <v>126</v>
      </c>
      <c r="E4" s="87" t="s">
        <v>127</v>
      </c>
      <c r="F4" s="87" t="s">
        <v>117</v>
      </c>
      <c r="G4" s="87" t="s">
        <v>116</v>
      </c>
      <c r="H4" s="87" t="s">
        <v>135</v>
      </c>
      <c r="I4" s="87" t="s">
        <v>134</v>
      </c>
      <c r="J4" s="87" t="s">
        <v>133</v>
      </c>
      <c r="K4" s="87" t="s">
        <v>132</v>
      </c>
      <c r="L4" s="87" t="s">
        <v>131</v>
      </c>
      <c r="M4" s="87" t="s">
        <v>130</v>
      </c>
      <c r="N4" s="87" t="s">
        <v>129</v>
      </c>
      <c r="O4" s="87" t="s">
        <v>128</v>
      </c>
    </row>
    <row r="5" spans="1:16" s="49" customFormat="1" ht="15.9" customHeight="1">
      <c r="A5" s="287" t="s">
        <v>138</v>
      </c>
      <c r="B5" s="287"/>
      <c r="C5" s="85">
        <v>28.916666666666668</v>
      </c>
      <c r="D5" s="85">
        <v>49</v>
      </c>
      <c r="E5" s="85">
        <v>32</v>
      </c>
      <c r="F5" s="85">
        <v>28</v>
      </c>
      <c r="G5" s="85">
        <v>29</v>
      </c>
      <c r="H5" s="85">
        <v>28</v>
      </c>
      <c r="I5" s="85">
        <v>10</v>
      </c>
      <c r="J5" s="85">
        <v>34</v>
      </c>
      <c r="K5" s="85">
        <v>30</v>
      </c>
      <c r="L5" s="85">
        <v>32</v>
      </c>
      <c r="M5" s="85">
        <v>25</v>
      </c>
      <c r="N5" s="85">
        <v>26</v>
      </c>
      <c r="O5" s="85">
        <v>24</v>
      </c>
    </row>
    <row r="6" spans="1:16" s="49" customFormat="1" ht="15.9" customHeight="1">
      <c r="A6" s="120" t="s">
        <v>193</v>
      </c>
      <c r="B6" s="88"/>
      <c r="C6" s="67"/>
      <c r="D6" s="121"/>
      <c r="E6" s="121"/>
      <c r="F6" s="121"/>
      <c r="G6" s="121"/>
      <c r="H6" s="121"/>
      <c r="I6" s="121"/>
      <c r="J6" s="121"/>
      <c r="K6" s="121"/>
      <c r="L6" s="121"/>
      <c r="M6" s="121"/>
      <c r="N6" s="121"/>
      <c r="O6" s="121"/>
    </row>
    <row r="7" spans="1:16" s="49" customFormat="1" ht="15.9" customHeight="1">
      <c r="A7" s="68"/>
      <c r="B7" s="59" t="s">
        <v>184</v>
      </c>
      <c r="C7" s="69">
        <v>4.833333333333333</v>
      </c>
      <c r="D7" s="69">
        <v>8</v>
      </c>
      <c r="E7" s="69">
        <v>4</v>
      </c>
      <c r="F7" s="69">
        <v>6</v>
      </c>
      <c r="G7" s="69">
        <v>4</v>
      </c>
      <c r="H7" s="69">
        <v>3</v>
      </c>
      <c r="I7" s="69">
        <v>2</v>
      </c>
      <c r="J7" s="69">
        <v>3</v>
      </c>
      <c r="K7" s="69">
        <v>9</v>
      </c>
      <c r="L7" s="69">
        <v>9</v>
      </c>
      <c r="M7" s="69">
        <v>2</v>
      </c>
      <c r="N7" s="69">
        <v>5</v>
      </c>
      <c r="O7" s="69">
        <v>3</v>
      </c>
    </row>
    <row r="8" spans="1:16" s="49" customFormat="1" ht="15.9" customHeight="1">
      <c r="A8" s="68"/>
      <c r="B8" s="59" t="s">
        <v>185</v>
      </c>
      <c r="C8" s="69">
        <v>17.333333333333332</v>
      </c>
      <c r="D8" s="69">
        <v>29</v>
      </c>
      <c r="E8" s="69">
        <v>19</v>
      </c>
      <c r="F8" s="69">
        <v>15</v>
      </c>
      <c r="G8" s="69">
        <v>21</v>
      </c>
      <c r="H8" s="69">
        <v>19</v>
      </c>
      <c r="I8" s="69">
        <v>6</v>
      </c>
      <c r="J8" s="69">
        <v>21</v>
      </c>
      <c r="K8" s="69">
        <v>13</v>
      </c>
      <c r="L8" s="69">
        <v>17</v>
      </c>
      <c r="M8" s="69">
        <v>17</v>
      </c>
      <c r="N8" s="69">
        <v>16</v>
      </c>
      <c r="O8" s="69">
        <v>15</v>
      </c>
    </row>
    <row r="9" spans="1:16" s="49" customFormat="1" ht="15.9" customHeight="1">
      <c r="A9" s="68"/>
      <c r="B9" s="59" t="s">
        <v>33</v>
      </c>
      <c r="C9" s="69">
        <v>6.75</v>
      </c>
      <c r="D9" s="69">
        <v>12</v>
      </c>
      <c r="E9" s="69">
        <v>9</v>
      </c>
      <c r="F9" s="69">
        <v>7</v>
      </c>
      <c r="G9" s="69">
        <v>4</v>
      </c>
      <c r="H9" s="69">
        <v>6</v>
      </c>
      <c r="I9" s="69">
        <v>2</v>
      </c>
      <c r="J9" s="69">
        <v>10</v>
      </c>
      <c r="K9" s="69">
        <v>8</v>
      </c>
      <c r="L9" s="69">
        <v>6</v>
      </c>
      <c r="M9" s="69">
        <v>6</v>
      </c>
      <c r="N9" s="69">
        <v>5</v>
      </c>
      <c r="O9" s="69">
        <v>6</v>
      </c>
    </row>
    <row r="10" spans="1:16" s="49" customFormat="1" ht="15.9" customHeight="1">
      <c r="A10" s="68"/>
      <c r="B10" s="59"/>
      <c r="C10" s="67"/>
      <c r="D10" s="69"/>
      <c r="E10" s="69"/>
      <c r="F10" s="69"/>
      <c r="G10" s="69"/>
      <c r="H10" s="69"/>
      <c r="I10" s="69"/>
      <c r="J10" s="69"/>
      <c r="K10" s="69"/>
      <c r="L10" s="69"/>
      <c r="M10" s="69"/>
      <c r="N10" s="69"/>
      <c r="O10" s="69"/>
    </row>
    <row r="11" spans="1:16" s="49" customFormat="1" ht="15.9" customHeight="1">
      <c r="A11" s="267" t="s">
        <v>195</v>
      </c>
      <c r="B11" s="267"/>
      <c r="C11" s="267"/>
      <c r="D11" s="267"/>
      <c r="E11" s="267"/>
      <c r="F11" s="267"/>
      <c r="G11" s="267"/>
      <c r="H11" s="267"/>
      <c r="I11" s="267"/>
      <c r="J11" s="267"/>
      <c r="K11" s="267"/>
      <c r="L11" s="267"/>
      <c r="M11" s="267"/>
      <c r="N11" s="267"/>
      <c r="O11" s="267"/>
    </row>
    <row r="12" spans="1:16" s="49" customFormat="1" ht="15.9" customHeight="1">
      <c r="A12" s="68"/>
      <c r="B12" s="59" t="s">
        <v>60</v>
      </c>
      <c r="C12" s="69">
        <v>15.833333333333334</v>
      </c>
      <c r="D12" s="69">
        <v>30</v>
      </c>
      <c r="E12" s="69">
        <v>14</v>
      </c>
      <c r="F12" s="69">
        <v>10</v>
      </c>
      <c r="G12" s="69">
        <v>17</v>
      </c>
      <c r="H12" s="69">
        <v>15</v>
      </c>
      <c r="I12" s="69">
        <v>4</v>
      </c>
      <c r="J12" s="69">
        <v>21</v>
      </c>
      <c r="K12" s="69">
        <v>16</v>
      </c>
      <c r="L12" s="69">
        <v>17</v>
      </c>
      <c r="M12" s="69">
        <v>18</v>
      </c>
      <c r="N12" s="69">
        <v>16</v>
      </c>
      <c r="O12" s="69">
        <v>12</v>
      </c>
    </row>
    <row r="13" spans="1:16" s="49" customFormat="1" ht="15.9" customHeight="1">
      <c r="A13" s="68"/>
      <c r="B13" s="59" t="s">
        <v>32</v>
      </c>
      <c r="C13" s="69">
        <v>13.083333333333334</v>
      </c>
      <c r="D13" s="69">
        <v>19</v>
      </c>
      <c r="E13" s="69">
        <v>18</v>
      </c>
      <c r="F13" s="69">
        <v>18</v>
      </c>
      <c r="G13" s="69">
        <v>12</v>
      </c>
      <c r="H13" s="69">
        <v>13</v>
      </c>
      <c r="I13" s="69">
        <v>6</v>
      </c>
      <c r="J13" s="69">
        <v>13</v>
      </c>
      <c r="K13" s="69">
        <v>14</v>
      </c>
      <c r="L13" s="69">
        <v>15</v>
      </c>
      <c r="M13" s="69">
        <v>7</v>
      </c>
      <c r="N13" s="69">
        <v>10</v>
      </c>
      <c r="O13" s="69">
        <v>12</v>
      </c>
    </row>
    <row r="14" spans="1:16" s="49" customFormat="1" ht="15.9" customHeight="1">
      <c r="A14" s="68"/>
      <c r="B14" s="59" t="s">
        <v>188</v>
      </c>
      <c r="C14" s="69"/>
      <c r="D14" s="69">
        <v>0</v>
      </c>
      <c r="E14" s="69">
        <v>0</v>
      </c>
      <c r="F14" s="69">
        <v>0</v>
      </c>
      <c r="G14" s="69">
        <v>0</v>
      </c>
      <c r="H14" s="69">
        <v>0</v>
      </c>
      <c r="I14" s="69">
        <v>0</v>
      </c>
      <c r="J14" s="69">
        <v>0</v>
      </c>
      <c r="K14" s="69">
        <v>0</v>
      </c>
      <c r="L14" s="69">
        <v>0</v>
      </c>
      <c r="M14" s="69">
        <v>0</v>
      </c>
      <c r="N14" s="69">
        <v>0</v>
      </c>
      <c r="O14" s="69">
        <v>0</v>
      </c>
    </row>
    <row r="15" spans="1:16" s="49" customFormat="1" ht="15.9" customHeight="1">
      <c r="A15" s="50"/>
      <c r="B15" s="68" t="s">
        <v>42</v>
      </c>
      <c r="C15" s="69">
        <v>2.75</v>
      </c>
      <c r="D15" s="69">
        <v>4</v>
      </c>
      <c r="E15" s="69">
        <v>4</v>
      </c>
      <c r="F15" s="69">
        <v>3</v>
      </c>
      <c r="G15" s="69">
        <v>2</v>
      </c>
      <c r="H15" s="69">
        <v>1</v>
      </c>
      <c r="I15" s="69">
        <v>2</v>
      </c>
      <c r="J15" s="69">
        <v>3</v>
      </c>
      <c r="K15" s="69">
        <v>1</v>
      </c>
      <c r="L15" s="69">
        <v>5</v>
      </c>
      <c r="M15" s="69">
        <v>1</v>
      </c>
      <c r="N15" s="69">
        <v>3</v>
      </c>
      <c r="O15" s="69">
        <v>4</v>
      </c>
    </row>
    <row r="16" spans="1:16" s="49" customFormat="1" ht="15.9" customHeight="1">
      <c r="A16" s="50"/>
      <c r="B16" s="68" t="s">
        <v>168</v>
      </c>
      <c r="C16" s="69">
        <v>6.166666666666667</v>
      </c>
      <c r="D16" s="69">
        <v>5</v>
      </c>
      <c r="E16" s="69">
        <v>10</v>
      </c>
      <c r="F16" s="69">
        <v>5</v>
      </c>
      <c r="G16" s="69">
        <v>7</v>
      </c>
      <c r="H16" s="69">
        <v>8</v>
      </c>
      <c r="I16" s="69">
        <v>1</v>
      </c>
      <c r="J16" s="69">
        <v>9</v>
      </c>
      <c r="K16" s="69">
        <v>11</v>
      </c>
      <c r="L16" s="69">
        <v>6</v>
      </c>
      <c r="M16" s="69">
        <v>3</v>
      </c>
      <c r="N16" s="69">
        <v>3</v>
      </c>
      <c r="O16" s="69">
        <v>6</v>
      </c>
    </row>
    <row r="17" spans="1:16" s="49" customFormat="1" ht="15.9" customHeight="1">
      <c r="A17" s="50"/>
      <c r="B17" s="68" t="s">
        <v>34</v>
      </c>
      <c r="C17" s="69">
        <v>4</v>
      </c>
      <c r="D17" s="69">
        <v>10</v>
      </c>
      <c r="E17" s="69">
        <v>4</v>
      </c>
      <c r="F17" s="69">
        <v>9</v>
      </c>
      <c r="G17" s="69">
        <v>3</v>
      </c>
      <c r="H17" s="69">
        <v>4</v>
      </c>
      <c r="I17" s="69">
        <v>3</v>
      </c>
      <c r="J17" s="69">
        <v>1</v>
      </c>
      <c r="K17" s="69">
        <v>2</v>
      </c>
      <c r="L17" s="69">
        <v>4</v>
      </c>
      <c r="M17" s="69">
        <v>2</v>
      </c>
      <c r="N17" s="69">
        <v>4</v>
      </c>
      <c r="O17" s="69">
        <v>2</v>
      </c>
    </row>
    <row r="18" spans="1:16" s="49" customFormat="1" ht="15.9" customHeight="1">
      <c r="A18" s="50"/>
      <c r="B18" s="68" t="s">
        <v>40</v>
      </c>
      <c r="C18" s="69">
        <v>0.16666666666666666</v>
      </c>
      <c r="D18" s="69">
        <v>0</v>
      </c>
      <c r="E18" s="69">
        <v>0</v>
      </c>
      <c r="F18" s="69">
        <v>1</v>
      </c>
      <c r="G18" s="69">
        <v>0</v>
      </c>
      <c r="H18" s="69">
        <v>0</v>
      </c>
      <c r="I18" s="69">
        <v>0</v>
      </c>
      <c r="J18" s="69">
        <v>0</v>
      </c>
      <c r="K18" s="69">
        <v>0</v>
      </c>
      <c r="L18" s="69">
        <v>0</v>
      </c>
      <c r="M18" s="69">
        <v>1</v>
      </c>
      <c r="N18" s="69">
        <v>0</v>
      </c>
      <c r="O18" s="69">
        <v>0</v>
      </c>
      <c r="P18" s="50"/>
    </row>
    <row r="19" spans="1:16" s="49" customFormat="1" ht="15.9" customHeight="1">
      <c r="A19" s="68"/>
      <c r="B19" s="68" t="s">
        <v>41</v>
      </c>
      <c r="C19" s="69">
        <v>0</v>
      </c>
      <c r="D19" s="69">
        <v>0</v>
      </c>
      <c r="E19" s="69">
        <v>0</v>
      </c>
      <c r="F19" s="69">
        <v>0</v>
      </c>
      <c r="G19" s="69">
        <v>0</v>
      </c>
      <c r="H19" s="69">
        <v>0</v>
      </c>
      <c r="I19" s="69">
        <v>0</v>
      </c>
      <c r="J19" s="69">
        <v>0</v>
      </c>
      <c r="K19" s="69">
        <v>0</v>
      </c>
      <c r="L19" s="69">
        <v>0</v>
      </c>
      <c r="M19" s="69">
        <v>0</v>
      </c>
      <c r="N19" s="69">
        <v>0</v>
      </c>
      <c r="O19" s="69">
        <v>0</v>
      </c>
    </row>
    <row r="20" spans="1:16" s="49" customFormat="1" ht="15.9" customHeight="1">
      <c r="A20" s="68"/>
      <c r="B20" s="68"/>
      <c r="C20" s="69"/>
      <c r="D20" s="69"/>
      <c r="E20" s="69"/>
      <c r="F20" s="69"/>
      <c r="G20" s="69"/>
      <c r="H20" s="69"/>
      <c r="I20" s="69"/>
      <c r="J20" s="69"/>
      <c r="K20" s="69"/>
      <c r="L20" s="69"/>
      <c r="M20" s="69"/>
      <c r="N20" s="69"/>
      <c r="O20" s="69"/>
    </row>
    <row r="21" spans="1:16" s="49" customFormat="1" ht="15.9" customHeight="1">
      <c r="A21" s="265" t="s">
        <v>196</v>
      </c>
      <c r="B21" s="265"/>
      <c r="C21" s="265"/>
      <c r="D21" s="265"/>
      <c r="E21" s="265"/>
      <c r="F21" s="265"/>
      <c r="G21" s="265"/>
      <c r="H21" s="265"/>
      <c r="I21" s="265"/>
      <c r="J21" s="265"/>
      <c r="K21" s="265"/>
      <c r="L21" s="265"/>
      <c r="M21" s="265"/>
      <c r="N21" s="265"/>
      <c r="O21" s="265"/>
    </row>
    <row r="22" spans="1:16" s="49" customFormat="1" ht="15.9" customHeight="1">
      <c r="A22" s="59"/>
      <c r="B22" s="59" t="s">
        <v>43</v>
      </c>
      <c r="C22" s="69">
        <v>18.5</v>
      </c>
      <c r="D22" s="69">
        <v>32</v>
      </c>
      <c r="E22" s="69">
        <v>22</v>
      </c>
      <c r="F22" s="69">
        <v>18</v>
      </c>
      <c r="G22" s="69">
        <v>20</v>
      </c>
      <c r="H22" s="69">
        <v>18</v>
      </c>
      <c r="I22" s="69">
        <v>6</v>
      </c>
      <c r="J22" s="69">
        <v>22</v>
      </c>
      <c r="K22" s="69">
        <v>18</v>
      </c>
      <c r="L22" s="69">
        <v>21</v>
      </c>
      <c r="M22" s="69">
        <v>15</v>
      </c>
      <c r="N22" s="69">
        <v>14</v>
      </c>
      <c r="O22" s="69">
        <v>16</v>
      </c>
    </row>
    <row r="23" spans="1:16" s="49" customFormat="1" ht="15.9" customHeight="1">
      <c r="A23" s="50"/>
      <c r="B23" s="59" t="s">
        <v>108</v>
      </c>
      <c r="C23" s="69">
        <v>10.416666666666666</v>
      </c>
      <c r="D23" s="69">
        <v>17</v>
      </c>
      <c r="E23" s="69">
        <v>10</v>
      </c>
      <c r="F23" s="69">
        <v>10</v>
      </c>
      <c r="G23" s="69">
        <v>9</v>
      </c>
      <c r="H23" s="69">
        <v>10</v>
      </c>
      <c r="I23" s="69">
        <v>4</v>
      </c>
      <c r="J23" s="69">
        <v>12</v>
      </c>
      <c r="K23" s="69">
        <v>12</v>
      </c>
      <c r="L23" s="69">
        <v>11</v>
      </c>
      <c r="M23" s="69">
        <v>10</v>
      </c>
      <c r="N23" s="69">
        <v>12</v>
      </c>
      <c r="O23" s="69">
        <v>8</v>
      </c>
    </row>
    <row r="24" spans="1:16" s="49" customFormat="1" ht="15.9" customHeight="1">
      <c r="A24" s="88"/>
      <c r="B24" s="88"/>
      <c r="C24" s="88"/>
      <c r="D24" s="88"/>
      <c r="E24" s="88"/>
      <c r="F24" s="88"/>
      <c r="G24" s="88"/>
      <c r="H24" s="88"/>
      <c r="I24" s="88"/>
      <c r="J24" s="88"/>
      <c r="K24" s="88"/>
      <c r="L24" s="88"/>
      <c r="M24" s="88"/>
      <c r="N24" s="88"/>
      <c r="O24" s="88"/>
    </row>
    <row r="25" spans="1:16" s="49" customFormat="1" ht="15.9" customHeight="1">
      <c r="A25" s="88"/>
      <c r="B25" s="88"/>
      <c r="C25" s="88"/>
      <c r="D25" s="88"/>
      <c r="E25" s="88"/>
      <c r="F25" s="88"/>
      <c r="G25" s="88"/>
      <c r="H25" s="88"/>
      <c r="I25" s="88"/>
      <c r="J25" s="88"/>
      <c r="K25" s="88"/>
      <c r="L25" s="88"/>
      <c r="M25" s="88"/>
      <c r="N25" s="88"/>
      <c r="O25" s="88"/>
    </row>
    <row r="26" spans="1:16" s="49" customFormat="1" ht="15.9" customHeight="1">
      <c r="A26" s="264" t="s">
        <v>139</v>
      </c>
      <c r="B26" s="264"/>
      <c r="C26" s="85">
        <v>31.666666666666668</v>
      </c>
      <c r="D26" s="85">
        <v>35</v>
      </c>
      <c r="E26" s="85">
        <v>37</v>
      </c>
      <c r="F26" s="85">
        <v>37</v>
      </c>
      <c r="G26" s="85">
        <v>33</v>
      </c>
      <c r="H26" s="85">
        <v>27</v>
      </c>
      <c r="I26" s="85">
        <v>29</v>
      </c>
      <c r="J26" s="85">
        <v>32</v>
      </c>
      <c r="K26" s="85">
        <v>29</v>
      </c>
      <c r="L26" s="85">
        <v>21</v>
      </c>
      <c r="M26" s="85">
        <v>37</v>
      </c>
      <c r="N26" s="85">
        <v>40</v>
      </c>
      <c r="O26" s="85">
        <v>23</v>
      </c>
    </row>
    <row r="27" spans="1:16" s="49" customFormat="1" ht="15.9" customHeight="1">
      <c r="A27" s="265" t="s">
        <v>193</v>
      </c>
      <c r="B27" s="265"/>
      <c r="C27" s="265"/>
      <c r="D27" s="265"/>
      <c r="E27" s="265"/>
      <c r="F27" s="265"/>
      <c r="G27" s="265"/>
      <c r="H27" s="265"/>
      <c r="I27" s="265"/>
      <c r="J27" s="265"/>
      <c r="K27" s="265"/>
      <c r="L27" s="265"/>
      <c r="M27" s="265"/>
      <c r="N27" s="265"/>
      <c r="O27" s="265"/>
    </row>
    <row r="28" spans="1:16" s="49" customFormat="1" ht="15.9" customHeight="1">
      <c r="A28" s="68"/>
      <c r="B28" s="59" t="s">
        <v>184</v>
      </c>
      <c r="C28" s="69">
        <v>5.25</v>
      </c>
      <c r="D28" s="69">
        <v>7</v>
      </c>
      <c r="E28" s="69">
        <v>9</v>
      </c>
      <c r="F28" s="69">
        <v>4</v>
      </c>
      <c r="G28" s="69">
        <v>4</v>
      </c>
      <c r="H28" s="69">
        <v>6</v>
      </c>
      <c r="I28" s="69">
        <v>3</v>
      </c>
      <c r="J28" s="69">
        <v>5</v>
      </c>
      <c r="K28" s="69">
        <v>3</v>
      </c>
      <c r="L28" s="69">
        <v>6</v>
      </c>
      <c r="M28" s="69">
        <v>9</v>
      </c>
      <c r="N28" s="69">
        <v>4</v>
      </c>
      <c r="O28" s="69">
        <v>3</v>
      </c>
    </row>
    <row r="29" spans="1:16" s="49" customFormat="1" ht="15.9" customHeight="1">
      <c r="A29" s="68"/>
      <c r="B29" s="59" t="s">
        <v>185</v>
      </c>
      <c r="C29" s="69">
        <v>18.75</v>
      </c>
      <c r="D29" s="69">
        <v>17</v>
      </c>
      <c r="E29" s="69">
        <v>20</v>
      </c>
      <c r="F29" s="69">
        <v>28</v>
      </c>
      <c r="G29" s="69">
        <v>19</v>
      </c>
      <c r="H29" s="69">
        <v>19</v>
      </c>
      <c r="I29" s="69">
        <v>19</v>
      </c>
      <c r="J29" s="69">
        <v>17</v>
      </c>
      <c r="K29" s="69">
        <v>19</v>
      </c>
      <c r="L29" s="69">
        <v>13</v>
      </c>
      <c r="M29" s="69">
        <v>18</v>
      </c>
      <c r="N29" s="69">
        <v>23</v>
      </c>
      <c r="O29" s="69">
        <v>13</v>
      </c>
    </row>
    <row r="30" spans="1:16" s="49" customFormat="1" ht="15.9" customHeight="1">
      <c r="A30" s="68"/>
      <c r="B30" s="59" t="s">
        <v>33</v>
      </c>
      <c r="C30" s="69">
        <v>7.666666666666667</v>
      </c>
      <c r="D30" s="69">
        <v>11</v>
      </c>
      <c r="E30" s="69">
        <v>8</v>
      </c>
      <c r="F30" s="69">
        <v>5</v>
      </c>
      <c r="G30" s="69">
        <v>10</v>
      </c>
      <c r="H30" s="69">
        <v>2</v>
      </c>
      <c r="I30" s="69">
        <v>7</v>
      </c>
      <c r="J30" s="69">
        <v>10</v>
      </c>
      <c r="K30" s="69">
        <v>7</v>
      </c>
      <c r="L30" s="69">
        <v>2</v>
      </c>
      <c r="M30" s="69">
        <v>10</v>
      </c>
      <c r="N30" s="69">
        <v>13</v>
      </c>
      <c r="O30" s="69">
        <v>7</v>
      </c>
    </row>
    <row r="31" spans="1:16" s="49" customFormat="1" ht="15.9" customHeight="1">
      <c r="A31" s="68"/>
      <c r="B31" s="59"/>
      <c r="C31" s="67"/>
      <c r="D31" s="69"/>
      <c r="E31" s="69"/>
      <c r="F31" s="69"/>
      <c r="G31" s="69"/>
      <c r="H31" s="69"/>
      <c r="I31" s="69"/>
      <c r="J31" s="69"/>
      <c r="K31" s="69"/>
      <c r="L31" s="69"/>
      <c r="M31" s="69"/>
      <c r="N31" s="69"/>
      <c r="O31" s="69"/>
    </row>
    <row r="32" spans="1:16" s="49" customFormat="1" ht="15.9" customHeight="1">
      <c r="A32" s="267" t="s">
        <v>195</v>
      </c>
      <c r="B32" s="267"/>
      <c r="C32" s="267"/>
      <c r="D32" s="267"/>
      <c r="E32" s="267"/>
      <c r="F32" s="267"/>
      <c r="G32" s="267"/>
      <c r="H32" s="267"/>
      <c r="I32" s="267"/>
      <c r="J32" s="267"/>
      <c r="K32" s="267"/>
      <c r="L32" s="267"/>
      <c r="M32" s="267"/>
      <c r="N32" s="267"/>
      <c r="O32" s="267"/>
    </row>
    <row r="33" spans="1:16" s="49" customFormat="1" ht="15.9" customHeight="1">
      <c r="A33" s="68"/>
      <c r="B33" s="59" t="s">
        <v>60</v>
      </c>
      <c r="C33" s="69">
        <v>14.833333333333334</v>
      </c>
      <c r="D33" s="69">
        <v>13</v>
      </c>
      <c r="E33" s="69">
        <v>25</v>
      </c>
      <c r="F33" s="69">
        <v>18</v>
      </c>
      <c r="G33" s="69">
        <v>13</v>
      </c>
      <c r="H33" s="69">
        <v>10</v>
      </c>
      <c r="I33" s="69">
        <v>10</v>
      </c>
      <c r="J33" s="69">
        <v>14</v>
      </c>
      <c r="K33" s="69">
        <v>15</v>
      </c>
      <c r="L33" s="69">
        <v>13</v>
      </c>
      <c r="M33" s="69">
        <v>16</v>
      </c>
      <c r="N33" s="69">
        <v>19</v>
      </c>
      <c r="O33" s="69">
        <v>12</v>
      </c>
    </row>
    <row r="34" spans="1:16" s="49" customFormat="1" ht="15.9" customHeight="1">
      <c r="A34" s="68"/>
      <c r="B34" s="59" t="s">
        <v>32</v>
      </c>
      <c r="C34" s="69">
        <v>16.833333333333332</v>
      </c>
      <c r="D34" s="69">
        <v>22</v>
      </c>
      <c r="E34" s="69">
        <v>12</v>
      </c>
      <c r="F34" s="69">
        <v>19</v>
      </c>
      <c r="G34" s="69">
        <v>20</v>
      </c>
      <c r="H34" s="69">
        <v>17</v>
      </c>
      <c r="I34" s="69">
        <v>19</v>
      </c>
      <c r="J34" s="69">
        <v>18</v>
      </c>
      <c r="K34" s="69">
        <v>14</v>
      </c>
      <c r="L34" s="69">
        <v>8</v>
      </c>
      <c r="M34" s="69">
        <v>21</v>
      </c>
      <c r="N34" s="69">
        <v>21</v>
      </c>
      <c r="O34" s="69">
        <v>11</v>
      </c>
    </row>
    <row r="35" spans="1:16" s="49" customFormat="1" ht="15.9" customHeight="1">
      <c r="A35" s="68"/>
      <c r="B35" s="59" t="s">
        <v>188</v>
      </c>
      <c r="C35" s="69"/>
      <c r="D35" s="69">
        <v>0</v>
      </c>
      <c r="E35" s="69">
        <v>0</v>
      </c>
      <c r="F35" s="69">
        <v>0</v>
      </c>
      <c r="G35" s="69">
        <v>0</v>
      </c>
      <c r="H35" s="69">
        <v>0</v>
      </c>
      <c r="I35" s="69">
        <v>0</v>
      </c>
      <c r="J35" s="69">
        <v>0</v>
      </c>
      <c r="K35" s="69">
        <v>0</v>
      </c>
      <c r="L35" s="69">
        <v>0</v>
      </c>
      <c r="M35" s="69">
        <v>0</v>
      </c>
      <c r="N35" s="69">
        <v>0</v>
      </c>
      <c r="O35" s="69">
        <v>0</v>
      </c>
    </row>
    <row r="36" spans="1:16" s="49" customFormat="1" ht="15.9" customHeight="1">
      <c r="A36" s="50"/>
      <c r="B36" s="68" t="s">
        <v>42</v>
      </c>
      <c r="C36" s="69">
        <v>3.75</v>
      </c>
      <c r="D36" s="69">
        <v>3</v>
      </c>
      <c r="E36" s="69">
        <v>0</v>
      </c>
      <c r="F36" s="69">
        <v>4</v>
      </c>
      <c r="G36" s="69">
        <v>6</v>
      </c>
      <c r="H36" s="69">
        <v>6</v>
      </c>
      <c r="I36" s="69">
        <v>3</v>
      </c>
      <c r="J36" s="69">
        <v>3</v>
      </c>
      <c r="K36" s="69">
        <v>6</v>
      </c>
      <c r="L36" s="69">
        <v>1</v>
      </c>
      <c r="M36" s="69">
        <v>6</v>
      </c>
      <c r="N36" s="69">
        <v>6</v>
      </c>
      <c r="O36" s="69">
        <v>1</v>
      </c>
    </row>
    <row r="37" spans="1:16" s="49" customFormat="1" ht="15.9" customHeight="1">
      <c r="A37" s="50"/>
      <c r="B37" s="68" t="s">
        <v>168</v>
      </c>
      <c r="C37" s="69">
        <v>7.75</v>
      </c>
      <c r="D37" s="69">
        <v>11</v>
      </c>
      <c r="E37" s="69">
        <v>8</v>
      </c>
      <c r="F37" s="69">
        <v>8</v>
      </c>
      <c r="G37" s="69">
        <v>8</v>
      </c>
      <c r="H37" s="69">
        <v>4</v>
      </c>
      <c r="I37" s="69">
        <v>13</v>
      </c>
      <c r="J37" s="69">
        <v>6</v>
      </c>
      <c r="K37" s="69">
        <v>4</v>
      </c>
      <c r="L37" s="69">
        <v>4</v>
      </c>
      <c r="M37" s="69">
        <v>13</v>
      </c>
      <c r="N37" s="69">
        <v>9</v>
      </c>
      <c r="O37" s="69">
        <v>5</v>
      </c>
    </row>
    <row r="38" spans="1:16" s="49" customFormat="1" ht="15.9" customHeight="1">
      <c r="A38" s="50"/>
      <c r="B38" s="68" t="s">
        <v>34</v>
      </c>
      <c r="C38" s="69">
        <v>5.083333333333333</v>
      </c>
      <c r="D38" s="69">
        <v>8</v>
      </c>
      <c r="E38" s="69">
        <v>4</v>
      </c>
      <c r="F38" s="69">
        <v>7</v>
      </c>
      <c r="G38" s="69">
        <v>5</v>
      </c>
      <c r="H38" s="69">
        <v>6</v>
      </c>
      <c r="I38" s="69">
        <v>3</v>
      </c>
      <c r="J38" s="69">
        <v>9</v>
      </c>
      <c r="K38" s="69">
        <v>4</v>
      </c>
      <c r="L38" s="69">
        <v>3</v>
      </c>
      <c r="M38" s="69">
        <v>2</v>
      </c>
      <c r="N38" s="69">
        <v>5</v>
      </c>
      <c r="O38" s="69">
        <v>5</v>
      </c>
    </row>
    <row r="39" spans="1:16" s="49" customFormat="1" ht="15.9" customHeight="1">
      <c r="A39" s="68"/>
      <c r="B39" s="68" t="s">
        <v>40</v>
      </c>
      <c r="C39" s="69">
        <v>8.3333333333333329E-2</v>
      </c>
      <c r="D39" s="69">
        <v>0</v>
      </c>
      <c r="E39" s="69">
        <v>0</v>
      </c>
      <c r="F39" s="69">
        <v>0</v>
      </c>
      <c r="G39" s="69">
        <v>0</v>
      </c>
      <c r="H39" s="69">
        <v>1</v>
      </c>
      <c r="I39" s="69">
        <v>0</v>
      </c>
      <c r="J39" s="69">
        <v>0</v>
      </c>
      <c r="K39" s="69">
        <v>0</v>
      </c>
      <c r="L39" s="69">
        <v>0</v>
      </c>
      <c r="M39" s="69">
        <v>0</v>
      </c>
      <c r="N39" s="69">
        <v>0</v>
      </c>
      <c r="O39" s="69">
        <v>0</v>
      </c>
      <c r="P39" s="50"/>
    </row>
    <row r="40" spans="1:16" s="49" customFormat="1" ht="15.9" customHeight="1">
      <c r="A40" s="68"/>
      <c r="B40" s="68" t="s">
        <v>41</v>
      </c>
      <c r="C40" s="69">
        <v>0.16666666666666666</v>
      </c>
      <c r="D40" s="69">
        <v>0</v>
      </c>
      <c r="E40" s="69">
        <v>0</v>
      </c>
      <c r="F40" s="69">
        <v>0</v>
      </c>
      <c r="G40" s="69">
        <v>1</v>
      </c>
      <c r="H40" s="69">
        <v>0</v>
      </c>
      <c r="I40" s="69">
        <v>0</v>
      </c>
      <c r="J40" s="69">
        <v>0</v>
      </c>
      <c r="K40" s="69">
        <v>0</v>
      </c>
      <c r="L40" s="69">
        <v>0</v>
      </c>
      <c r="M40" s="69">
        <v>0</v>
      </c>
      <c r="N40" s="69">
        <v>1</v>
      </c>
      <c r="O40" s="69">
        <v>0</v>
      </c>
    </row>
    <row r="41" spans="1:16" s="49" customFormat="1" ht="15.9" customHeight="1">
      <c r="A41" s="68"/>
      <c r="B41" s="68"/>
      <c r="C41" s="67"/>
      <c r="D41" s="69"/>
      <c r="E41" s="69"/>
      <c r="F41" s="69"/>
      <c r="G41" s="69"/>
      <c r="H41" s="69"/>
      <c r="I41" s="69"/>
      <c r="J41" s="69"/>
      <c r="K41" s="69"/>
      <c r="L41" s="69"/>
      <c r="M41" s="69"/>
      <c r="N41" s="69"/>
      <c r="O41" s="69"/>
    </row>
    <row r="42" spans="1:16" s="49" customFormat="1" ht="15.9" customHeight="1">
      <c r="A42" s="265" t="s">
        <v>196</v>
      </c>
      <c r="B42" s="265"/>
      <c r="C42" s="265"/>
      <c r="D42" s="265"/>
      <c r="E42" s="265"/>
      <c r="F42" s="265"/>
      <c r="G42" s="265"/>
      <c r="H42" s="265"/>
      <c r="I42" s="265"/>
      <c r="J42" s="265"/>
      <c r="K42" s="265"/>
      <c r="L42" s="265"/>
      <c r="M42" s="265"/>
      <c r="N42" s="265"/>
      <c r="O42" s="265"/>
    </row>
    <row r="43" spans="1:16" s="49" customFormat="1" ht="15.9" customHeight="1">
      <c r="A43" s="59"/>
      <c r="B43" s="59" t="s">
        <v>43</v>
      </c>
      <c r="C43" s="69">
        <v>20.083333333333332</v>
      </c>
      <c r="D43" s="69">
        <v>20</v>
      </c>
      <c r="E43" s="69">
        <v>25</v>
      </c>
      <c r="F43" s="69">
        <v>26</v>
      </c>
      <c r="G43" s="69">
        <v>19</v>
      </c>
      <c r="H43" s="69">
        <v>24</v>
      </c>
      <c r="I43" s="69">
        <v>14</v>
      </c>
      <c r="J43" s="69">
        <v>19</v>
      </c>
      <c r="K43" s="69">
        <v>16</v>
      </c>
      <c r="L43" s="69">
        <v>13</v>
      </c>
      <c r="M43" s="69">
        <v>26</v>
      </c>
      <c r="N43" s="69">
        <v>25</v>
      </c>
      <c r="O43" s="69">
        <v>14</v>
      </c>
    </row>
    <row r="44" spans="1:16" s="49" customFormat="1" ht="15.9" customHeight="1" thickBot="1">
      <c r="A44" s="53"/>
      <c r="B44" s="72" t="s">
        <v>108</v>
      </c>
      <c r="C44" s="71">
        <v>11.583333333333334</v>
      </c>
      <c r="D44" s="71">
        <v>15</v>
      </c>
      <c r="E44" s="71">
        <v>12</v>
      </c>
      <c r="F44" s="71">
        <v>11</v>
      </c>
      <c r="G44" s="71">
        <v>14</v>
      </c>
      <c r="H44" s="71">
        <v>3</v>
      </c>
      <c r="I44" s="71">
        <v>15</v>
      </c>
      <c r="J44" s="71">
        <v>13</v>
      </c>
      <c r="K44" s="71">
        <v>13</v>
      </c>
      <c r="L44" s="71">
        <v>8</v>
      </c>
      <c r="M44" s="71">
        <v>11</v>
      </c>
      <c r="N44" s="71">
        <v>15</v>
      </c>
      <c r="O44" s="71">
        <v>9</v>
      </c>
    </row>
    <row r="45" spans="1:16">
      <c r="A45" s="273" t="s">
        <v>429</v>
      </c>
      <c r="B45" s="273"/>
      <c r="C45" s="273"/>
      <c r="D45" s="273"/>
      <c r="E45" s="273"/>
      <c r="F45" s="273"/>
      <c r="G45" s="273"/>
      <c r="H45" s="273"/>
      <c r="I45" s="273"/>
      <c r="J45" s="273"/>
      <c r="K45" s="273"/>
      <c r="L45" s="273"/>
      <c r="M45" s="273"/>
      <c r="N45" s="273"/>
      <c r="O45" s="273"/>
    </row>
  </sheetData>
  <mergeCells count="11">
    <mergeCell ref="A1:O1"/>
    <mergeCell ref="A11:O11"/>
    <mergeCell ref="A4:B4"/>
    <mergeCell ref="A5:B5"/>
    <mergeCell ref="A42:O42"/>
    <mergeCell ref="M3:O3"/>
    <mergeCell ref="A45:O45"/>
    <mergeCell ref="A21:O21"/>
    <mergeCell ref="A27:O27"/>
    <mergeCell ref="A32:O32"/>
    <mergeCell ref="A26:B26"/>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3" enableFormatConditionsCalculation="0">
    <tabColor rgb="FFC8E6E5"/>
  </sheetPr>
  <dimension ref="A1:P44"/>
  <sheetViews>
    <sheetView zoomScale="85" zoomScaleNormal="85" workbookViewId="0">
      <selection activeCell="V19" sqref="V19"/>
    </sheetView>
  </sheetViews>
  <sheetFormatPr baseColWidth="10" defaultColWidth="11.44140625" defaultRowHeight="13.2"/>
  <cols>
    <col min="1" max="1" width="5" style="8" customWidth="1"/>
    <col min="2" max="2" width="22.88671875" style="8" customWidth="1"/>
    <col min="3" max="3" width="16.44140625" style="13" bestFit="1" customWidth="1"/>
    <col min="4" max="4" width="6" style="8" bestFit="1" customWidth="1"/>
    <col min="5" max="5" width="6.44140625" style="8" bestFit="1" customWidth="1"/>
    <col min="6" max="6" width="6.109375" style="8" bestFit="1" customWidth="1"/>
    <col min="7" max="7" width="5.88671875" style="8" bestFit="1" customWidth="1"/>
    <col min="8" max="8" width="6" style="8" bestFit="1" customWidth="1"/>
    <col min="9" max="9" width="6.109375" style="8" bestFit="1" customWidth="1"/>
    <col min="10" max="10" width="5.33203125" style="8" bestFit="1" customWidth="1"/>
    <col min="11" max="12" width="6.44140625" style="8" bestFit="1" customWidth="1"/>
    <col min="13" max="13" width="5.88671875" style="8" bestFit="1" customWidth="1"/>
    <col min="14" max="14" width="6.5546875" style="8" bestFit="1" customWidth="1"/>
    <col min="15" max="15" width="6.109375" style="8" bestFit="1" customWidth="1"/>
    <col min="16" max="16384" width="11.44140625" style="7"/>
  </cols>
  <sheetData>
    <row r="1" spans="1:16" ht="18" customHeight="1">
      <c r="A1" s="257" t="s">
        <v>218</v>
      </c>
      <c r="B1" s="257"/>
      <c r="C1" s="257"/>
      <c r="D1" s="257"/>
      <c r="E1" s="257"/>
      <c r="F1" s="257"/>
      <c r="G1" s="257"/>
      <c r="H1" s="257"/>
      <c r="I1" s="257"/>
      <c r="J1" s="257"/>
      <c r="K1" s="257"/>
      <c r="L1" s="257"/>
      <c r="M1" s="257"/>
      <c r="N1" s="257"/>
      <c r="O1" s="257"/>
      <c r="P1" s="5"/>
    </row>
    <row r="2" spans="1:16" s="49" customFormat="1" ht="15.9" customHeight="1">
      <c r="A2" s="78"/>
      <c r="B2" s="78"/>
      <c r="C2" s="79"/>
      <c r="D2" s="50"/>
      <c r="E2" s="50"/>
      <c r="F2" s="50"/>
      <c r="G2" s="50"/>
      <c r="H2" s="50"/>
      <c r="I2" s="50"/>
      <c r="J2" s="50"/>
      <c r="K2" s="50"/>
      <c r="L2" s="50"/>
      <c r="M2" s="50"/>
      <c r="N2" s="50"/>
      <c r="O2" s="50"/>
    </row>
    <row r="3" spans="1:16" s="49" customFormat="1" ht="15.9" customHeight="1" thickBot="1">
      <c r="A3" s="72"/>
      <c r="B3" s="72"/>
      <c r="C3" s="119"/>
      <c r="D3" s="53"/>
      <c r="E3" s="53"/>
      <c r="F3" s="53"/>
      <c r="G3" s="53"/>
      <c r="H3" s="53"/>
      <c r="I3" s="53"/>
      <c r="J3" s="53"/>
      <c r="K3" s="53"/>
      <c r="L3" s="53"/>
      <c r="M3" s="288" t="s">
        <v>7</v>
      </c>
      <c r="N3" s="288"/>
      <c r="O3" s="288"/>
    </row>
    <row r="4" spans="1:16" s="80" customFormat="1" ht="15.9" customHeight="1">
      <c r="A4" s="286"/>
      <c r="B4" s="286"/>
      <c r="C4" s="99" t="s">
        <v>170</v>
      </c>
      <c r="D4" s="87" t="s">
        <v>126</v>
      </c>
      <c r="E4" s="87" t="s">
        <v>127</v>
      </c>
      <c r="F4" s="87" t="s">
        <v>117</v>
      </c>
      <c r="G4" s="87" t="s">
        <v>116</v>
      </c>
      <c r="H4" s="87" t="s">
        <v>135</v>
      </c>
      <c r="I4" s="87" t="s">
        <v>134</v>
      </c>
      <c r="J4" s="87" t="s">
        <v>133</v>
      </c>
      <c r="K4" s="87" t="s">
        <v>132</v>
      </c>
      <c r="L4" s="87" t="s">
        <v>131</v>
      </c>
      <c r="M4" s="87" t="s">
        <v>130</v>
      </c>
      <c r="N4" s="87" t="s">
        <v>129</v>
      </c>
      <c r="O4" s="87" t="s">
        <v>128</v>
      </c>
    </row>
    <row r="5" spans="1:16" s="49" customFormat="1" ht="15.9" customHeight="1">
      <c r="A5" s="287" t="s">
        <v>138</v>
      </c>
      <c r="B5" s="287"/>
      <c r="C5" s="85">
        <v>32.25</v>
      </c>
      <c r="D5" s="85">
        <v>47</v>
      </c>
      <c r="E5" s="85">
        <v>36</v>
      </c>
      <c r="F5" s="85">
        <v>36</v>
      </c>
      <c r="G5" s="85">
        <v>34</v>
      </c>
      <c r="H5" s="85">
        <v>23</v>
      </c>
      <c r="I5" s="85">
        <v>22</v>
      </c>
      <c r="J5" s="85">
        <v>31</v>
      </c>
      <c r="K5" s="85">
        <v>28</v>
      </c>
      <c r="L5" s="85">
        <v>28</v>
      </c>
      <c r="M5" s="85">
        <v>26</v>
      </c>
      <c r="N5" s="85">
        <v>31</v>
      </c>
      <c r="O5" s="85">
        <v>45</v>
      </c>
    </row>
    <row r="6" spans="1:16" s="49" customFormat="1" ht="15.9" customHeight="1">
      <c r="A6" s="265" t="s">
        <v>193</v>
      </c>
      <c r="B6" s="265"/>
      <c r="C6" s="265"/>
      <c r="D6" s="265"/>
      <c r="E6" s="265"/>
      <c r="F6" s="265"/>
      <c r="G6" s="265"/>
      <c r="H6" s="265"/>
      <c r="I6" s="265"/>
      <c r="J6" s="265"/>
      <c r="K6" s="265"/>
      <c r="L6" s="265"/>
      <c r="M6" s="265"/>
      <c r="N6" s="265"/>
      <c r="O6" s="265"/>
    </row>
    <row r="7" spans="1:16" s="49" customFormat="1" ht="15.9" customHeight="1">
      <c r="A7" s="68"/>
      <c r="B7" s="59" t="s">
        <v>184</v>
      </c>
      <c r="C7" s="69">
        <v>6.166666666666667</v>
      </c>
      <c r="D7" s="69">
        <v>8</v>
      </c>
      <c r="E7" s="69">
        <v>5</v>
      </c>
      <c r="F7" s="69">
        <v>4</v>
      </c>
      <c r="G7" s="69">
        <v>5</v>
      </c>
      <c r="H7" s="69">
        <v>6</v>
      </c>
      <c r="I7" s="69">
        <v>5</v>
      </c>
      <c r="J7" s="69">
        <v>7</v>
      </c>
      <c r="K7" s="69">
        <v>7</v>
      </c>
      <c r="L7" s="69">
        <v>6</v>
      </c>
      <c r="M7" s="69">
        <v>7</v>
      </c>
      <c r="N7" s="69">
        <v>6</v>
      </c>
      <c r="O7" s="69">
        <v>8</v>
      </c>
    </row>
    <row r="8" spans="1:16" s="49" customFormat="1" ht="15.9" customHeight="1">
      <c r="A8" s="68"/>
      <c r="B8" s="59" t="s">
        <v>185</v>
      </c>
      <c r="C8" s="69">
        <v>19.583333333333332</v>
      </c>
      <c r="D8" s="69">
        <v>28</v>
      </c>
      <c r="E8" s="69">
        <v>24</v>
      </c>
      <c r="F8" s="69">
        <v>22</v>
      </c>
      <c r="G8" s="69">
        <v>21</v>
      </c>
      <c r="H8" s="69">
        <v>15</v>
      </c>
      <c r="I8" s="69">
        <v>14</v>
      </c>
      <c r="J8" s="69">
        <v>19</v>
      </c>
      <c r="K8" s="69">
        <v>16</v>
      </c>
      <c r="L8" s="69">
        <v>14</v>
      </c>
      <c r="M8" s="69">
        <v>14</v>
      </c>
      <c r="N8" s="69">
        <v>19</v>
      </c>
      <c r="O8" s="69">
        <v>29</v>
      </c>
    </row>
    <row r="9" spans="1:16" s="49" customFormat="1" ht="15.9" customHeight="1">
      <c r="A9" s="68"/>
      <c r="B9" s="59" t="s">
        <v>33</v>
      </c>
      <c r="C9" s="69">
        <v>6.5</v>
      </c>
      <c r="D9" s="69">
        <v>11</v>
      </c>
      <c r="E9" s="69">
        <v>7</v>
      </c>
      <c r="F9" s="69">
        <v>10</v>
      </c>
      <c r="G9" s="69">
        <v>8</v>
      </c>
      <c r="H9" s="69">
        <v>2</v>
      </c>
      <c r="I9" s="69">
        <v>3</v>
      </c>
      <c r="J9" s="69">
        <v>5</v>
      </c>
      <c r="K9" s="69">
        <v>5</v>
      </c>
      <c r="L9" s="69">
        <v>8</v>
      </c>
      <c r="M9" s="69">
        <v>5</v>
      </c>
      <c r="N9" s="69">
        <v>6</v>
      </c>
      <c r="O9" s="69">
        <v>8</v>
      </c>
    </row>
    <row r="10" spans="1:16" s="49" customFormat="1" ht="15.9" customHeight="1">
      <c r="A10" s="68"/>
      <c r="B10" s="59"/>
      <c r="C10" s="67"/>
      <c r="D10" s="69"/>
      <c r="E10" s="69"/>
      <c r="F10" s="69"/>
      <c r="G10" s="69"/>
      <c r="H10" s="69"/>
      <c r="I10" s="69"/>
      <c r="J10" s="69"/>
      <c r="K10" s="69"/>
      <c r="L10" s="69"/>
      <c r="M10" s="69"/>
      <c r="N10" s="69"/>
      <c r="O10" s="69"/>
    </row>
    <row r="11" spans="1:16" s="49" customFormat="1" ht="15.9" customHeight="1">
      <c r="A11" s="267" t="s">
        <v>195</v>
      </c>
      <c r="B11" s="267"/>
      <c r="C11" s="267"/>
      <c r="D11" s="267"/>
      <c r="E11" s="267"/>
      <c r="F11" s="267"/>
      <c r="G11" s="267"/>
      <c r="H11" s="267"/>
      <c r="I11" s="267"/>
      <c r="J11" s="267"/>
      <c r="K11" s="267"/>
      <c r="L11" s="267"/>
      <c r="M11" s="267"/>
      <c r="N11" s="267"/>
      <c r="O11" s="267"/>
    </row>
    <row r="12" spans="1:16" s="49" customFormat="1" ht="15.9" customHeight="1">
      <c r="A12" s="68"/>
      <c r="B12" s="59" t="s">
        <v>60</v>
      </c>
      <c r="C12" s="69">
        <v>15.75</v>
      </c>
      <c r="D12" s="69">
        <v>22</v>
      </c>
      <c r="E12" s="69">
        <v>14</v>
      </c>
      <c r="F12" s="69">
        <v>19</v>
      </c>
      <c r="G12" s="69">
        <v>15</v>
      </c>
      <c r="H12" s="69">
        <v>13</v>
      </c>
      <c r="I12" s="69">
        <v>9</v>
      </c>
      <c r="J12" s="69">
        <v>18</v>
      </c>
      <c r="K12" s="69">
        <v>15</v>
      </c>
      <c r="L12" s="69">
        <v>15</v>
      </c>
      <c r="M12" s="69">
        <v>12</v>
      </c>
      <c r="N12" s="69">
        <v>16</v>
      </c>
      <c r="O12" s="69">
        <v>21</v>
      </c>
    </row>
    <row r="13" spans="1:16" s="49" customFormat="1" ht="15.9" customHeight="1">
      <c r="A13" s="68"/>
      <c r="B13" s="59" t="s">
        <v>32</v>
      </c>
      <c r="C13" s="69">
        <v>16.5</v>
      </c>
      <c r="D13" s="69">
        <v>25</v>
      </c>
      <c r="E13" s="69">
        <v>22</v>
      </c>
      <c r="F13" s="69">
        <v>17</v>
      </c>
      <c r="G13" s="69">
        <v>19</v>
      </c>
      <c r="H13" s="69">
        <v>10</v>
      </c>
      <c r="I13" s="69">
        <v>13</v>
      </c>
      <c r="J13" s="69">
        <v>13</v>
      </c>
      <c r="K13" s="69">
        <v>13</v>
      </c>
      <c r="L13" s="69">
        <v>13</v>
      </c>
      <c r="M13" s="69">
        <v>14</v>
      </c>
      <c r="N13" s="69">
        <v>15</v>
      </c>
      <c r="O13" s="69">
        <v>24</v>
      </c>
    </row>
    <row r="14" spans="1:16" s="49" customFormat="1" ht="15.9" customHeight="1">
      <c r="A14" s="68"/>
      <c r="B14" s="59" t="s">
        <v>188</v>
      </c>
      <c r="C14" s="69"/>
      <c r="D14" s="69"/>
      <c r="E14" s="69"/>
      <c r="F14" s="69"/>
      <c r="G14" s="69"/>
      <c r="H14" s="69"/>
      <c r="I14" s="69"/>
      <c r="J14" s="69"/>
      <c r="K14" s="69"/>
      <c r="L14" s="69"/>
      <c r="M14" s="69"/>
      <c r="N14" s="69"/>
      <c r="O14" s="69"/>
    </row>
    <row r="15" spans="1:16" s="49" customFormat="1" ht="15.9" customHeight="1">
      <c r="A15" s="50"/>
      <c r="B15" s="68" t="s">
        <v>42</v>
      </c>
      <c r="C15" s="69">
        <v>4.416666666666667</v>
      </c>
      <c r="D15" s="69">
        <v>3</v>
      </c>
      <c r="E15" s="69">
        <v>11</v>
      </c>
      <c r="F15" s="69">
        <v>6</v>
      </c>
      <c r="G15" s="69">
        <v>6</v>
      </c>
      <c r="H15" s="69">
        <v>4</v>
      </c>
      <c r="I15" s="69">
        <v>1</v>
      </c>
      <c r="J15" s="69">
        <v>2</v>
      </c>
      <c r="K15" s="69">
        <v>2</v>
      </c>
      <c r="L15" s="69">
        <v>4</v>
      </c>
      <c r="M15" s="69">
        <v>5</v>
      </c>
      <c r="N15" s="69">
        <v>5</v>
      </c>
      <c r="O15" s="69">
        <v>4</v>
      </c>
    </row>
    <row r="16" spans="1:16" s="49" customFormat="1" ht="15.9" customHeight="1">
      <c r="A16" s="50"/>
      <c r="B16" s="68" t="s">
        <v>168</v>
      </c>
      <c r="C16" s="69">
        <v>7.333333333333333</v>
      </c>
      <c r="D16" s="69">
        <v>16</v>
      </c>
      <c r="E16" s="69">
        <v>3</v>
      </c>
      <c r="F16" s="69">
        <v>6</v>
      </c>
      <c r="G16" s="69">
        <v>7</v>
      </c>
      <c r="H16" s="69">
        <v>4</v>
      </c>
      <c r="I16" s="69">
        <v>5</v>
      </c>
      <c r="J16" s="69">
        <v>8</v>
      </c>
      <c r="K16" s="69">
        <v>7</v>
      </c>
      <c r="L16" s="69">
        <v>8</v>
      </c>
      <c r="M16" s="69">
        <v>4</v>
      </c>
      <c r="N16" s="69">
        <v>7</v>
      </c>
      <c r="O16" s="69">
        <v>13</v>
      </c>
    </row>
    <row r="17" spans="1:16" s="49" customFormat="1" ht="15.9" customHeight="1">
      <c r="A17" s="50"/>
      <c r="B17" s="68" t="s">
        <v>34</v>
      </c>
      <c r="C17" s="69">
        <v>4.666666666666667</v>
      </c>
      <c r="D17" s="69">
        <v>6</v>
      </c>
      <c r="E17" s="69">
        <v>8</v>
      </c>
      <c r="F17" s="69">
        <v>5</v>
      </c>
      <c r="G17" s="69">
        <v>5</v>
      </c>
      <c r="H17" s="69">
        <v>2</v>
      </c>
      <c r="I17" s="69">
        <v>7</v>
      </c>
      <c r="J17" s="69">
        <v>3</v>
      </c>
      <c r="K17" s="69">
        <v>4</v>
      </c>
      <c r="L17" s="69">
        <v>1</v>
      </c>
      <c r="M17" s="69">
        <v>5</v>
      </c>
      <c r="N17" s="69">
        <v>3</v>
      </c>
      <c r="O17" s="69">
        <v>7</v>
      </c>
    </row>
    <row r="18" spans="1:16" s="49" customFormat="1" ht="15.9" customHeight="1">
      <c r="A18" s="50"/>
      <c r="B18" s="68" t="s">
        <v>40</v>
      </c>
      <c r="C18" s="69">
        <v>0</v>
      </c>
      <c r="D18" s="69">
        <v>0</v>
      </c>
      <c r="E18" s="69">
        <v>0</v>
      </c>
      <c r="F18" s="69">
        <v>0</v>
      </c>
      <c r="G18" s="69">
        <v>0</v>
      </c>
      <c r="H18" s="69">
        <v>0</v>
      </c>
      <c r="I18" s="69">
        <v>0</v>
      </c>
      <c r="J18" s="69">
        <v>0</v>
      </c>
      <c r="K18" s="69">
        <v>0</v>
      </c>
      <c r="L18" s="69">
        <v>0</v>
      </c>
      <c r="M18" s="69">
        <v>0</v>
      </c>
      <c r="N18" s="69">
        <v>0</v>
      </c>
      <c r="O18" s="69">
        <v>0</v>
      </c>
      <c r="P18" s="50"/>
    </row>
    <row r="19" spans="1:16" s="49" customFormat="1" ht="15.9" customHeight="1">
      <c r="A19" s="68"/>
      <c r="B19" s="68" t="s">
        <v>41</v>
      </c>
      <c r="C19" s="69">
        <v>8.3333333333333329E-2</v>
      </c>
      <c r="D19" s="69">
        <v>0</v>
      </c>
      <c r="E19" s="69">
        <v>0</v>
      </c>
      <c r="F19" s="69">
        <v>0</v>
      </c>
      <c r="G19" s="69">
        <v>1</v>
      </c>
      <c r="H19" s="69">
        <v>0</v>
      </c>
      <c r="I19" s="69">
        <v>0</v>
      </c>
      <c r="J19" s="69">
        <v>0</v>
      </c>
      <c r="K19" s="69">
        <v>0</v>
      </c>
      <c r="L19" s="69">
        <v>0</v>
      </c>
      <c r="M19" s="69">
        <v>0</v>
      </c>
      <c r="N19" s="69">
        <v>0</v>
      </c>
      <c r="O19" s="69">
        <v>0</v>
      </c>
    </row>
    <row r="20" spans="1:16" s="49" customFormat="1" ht="15.9" customHeight="1">
      <c r="A20" s="68"/>
      <c r="B20" s="68"/>
      <c r="C20" s="69"/>
      <c r="D20" s="69"/>
      <c r="E20" s="69"/>
      <c r="F20" s="69"/>
      <c r="G20" s="69"/>
      <c r="H20" s="69"/>
      <c r="I20" s="69"/>
      <c r="J20" s="69"/>
      <c r="K20" s="69"/>
      <c r="L20" s="69"/>
      <c r="M20" s="69"/>
      <c r="N20" s="69"/>
      <c r="O20" s="69"/>
    </row>
    <row r="21" spans="1:16" s="49" customFormat="1" ht="15.9" customHeight="1">
      <c r="A21" s="265" t="s">
        <v>196</v>
      </c>
      <c r="B21" s="265"/>
      <c r="C21" s="265"/>
      <c r="D21" s="265"/>
      <c r="E21" s="265"/>
      <c r="F21" s="265"/>
      <c r="G21" s="265"/>
      <c r="H21" s="265"/>
      <c r="I21" s="265"/>
      <c r="J21" s="265"/>
      <c r="K21" s="265"/>
      <c r="L21" s="265"/>
      <c r="M21" s="265"/>
      <c r="N21" s="265"/>
      <c r="O21" s="265"/>
    </row>
    <row r="22" spans="1:16" s="49" customFormat="1" ht="15.9" customHeight="1">
      <c r="A22" s="59"/>
      <c r="B22" s="59" t="s">
        <v>43</v>
      </c>
      <c r="C22" s="69">
        <v>29.583333333333332</v>
      </c>
      <c r="D22" s="69">
        <v>44</v>
      </c>
      <c r="E22" s="69">
        <v>33</v>
      </c>
      <c r="F22" s="69">
        <v>34</v>
      </c>
      <c r="G22" s="69">
        <v>31</v>
      </c>
      <c r="H22" s="69">
        <v>21</v>
      </c>
      <c r="I22" s="69">
        <v>21</v>
      </c>
      <c r="J22" s="69">
        <v>26</v>
      </c>
      <c r="K22" s="69">
        <v>26</v>
      </c>
      <c r="L22" s="69">
        <v>26</v>
      </c>
      <c r="M22" s="69">
        <v>24</v>
      </c>
      <c r="N22" s="69">
        <v>29</v>
      </c>
      <c r="O22" s="69">
        <v>40</v>
      </c>
    </row>
    <row r="23" spans="1:16" s="49" customFormat="1" ht="15.9" customHeight="1">
      <c r="A23" s="50"/>
      <c r="B23" s="59" t="s">
        <v>108</v>
      </c>
      <c r="C23" s="69">
        <v>2.6666666666666665</v>
      </c>
      <c r="D23" s="69">
        <v>3</v>
      </c>
      <c r="E23" s="69">
        <v>3</v>
      </c>
      <c r="F23" s="69">
        <v>2</v>
      </c>
      <c r="G23" s="69">
        <v>3</v>
      </c>
      <c r="H23" s="69">
        <v>2</v>
      </c>
      <c r="I23" s="69">
        <v>1</v>
      </c>
      <c r="J23" s="69">
        <v>5</v>
      </c>
      <c r="K23" s="69">
        <v>2</v>
      </c>
      <c r="L23" s="69">
        <v>2</v>
      </c>
      <c r="M23" s="69">
        <v>2</v>
      </c>
      <c r="N23" s="69">
        <v>2</v>
      </c>
      <c r="O23" s="69">
        <v>5</v>
      </c>
    </row>
    <row r="24" spans="1:16" s="49" customFormat="1" ht="15.9" customHeight="1">
      <c r="A24" s="88"/>
      <c r="B24" s="88"/>
      <c r="C24" s="120"/>
      <c r="D24" s="88"/>
      <c r="E24" s="88"/>
      <c r="F24" s="88"/>
      <c r="G24" s="88"/>
      <c r="H24" s="88"/>
      <c r="I24" s="88"/>
      <c r="J24" s="88"/>
      <c r="K24" s="88"/>
      <c r="L24" s="88"/>
      <c r="M24" s="88"/>
      <c r="N24" s="88"/>
      <c r="O24" s="88"/>
    </row>
    <row r="25" spans="1:16" s="49" customFormat="1" ht="15.9" customHeight="1">
      <c r="A25" s="88"/>
      <c r="B25" s="88"/>
      <c r="C25" s="120"/>
      <c r="D25" s="88"/>
      <c r="E25" s="88"/>
      <c r="F25" s="88"/>
      <c r="G25" s="88"/>
      <c r="H25" s="88"/>
      <c r="I25" s="88"/>
      <c r="J25" s="88"/>
      <c r="K25" s="88"/>
      <c r="L25" s="88"/>
      <c r="M25" s="88"/>
      <c r="N25" s="88"/>
      <c r="O25" s="88"/>
    </row>
    <row r="26" spans="1:16" s="49" customFormat="1" ht="15.9" customHeight="1">
      <c r="A26" s="264" t="s">
        <v>139</v>
      </c>
      <c r="B26" s="264"/>
      <c r="C26" s="85">
        <v>33.583333333333336</v>
      </c>
      <c r="D26" s="85">
        <v>30</v>
      </c>
      <c r="E26" s="85">
        <v>30</v>
      </c>
      <c r="F26" s="85">
        <v>41</v>
      </c>
      <c r="G26" s="85">
        <v>36</v>
      </c>
      <c r="H26" s="85">
        <v>38</v>
      </c>
      <c r="I26" s="85">
        <v>39</v>
      </c>
      <c r="J26" s="85">
        <v>35</v>
      </c>
      <c r="K26" s="85">
        <v>31</v>
      </c>
      <c r="L26" s="85">
        <v>27</v>
      </c>
      <c r="M26" s="85">
        <v>33</v>
      </c>
      <c r="N26" s="85">
        <v>37</v>
      </c>
      <c r="O26" s="85">
        <v>26</v>
      </c>
    </row>
    <row r="27" spans="1:16" s="49" customFormat="1" ht="15.9" customHeight="1">
      <c r="A27" s="265" t="s">
        <v>193</v>
      </c>
      <c r="B27" s="265"/>
      <c r="C27" s="265"/>
      <c r="D27" s="265"/>
      <c r="E27" s="265"/>
      <c r="F27" s="265"/>
      <c r="G27" s="265"/>
      <c r="H27" s="265"/>
      <c r="I27" s="265"/>
      <c r="J27" s="265"/>
      <c r="K27" s="265"/>
      <c r="L27" s="265"/>
      <c r="M27" s="265"/>
      <c r="N27" s="265"/>
      <c r="O27" s="265"/>
    </row>
    <row r="28" spans="1:16" s="49" customFormat="1" ht="15.9" customHeight="1">
      <c r="A28" s="68"/>
      <c r="B28" s="59" t="s">
        <v>184</v>
      </c>
      <c r="C28" s="69">
        <v>6.166666666666667</v>
      </c>
      <c r="D28" s="69">
        <v>7</v>
      </c>
      <c r="E28" s="69">
        <v>4</v>
      </c>
      <c r="F28" s="69">
        <v>4</v>
      </c>
      <c r="G28" s="69">
        <v>9</v>
      </c>
      <c r="H28" s="69">
        <v>8</v>
      </c>
      <c r="I28" s="69">
        <v>9</v>
      </c>
      <c r="J28" s="69">
        <v>5</v>
      </c>
      <c r="K28" s="69">
        <v>4</v>
      </c>
      <c r="L28" s="69">
        <v>6</v>
      </c>
      <c r="M28" s="69">
        <v>7</v>
      </c>
      <c r="N28" s="69">
        <v>6</v>
      </c>
      <c r="O28" s="69">
        <v>5</v>
      </c>
    </row>
    <row r="29" spans="1:16" s="49" customFormat="1" ht="15.9" customHeight="1">
      <c r="A29" s="68"/>
      <c r="B29" s="59" t="s">
        <v>185</v>
      </c>
      <c r="C29" s="69">
        <v>19.083333333333332</v>
      </c>
      <c r="D29" s="69">
        <v>15</v>
      </c>
      <c r="E29" s="69">
        <v>18</v>
      </c>
      <c r="F29" s="69">
        <v>26</v>
      </c>
      <c r="G29" s="69">
        <v>21</v>
      </c>
      <c r="H29" s="69">
        <v>19</v>
      </c>
      <c r="I29" s="69">
        <v>23</v>
      </c>
      <c r="J29" s="69">
        <v>23</v>
      </c>
      <c r="K29" s="69">
        <v>18</v>
      </c>
      <c r="L29" s="69">
        <v>15</v>
      </c>
      <c r="M29" s="69">
        <v>16</v>
      </c>
      <c r="N29" s="69">
        <v>18</v>
      </c>
      <c r="O29" s="69">
        <v>17</v>
      </c>
    </row>
    <row r="30" spans="1:16" s="49" customFormat="1" ht="15.9" customHeight="1">
      <c r="A30" s="68"/>
      <c r="B30" s="59" t="s">
        <v>33</v>
      </c>
      <c r="C30" s="69">
        <v>8.3333333333333339</v>
      </c>
      <c r="D30" s="69">
        <v>8</v>
      </c>
      <c r="E30" s="69">
        <v>8</v>
      </c>
      <c r="F30" s="69">
        <v>11</v>
      </c>
      <c r="G30" s="69">
        <v>6</v>
      </c>
      <c r="H30" s="69">
        <v>11</v>
      </c>
      <c r="I30" s="69">
        <v>7</v>
      </c>
      <c r="J30" s="69">
        <v>7</v>
      </c>
      <c r="K30" s="69">
        <v>9</v>
      </c>
      <c r="L30" s="69">
        <v>6</v>
      </c>
      <c r="M30" s="69">
        <v>10</v>
      </c>
      <c r="N30" s="69">
        <v>13</v>
      </c>
      <c r="O30" s="69">
        <v>4</v>
      </c>
    </row>
    <row r="31" spans="1:16" s="49" customFormat="1" ht="15.9" customHeight="1">
      <c r="A31" s="68"/>
      <c r="B31" s="59"/>
      <c r="C31" s="67"/>
      <c r="D31" s="69"/>
      <c r="E31" s="69"/>
      <c r="F31" s="69"/>
      <c r="G31" s="69"/>
      <c r="H31" s="69"/>
      <c r="I31" s="69"/>
      <c r="J31" s="69"/>
      <c r="K31" s="69"/>
      <c r="L31" s="69"/>
      <c r="M31" s="69"/>
      <c r="N31" s="69"/>
      <c r="O31" s="69"/>
    </row>
    <row r="32" spans="1:16" s="49" customFormat="1" ht="15.9" customHeight="1">
      <c r="A32" s="267" t="s">
        <v>195</v>
      </c>
      <c r="B32" s="267"/>
      <c r="C32" s="267"/>
      <c r="D32" s="267"/>
      <c r="E32" s="267"/>
      <c r="F32" s="267"/>
      <c r="G32" s="267"/>
      <c r="H32" s="267"/>
      <c r="I32" s="267"/>
      <c r="J32" s="267"/>
      <c r="K32" s="267"/>
      <c r="L32" s="267"/>
      <c r="M32" s="267"/>
      <c r="N32" s="267"/>
      <c r="O32" s="267"/>
    </row>
    <row r="33" spans="1:16" s="49" customFormat="1" ht="15.9" customHeight="1">
      <c r="A33" s="68"/>
      <c r="B33" s="59" t="s">
        <v>60</v>
      </c>
      <c r="C33" s="69">
        <v>16.833333333333332</v>
      </c>
      <c r="D33" s="69">
        <v>18</v>
      </c>
      <c r="E33" s="69">
        <v>16</v>
      </c>
      <c r="F33" s="69">
        <v>23</v>
      </c>
      <c r="G33" s="69">
        <v>13</v>
      </c>
      <c r="H33" s="69">
        <v>17</v>
      </c>
      <c r="I33" s="69">
        <v>18</v>
      </c>
      <c r="J33" s="69">
        <v>21</v>
      </c>
      <c r="K33" s="69">
        <v>10</v>
      </c>
      <c r="L33" s="69">
        <v>14</v>
      </c>
      <c r="M33" s="69">
        <v>19</v>
      </c>
      <c r="N33" s="69">
        <v>20</v>
      </c>
      <c r="O33" s="69">
        <v>13</v>
      </c>
    </row>
    <row r="34" spans="1:16" s="49" customFormat="1" ht="15.9" customHeight="1">
      <c r="A34" s="68"/>
      <c r="B34" s="59" t="s">
        <v>32</v>
      </c>
      <c r="C34" s="69">
        <v>16.75</v>
      </c>
      <c r="D34" s="69">
        <v>12</v>
      </c>
      <c r="E34" s="69">
        <v>14</v>
      </c>
      <c r="F34" s="69">
        <v>18</v>
      </c>
      <c r="G34" s="69">
        <v>23</v>
      </c>
      <c r="H34" s="69">
        <v>21</v>
      </c>
      <c r="I34" s="69">
        <v>21</v>
      </c>
      <c r="J34" s="69">
        <v>14</v>
      </c>
      <c r="K34" s="69">
        <v>21</v>
      </c>
      <c r="L34" s="69">
        <v>13</v>
      </c>
      <c r="M34" s="69">
        <v>14</v>
      </c>
      <c r="N34" s="69">
        <v>17</v>
      </c>
      <c r="O34" s="69">
        <v>13</v>
      </c>
    </row>
    <row r="35" spans="1:16" s="49" customFormat="1" ht="15.9" customHeight="1">
      <c r="A35" s="68"/>
      <c r="B35" s="59" t="s">
        <v>188</v>
      </c>
      <c r="C35" s="69"/>
      <c r="D35" s="69"/>
      <c r="E35" s="69"/>
      <c r="F35" s="69"/>
      <c r="G35" s="69"/>
      <c r="H35" s="69"/>
      <c r="I35" s="69"/>
      <c r="J35" s="69"/>
      <c r="K35" s="69"/>
      <c r="L35" s="69"/>
      <c r="M35" s="69"/>
      <c r="N35" s="69"/>
      <c r="O35" s="69"/>
    </row>
    <row r="36" spans="1:16" s="49" customFormat="1" ht="15.9" customHeight="1">
      <c r="A36" s="50"/>
      <c r="B36" s="68" t="s">
        <v>42</v>
      </c>
      <c r="C36" s="69">
        <v>4.833333333333333</v>
      </c>
      <c r="D36" s="69">
        <v>3</v>
      </c>
      <c r="E36" s="69">
        <v>4</v>
      </c>
      <c r="F36" s="69">
        <v>4</v>
      </c>
      <c r="G36" s="69">
        <v>7</v>
      </c>
      <c r="H36" s="69">
        <v>6</v>
      </c>
      <c r="I36" s="69">
        <v>8</v>
      </c>
      <c r="J36" s="69">
        <v>6</v>
      </c>
      <c r="K36" s="69">
        <v>5</v>
      </c>
      <c r="L36" s="69">
        <v>5</v>
      </c>
      <c r="M36" s="69">
        <v>1</v>
      </c>
      <c r="N36" s="69">
        <v>4</v>
      </c>
      <c r="O36" s="69">
        <v>5</v>
      </c>
    </row>
    <row r="37" spans="1:16" s="49" customFormat="1" ht="15.9" customHeight="1">
      <c r="A37" s="50"/>
      <c r="B37" s="68" t="s">
        <v>168</v>
      </c>
      <c r="C37" s="69">
        <v>7.583333333333333</v>
      </c>
      <c r="D37" s="69">
        <v>6</v>
      </c>
      <c r="E37" s="69">
        <v>8</v>
      </c>
      <c r="F37" s="69">
        <v>10</v>
      </c>
      <c r="G37" s="69">
        <v>9</v>
      </c>
      <c r="H37" s="69">
        <v>9</v>
      </c>
      <c r="I37" s="69">
        <v>10</v>
      </c>
      <c r="J37" s="69">
        <v>2</v>
      </c>
      <c r="K37" s="69">
        <v>9</v>
      </c>
      <c r="L37" s="69">
        <v>5</v>
      </c>
      <c r="M37" s="69">
        <v>12</v>
      </c>
      <c r="N37" s="69">
        <v>8</v>
      </c>
      <c r="O37" s="69">
        <v>3</v>
      </c>
    </row>
    <row r="38" spans="1:16" s="49" customFormat="1" ht="15.9" customHeight="1">
      <c r="A38" s="50"/>
      <c r="B38" s="68" t="s">
        <v>34</v>
      </c>
      <c r="C38" s="69">
        <v>4.25</v>
      </c>
      <c r="D38" s="69">
        <v>3</v>
      </c>
      <c r="E38" s="69">
        <v>2</v>
      </c>
      <c r="F38" s="69">
        <v>4</v>
      </c>
      <c r="G38" s="69">
        <v>7</v>
      </c>
      <c r="H38" s="69">
        <v>6</v>
      </c>
      <c r="I38" s="69">
        <v>3</v>
      </c>
      <c r="J38" s="69">
        <v>5</v>
      </c>
      <c r="K38" s="69">
        <v>7</v>
      </c>
      <c r="L38" s="69">
        <v>3</v>
      </c>
      <c r="M38" s="69">
        <v>1</v>
      </c>
      <c r="N38" s="69">
        <v>5</v>
      </c>
      <c r="O38" s="69">
        <v>5</v>
      </c>
    </row>
    <row r="39" spans="1:16" s="49" customFormat="1" ht="15.9" customHeight="1">
      <c r="A39" s="68"/>
      <c r="B39" s="68" t="s">
        <v>40</v>
      </c>
      <c r="C39" s="69">
        <v>0</v>
      </c>
      <c r="D39" s="69">
        <v>0</v>
      </c>
      <c r="E39" s="69">
        <v>0</v>
      </c>
      <c r="F39" s="69">
        <v>0</v>
      </c>
      <c r="G39" s="69">
        <v>0</v>
      </c>
      <c r="H39" s="69">
        <v>0</v>
      </c>
      <c r="I39" s="69">
        <v>0</v>
      </c>
      <c r="J39" s="69">
        <v>0</v>
      </c>
      <c r="K39" s="69">
        <v>0</v>
      </c>
      <c r="L39" s="69">
        <v>0</v>
      </c>
      <c r="M39" s="69">
        <v>0</v>
      </c>
      <c r="N39" s="69">
        <v>0</v>
      </c>
      <c r="O39" s="69">
        <v>0</v>
      </c>
      <c r="P39" s="50"/>
    </row>
    <row r="40" spans="1:16" s="49" customFormat="1" ht="15.9" customHeight="1">
      <c r="A40" s="68"/>
      <c r="B40" s="68" t="s">
        <v>41</v>
      </c>
      <c r="C40" s="69">
        <v>8.3333333333333329E-2</v>
      </c>
      <c r="D40" s="69">
        <v>0</v>
      </c>
      <c r="E40" s="69">
        <v>0</v>
      </c>
      <c r="F40" s="69">
        <v>0</v>
      </c>
      <c r="G40" s="69">
        <v>0</v>
      </c>
      <c r="H40" s="69">
        <v>0</v>
      </c>
      <c r="I40" s="69">
        <v>0</v>
      </c>
      <c r="J40" s="69">
        <v>1</v>
      </c>
      <c r="K40" s="69">
        <v>0</v>
      </c>
      <c r="L40" s="69">
        <v>0</v>
      </c>
      <c r="M40" s="69">
        <v>0</v>
      </c>
      <c r="N40" s="69">
        <v>0</v>
      </c>
      <c r="O40" s="69">
        <v>0</v>
      </c>
    </row>
    <row r="41" spans="1:16" s="49" customFormat="1" ht="15.9" customHeight="1">
      <c r="A41" s="265" t="s">
        <v>196</v>
      </c>
      <c r="B41" s="265"/>
      <c r="C41" s="265"/>
      <c r="D41" s="265"/>
      <c r="E41" s="265"/>
      <c r="F41" s="265"/>
      <c r="G41" s="265"/>
      <c r="H41" s="265"/>
      <c r="I41" s="265"/>
      <c r="J41" s="265"/>
      <c r="K41" s="265"/>
      <c r="L41" s="265"/>
      <c r="M41" s="265"/>
      <c r="N41" s="265"/>
      <c r="O41" s="265"/>
    </row>
    <row r="42" spans="1:16" s="49" customFormat="1" ht="15.9" customHeight="1">
      <c r="A42" s="59"/>
      <c r="B42" s="59" t="s">
        <v>43</v>
      </c>
      <c r="C42" s="69">
        <v>30.833333333333332</v>
      </c>
      <c r="D42" s="69">
        <v>26</v>
      </c>
      <c r="E42" s="69">
        <v>26</v>
      </c>
      <c r="F42" s="69">
        <v>39</v>
      </c>
      <c r="G42" s="69">
        <v>33</v>
      </c>
      <c r="H42" s="69">
        <v>34</v>
      </c>
      <c r="I42" s="69">
        <v>38</v>
      </c>
      <c r="J42" s="69">
        <v>31</v>
      </c>
      <c r="K42" s="69">
        <v>31</v>
      </c>
      <c r="L42" s="69">
        <v>23</v>
      </c>
      <c r="M42" s="69">
        <v>30</v>
      </c>
      <c r="N42" s="69">
        <v>35</v>
      </c>
      <c r="O42" s="69">
        <v>24</v>
      </c>
    </row>
    <row r="43" spans="1:16" s="49" customFormat="1" ht="15.9" customHeight="1" thickBot="1">
      <c r="A43" s="72"/>
      <c r="B43" s="72" t="s">
        <v>108</v>
      </c>
      <c r="C43" s="71">
        <v>2.75</v>
      </c>
      <c r="D43" s="71">
        <v>4</v>
      </c>
      <c r="E43" s="71">
        <v>4</v>
      </c>
      <c r="F43" s="71">
        <v>2</v>
      </c>
      <c r="G43" s="71">
        <v>3</v>
      </c>
      <c r="H43" s="71">
        <v>4</v>
      </c>
      <c r="I43" s="71">
        <v>1</v>
      </c>
      <c r="J43" s="71">
        <v>4</v>
      </c>
      <c r="K43" s="71">
        <v>0</v>
      </c>
      <c r="L43" s="71">
        <v>4</v>
      </c>
      <c r="M43" s="71">
        <v>3</v>
      </c>
      <c r="N43" s="71">
        <v>2</v>
      </c>
      <c r="O43" s="71">
        <v>2</v>
      </c>
    </row>
    <row r="44" spans="1:16">
      <c r="A44" s="273" t="s">
        <v>429</v>
      </c>
      <c r="B44" s="273"/>
      <c r="C44" s="273"/>
      <c r="D44" s="273"/>
      <c r="E44" s="273"/>
      <c r="F44" s="273"/>
      <c r="G44" s="273"/>
      <c r="H44" s="273"/>
      <c r="I44" s="273"/>
      <c r="J44" s="273"/>
      <c r="K44" s="273"/>
      <c r="L44" s="273"/>
      <c r="M44" s="273"/>
      <c r="N44" s="273"/>
      <c r="O44" s="273"/>
    </row>
  </sheetData>
  <mergeCells count="12">
    <mergeCell ref="A1:O1"/>
    <mergeCell ref="A6:O6"/>
    <mergeCell ref="A11:O11"/>
    <mergeCell ref="A4:B4"/>
    <mergeCell ref="A5:B5"/>
    <mergeCell ref="M3:O3"/>
    <mergeCell ref="A44:O44"/>
    <mergeCell ref="A41:O41"/>
    <mergeCell ref="A21:O21"/>
    <mergeCell ref="A27:O27"/>
    <mergeCell ref="A32:O32"/>
    <mergeCell ref="A26:B26"/>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2" enableFormatConditionsCalculation="0">
    <tabColor rgb="FFC8E6E5"/>
  </sheetPr>
  <dimension ref="A1:P33"/>
  <sheetViews>
    <sheetView zoomScale="85" zoomScaleNormal="85" workbookViewId="0">
      <selection activeCell="N39" sqref="N39"/>
    </sheetView>
  </sheetViews>
  <sheetFormatPr baseColWidth="10" defaultColWidth="11.44140625" defaultRowHeight="13.2"/>
  <cols>
    <col min="1" max="1" width="5" style="8" customWidth="1"/>
    <col min="2" max="2" width="22.88671875" style="8" bestFit="1" customWidth="1"/>
    <col min="3" max="3" width="15.44140625" style="13" bestFit="1" customWidth="1"/>
    <col min="4" max="15" width="6.33203125" style="8" bestFit="1" customWidth="1"/>
    <col min="16" max="16384" width="11.44140625" style="7"/>
  </cols>
  <sheetData>
    <row r="1" spans="1:15" ht="18" customHeight="1">
      <c r="A1" s="257" t="s">
        <v>220</v>
      </c>
      <c r="B1" s="257"/>
      <c r="C1" s="257"/>
      <c r="D1" s="257"/>
      <c r="E1" s="257"/>
      <c r="F1" s="257"/>
      <c r="G1" s="257"/>
      <c r="H1" s="257"/>
      <c r="I1" s="257"/>
      <c r="J1" s="257"/>
      <c r="K1" s="257"/>
      <c r="L1" s="257"/>
      <c r="M1" s="257"/>
      <c r="N1" s="257"/>
      <c r="O1" s="257"/>
    </row>
    <row r="2" spans="1:15" s="49" customFormat="1" ht="15.9" customHeight="1">
      <c r="A2" s="78"/>
      <c r="B2" s="78"/>
      <c r="C2" s="79"/>
      <c r="D2" s="50"/>
      <c r="E2" s="50"/>
      <c r="F2" s="50"/>
      <c r="G2" s="50"/>
      <c r="H2" s="50"/>
      <c r="I2" s="50"/>
      <c r="J2" s="50"/>
      <c r="K2" s="50"/>
      <c r="L2" s="50"/>
      <c r="M2" s="50"/>
      <c r="N2" s="50"/>
      <c r="O2" s="50"/>
    </row>
    <row r="3" spans="1:15" s="49" customFormat="1" ht="15.9" customHeight="1" thickBot="1">
      <c r="A3" s="72"/>
      <c r="B3" s="72"/>
      <c r="C3" s="79"/>
      <c r="D3" s="50"/>
      <c r="E3" s="50"/>
      <c r="F3" s="50"/>
      <c r="G3" s="50"/>
      <c r="H3" s="50"/>
      <c r="I3" s="50"/>
      <c r="J3" s="50"/>
      <c r="K3" s="50"/>
      <c r="L3" s="50"/>
      <c r="M3" s="50"/>
      <c r="N3" s="289" t="s">
        <v>9</v>
      </c>
      <c r="O3" s="289"/>
    </row>
    <row r="4" spans="1:15" s="80" customFormat="1" ht="15.9" customHeight="1">
      <c r="A4" s="286"/>
      <c r="B4" s="286"/>
      <c r="C4" s="99" t="s">
        <v>170</v>
      </c>
      <c r="D4" s="87" t="s">
        <v>126</v>
      </c>
      <c r="E4" s="87" t="s">
        <v>127</v>
      </c>
      <c r="F4" s="87" t="s">
        <v>117</v>
      </c>
      <c r="G4" s="87" t="s">
        <v>116</v>
      </c>
      <c r="H4" s="87" t="s">
        <v>135</v>
      </c>
      <c r="I4" s="87" t="s">
        <v>134</v>
      </c>
      <c r="J4" s="87" t="s">
        <v>133</v>
      </c>
      <c r="K4" s="87" t="s">
        <v>132</v>
      </c>
      <c r="L4" s="87" t="s">
        <v>131</v>
      </c>
      <c r="M4" s="87" t="s">
        <v>130</v>
      </c>
      <c r="N4" s="87" t="s">
        <v>129</v>
      </c>
      <c r="O4" s="87" t="s">
        <v>128</v>
      </c>
    </row>
    <row r="5" spans="1:15" s="104" customFormat="1" ht="15.9" customHeight="1">
      <c r="A5" s="287" t="s">
        <v>59</v>
      </c>
      <c r="B5" s="287"/>
      <c r="C5" s="85">
        <v>407.33333333333331</v>
      </c>
      <c r="D5" s="85">
        <v>461</v>
      </c>
      <c r="E5" s="85">
        <v>462</v>
      </c>
      <c r="F5" s="85">
        <v>452</v>
      </c>
      <c r="G5" s="85">
        <v>438</v>
      </c>
      <c r="H5" s="85">
        <v>423</v>
      </c>
      <c r="I5" s="85">
        <v>393</v>
      </c>
      <c r="J5" s="85">
        <v>385</v>
      </c>
      <c r="K5" s="85">
        <v>381</v>
      </c>
      <c r="L5" s="85">
        <v>391</v>
      </c>
      <c r="M5" s="85">
        <v>377</v>
      </c>
      <c r="N5" s="85">
        <v>352</v>
      </c>
      <c r="O5" s="85">
        <v>373</v>
      </c>
    </row>
    <row r="6" spans="1:15" s="49" customFormat="1" ht="15.9" customHeight="1">
      <c r="A6" s="265" t="s">
        <v>193</v>
      </c>
      <c r="B6" s="265"/>
      <c r="C6" s="265"/>
      <c r="D6" s="265"/>
      <c r="E6" s="265"/>
      <c r="F6" s="265"/>
      <c r="G6" s="265"/>
      <c r="H6" s="265"/>
      <c r="I6" s="265"/>
      <c r="J6" s="265"/>
      <c r="K6" s="265"/>
      <c r="L6" s="265"/>
      <c r="M6" s="265"/>
      <c r="N6" s="265"/>
      <c r="O6" s="265"/>
    </row>
    <row r="7" spans="1:15" s="49" customFormat="1" ht="15.9" customHeight="1">
      <c r="A7" s="68"/>
      <c r="B7" s="59" t="s">
        <v>184</v>
      </c>
      <c r="C7" s="69">
        <v>40.25</v>
      </c>
      <c r="D7" s="69">
        <v>54</v>
      </c>
      <c r="E7" s="69">
        <v>47</v>
      </c>
      <c r="F7" s="69">
        <v>45</v>
      </c>
      <c r="G7" s="69">
        <v>43</v>
      </c>
      <c r="H7" s="69">
        <v>37</v>
      </c>
      <c r="I7" s="69">
        <v>34</v>
      </c>
      <c r="J7" s="69">
        <v>32</v>
      </c>
      <c r="K7" s="69">
        <v>40</v>
      </c>
      <c r="L7" s="69">
        <v>43</v>
      </c>
      <c r="M7" s="69">
        <v>35</v>
      </c>
      <c r="N7" s="69">
        <v>33</v>
      </c>
      <c r="O7" s="69">
        <v>40</v>
      </c>
    </row>
    <row r="8" spans="1:15" s="49" customFormat="1" ht="15.9" customHeight="1">
      <c r="A8" s="68"/>
      <c r="B8" s="59" t="s">
        <v>185</v>
      </c>
      <c r="C8" s="69">
        <v>241.75</v>
      </c>
      <c r="D8" s="69">
        <v>272</v>
      </c>
      <c r="E8" s="69">
        <v>276</v>
      </c>
      <c r="F8" s="69">
        <v>269</v>
      </c>
      <c r="G8" s="69">
        <v>263</v>
      </c>
      <c r="H8" s="69">
        <v>254</v>
      </c>
      <c r="I8" s="69">
        <v>236</v>
      </c>
      <c r="J8" s="69">
        <v>232</v>
      </c>
      <c r="K8" s="69">
        <v>219</v>
      </c>
      <c r="L8" s="69">
        <v>222</v>
      </c>
      <c r="M8" s="69">
        <v>222</v>
      </c>
      <c r="N8" s="69">
        <v>212</v>
      </c>
      <c r="O8" s="69">
        <v>224</v>
      </c>
    </row>
    <row r="9" spans="1:15" s="49" customFormat="1" ht="15.9" customHeight="1">
      <c r="A9" s="68"/>
      <c r="B9" s="59" t="s">
        <v>33</v>
      </c>
      <c r="C9" s="69">
        <v>125.33333333333333</v>
      </c>
      <c r="D9" s="69">
        <v>135</v>
      </c>
      <c r="E9" s="69">
        <v>139</v>
      </c>
      <c r="F9" s="69">
        <v>138</v>
      </c>
      <c r="G9" s="69">
        <v>132</v>
      </c>
      <c r="H9" s="69">
        <v>132</v>
      </c>
      <c r="I9" s="69">
        <v>123</v>
      </c>
      <c r="J9" s="69">
        <v>121</v>
      </c>
      <c r="K9" s="69">
        <v>122</v>
      </c>
      <c r="L9" s="69">
        <v>126</v>
      </c>
      <c r="M9" s="69">
        <v>120</v>
      </c>
      <c r="N9" s="69">
        <v>107</v>
      </c>
      <c r="O9" s="69">
        <v>109</v>
      </c>
    </row>
    <row r="10" spans="1:15" s="49" customFormat="1" ht="15.9" customHeight="1">
      <c r="A10" s="68"/>
      <c r="B10" s="68"/>
      <c r="C10" s="67"/>
      <c r="D10" s="69"/>
      <c r="E10" s="69"/>
      <c r="F10" s="69"/>
      <c r="G10" s="69"/>
      <c r="H10" s="69"/>
      <c r="I10" s="69"/>
      <c r="J10" s="69"/>
      <c r="K10" s="69"/>
      <c r="L10" s="69"/>
      <c r="M10" s="69"/>
      <c r="N10" s="69"/>
      <c r="O10" s="69"/>
    </row>
    <row r="11" spans="1:15" s="49" customFormat="1" ht="15.9" customHeight="1">
      <c r="A11" s="267" t="s">
        <v>195</v>
      </c>
      <c r="B11" s="267"/>
      <c r="C11" s="267"/>
      <c r="D11" s="267"/>
      <c r="E11" s="267"/>
      <c r="F11" s="267"/>
      <c r="G11" s="267"/>
      <c r="H11" s="267"/>
      <c r="I11" s="267"/>
      <c r="J11" s="267"/>
      <c r="K11" s="267"/>
      <c r="L11" s="267"/>
      <c r="M11" s="267"/>
      <c r="N11" s="267"/>
      <c r="O11" s="267"/>
    </row>
    <row r="12" spans="1:15" s="49" customFormat="1" ht="15.9" customHeight="1">
      <c r="A12" s="68"/>
      <c r="B12" s="59" t="s">
        <v>60</v>
      </c>
      <c r="C12" s="69">
        <v>181.83333333333334</v>
      </c>
      <c r="D12" s="69">
        <v>210</v>
      </c>
      <c r="E12" s="69">
        <v>196</v>
      </c>
      <c r="F12" s="69">
        <v>184</v>
      </c>
      <c r="G12" s="69">
        <v>180</v>
      </c>
      <c r="H12" s="69">
        <v>186</v>
      </c>
      <c r="I12" s="69">
        <v>172</v>
      </c>
      <c r="J12" s="69">
        <v>169</v>
      </c>
      <c r="K12" s="69">
        <v>174</v>
      </c>
      <c r="L12" s="69">
        <v>181</v>
      </c>
      <c r="M12" s="69">
        <v>181</v>
      </c>
      <c r="N12" s="69">
        <v>170</v>
      </c>
      <c r="O12" s="69">
        <v>179</v>
      </c>
    </row>
    <row r="13" spans="1:15" s="49" customFormat="1" ht="15.9" customHeight="1">
      <c r="A13" s="68"/>
      <c r="B13" s="59" t="s">
        <v>32</v>
      </c>
      <c r="C13" s="69">
        <v>225.5</v>
      </c>
      <c r="D13" s="69">
        <v>251</v>
      </c>
      <c r="E13" s="69">
        <v>266</v>
      </c>
      <c r="F13" s="69">
        <v>268</v>
      </c>
      <c r="G13" s="69">
        <v>258</v>
      </c>
      <c r="H13" s="69">
        <v>237</v>
      </c>
      <c r="I13" s="69">
        <v>221</v>
      </c>
      <c r="J13" s="69">
        <v>216</v>
      </c>
      <c r="K13" s="69">
        <v>207</v>
      </c>
      <c r="L13" s="69">
        <v>210</v>
      </c>
      <c r="M13" s="69">
        <v>196</v>
      </c>
      <c r="N13" s="69">
        <v>182</v>
      </c>
      <c r="O13" s="69">
        <v>194</v>
      </c>
    </row>
    <row r="14" spans="1:15" s="49" customFormat="1" ht="15.9" customHeight="1">
      <c r="A14" s="68"/>
      <c r="B14" s="59" t="s">
        <v>188</v>
      </c>
      <c r="C14" s="69"/>
      <c r="D14" s="69"/>
      <c r="E14" s="69"/>
      <c r="F14" s="69"/>
      <c r="G14" s="69"/>
      <c r="H14" s="69"/>
      <c r="I14" s="69"/>
      <c r="J14" s="69"/>
      <c r="K14" s="69"/>
      <c r="L14" s="69"/>
      <c r="M14" s="69"/>
      <c r="N14" s="69"/>
      <c r="O14" s="69"/>
    </row>
    <row r="15" spans="1:15" s="49" customFormat="1" ht="15.9" customHeight="1">
      <c r="A15" s="50"/>
      <c r="B15" s="68" t="s">
        <v>42</v>
      </c>
      <c r="C15" s="69">
        <v>61.833333333333336</v>
      </c>
      <c r="D15" s="69">
        <v>66</v>
      </c>
      <c r="E15" s="69">
        <v>78</v>
      </c>
      <c r="F15" s="69">
        <v>80</v>
      </c>
      <c r="G15" s="69">
        <v>79</v>
      </c>
      <c r="H15" s="69">
        <v>68</v>
      </c>
      <c r="I15" s="69">
        <v>62</v>
      </c>
      <c r="J15" s="69">
        <v>61</v>
      </c>
      <c r="K15" s="69">
        <v>51</v>
      </c>
      <c r="L15" s="69">
        <v>54</v>
      </c>
      <c r="M15" s="69">
        <v>51</v>
      </c>
      <c r="N15" s="69">
        <v>45</v>
      </c>
      <c r="O15" s="69">
        <v>47</v>
      </c>
    </row>
    <row r="16" spans="1:15" s="49" customFormat="1" ht="15.9" customHeight="1">
      <c r="A16" s="50"/>
      <c r="B16" s="68" t="s">
        <v>168</v>
      </c>
      <c r="C16" s="69">
        <v>101.5</v>
      </c>
      <c r="D16" s="69">
        <v>118</v>
      </c>
      <c r="E16" s="69">
        <v>116</v>
      </c>
      <c r="F16" s="69">
        <v>112</v>
      </c>
      <c r="G16" s="69">
        <v>106</v>
      </c>
      <c r="H16" s="69">
        <v>104</v>
      </c>
      <c r="I16" s="69">
        <v>91</v>
      </c>
      <c r="J16" s="69">
        <v>99</v>
      </c>
      <c r="K16" s="69">
        <v>104</v>
      </c>
      <c r="L16" s="69">
        <v>104</v>
      </c>
      <c r="M16" s="69">
        <v>89</v>
      </c>
      <c r="N16" s="69">
        <v>85</v>
      </c>
      <c r="O16" s="69">
        <v>90</v>
      </c>
    </row>
    <row r="17" spans="1:16" s="49" customFormat="1" ht="15.9" customHeight="1">
      <c r="A17" s="50"/>
      <c r="B17" s="68" t="s">
        <v>34</v>
      </c>
      <c r="C17" s="69">
        <v>61.5</v>
      </c>
      <c r="D17" s="69">
        <v>67</v>
      </c>
      <c r="E17" s="69">
        <v>72</v>
      </c>
      <c r="F17" s="69">
        <v>75</v>
      </c>
      <c r="G17" s="69">
        <v>71</v>
      </c>
      <c r="H17" s="69">
        <v>64</v>
      </c>
      <c r="I17" s="69">
        <v>67</v>
      </c>
      <c r="J17" s="69">
        <v>56</v>
      </c>
      <c r="K17" s="69">
        <v>52</v>
      </c>
      <c r="L17" s="69">
        <v>52</v>
      </c>
      <c r="M17" s="69">
        <v>55</v>
      </c>
      <c r="N17" s="69">
        <v>51</v>
      </c>
      <c r="O17" s="69">
        <v>56</v>
      </c>
    </row>
    <row r="18" spans="1:16" s="49" customFormat="1" ht="15.9" customHeight="1">
      <c r="A18" s="68"/>
      <c r="B18" s="68" t="s">
        <v>40</v>
      </c>
      <c r="C18" s="69">
        <v>0.41666666666666669</v>
      </c>
      <c r="D18" s="69">
        <v>0</v>
      </c>
      <c r="E18" s="69">
        <v>0</v>
      </c>
      <c r="F18" s="69">
        <v>1</v>
      </c>
      <c r="G18" s="69">
        <v>1</v>
      </c>
      <c r="H18" s="69">
        <v>0</v>
      </c>
      <c r="I18" s="69">
        <v>0</v>
      </c>
      <c r="J18" s="69">
        <v>0</v>
      </c>
      <c r="K18" s="69">
        <v>0</v>
      </c>
      <c r="L18" s="69">
        <v>0</v>
      </c>
      <c r="M18" s="69">
        <v>1</v>
      </c>
      <c r="N18" s="69">
        <v>1</v>
      </c>
      <c r="O18" s="69">
        <v>1</v>
      </c>
      <c r="P18" s="50"/>
    </row>
    <row r="19" spans="1:16" s="49" customFormat="1" ht="15.9" customHeight="1">
      <c r="A19" s="68"/>
      <c r="B19" s="68" t="s">
        <v>41</v>
      </c>
      <c r="C19" s="69">
        <v>0.25</v>
      </c>
      <c r="D19" s="69">
        <v>0</v>
      </c>
      <c r="E19" s="69">
        <v>0</v>
      </c>
      <c r="F19" s="69">
        <v>0</v>
      </c>
      <c r="G19" s="69">
        <v>1</v>
      </c>
      <c r="H19" s="69">
        <v>1</v>
      </c>
      <c r="I19" s="69">
        <v>1</v>
      </c>
      <c r="J19" s="69">
        <v>0</v>
      </c>
      <c r="K19" s="69">
        <v>0</v>
      </c>
      <c r="L19" s="69">
        <v>0</v>
      </c>
      <c r="M19" s="69">
        <v>0</v>
      </c>
      <c r="N19" s="69">
        <v>0</v>
      </c>
      <c r="O19" s="69">
        <v>0</v>
      </c>
    </row>
    <row r="20" spans="1:16" s="49" customFormat="1" ht="15.9" customHeight="1">
      <c r="A20" s="68"/>
      <c r="B20" s="68"/>
      <c r="C20" s="67"/>
      <c r="D20" s="69"/>
      <c r="E20" s="69"/>
      <c r="F20" s="69"/>
      <c r="G20" s="69"/>
      <c r="H20" s="69"/>
      <c r="I20" s="69"/>
      <c r="J20" s="69"/>
      <c r="K20" s="69"/>
      <c r="L20" s="69"/>
      <c r="M20" s="69"/>
      <c r="N20" s="69"/>
      <c r="O20" s="69"/>
    </row>
    <row r="21" spans="1:16" s="49" customFormat="1" ht="15.9" customHeight="1">
      <c r="A21" s="265" t="s">
        <v>196</v>
      </c>
      <c r="B21" s="265"/>
      <c r="C21" s="265"/>
      <c r="D21" s="265"/>
      <c r="E21" s="265"/>
      <c r="F21" s="265"/>
      <c r="G21" s="265"/>
      <c r="H21" s="265"/>
      <c r="I21" s="265"/>
      <c r="J21" s="265"/>
      <c r="K21" s="265"/>
      <c r="L21" s="265"/>
      <c r="M21" s="265"/>
      <c r="N21" s="265"/>
      <c r="O21" s="265"/>
    </row>
    <row r="22" spans="1:16" s="49" customFormat="1" ht="15.9" customHeight="1">
      <c r="A22" s="59"/>
      <c r="B22" s="59" t="s">
        <v>43</v>
      </c>
      <c r="C22" s="69">
        <v>309.91666666666669</v>
      </c>
      <c r="D22" s="69">
        <v>354</v>
      </c>
      <c r="E22" s="69">
        <v>359</v>
      </c>
      <c r="F22" s="69">
        <v>347</v>
      </c>
      <c r="G22" s="69">
        <v>337</v>
      </c>
      <c r="H22" s="69">
        <v>319</v>
      </c>
      <c r="I22" s="69">
        <v>302</v>
      </c>
      <c r="J22" s="69">
        <v>295</v>
      </c>
      <c r="K22" s="69">
        <v>292</v>
      </c>
      <c r="L22" s="69">
        <v>299</v>
      </c>
      <c r="M22" s="69">
        <v>280</v>
      </c>
      <c r="N22" s="69">
        <v>258</v>
      </c>
      <c r="O22" s="69">
        <v>277</v>
      </c>
    </row>
    <row r="23" spans="1:16" s="49" customFormat="1" ht="15.9" customHeight="1">
      <c r="A23" s="50"/>
      <c r="B23" s="59" t="s">
        <v>108</v>
      </c>
      <c r="C23" s="69">
        <v>97.416666666666671</v>
      </c>
      <c r="D23" s="69">
        <v>107</v>
      </c>
      <c r="E23" s="69">
        <v>103</v>
      </c>
      <c r="F23" s="69">
        <v>105</v>
      </c>
      <c r="G23" s="69">
        <v>101</v>
      </c>
      <c r="H23" s="69">
        <v>104</v>
      </c>
      <c r="I23" s="69">
        <v>91</v>
      </c>
      <c r="J23" s="69">
        <v>90</v>
      </c>
      <c r="K23" s="69">
        <v>89</v>
      </c>
      <c r="L23" s="69">
        <v>92</v>
      </c>
      <c r="M23" s="69">
        <v>97</v>
      </c>
      <c r="N23" s="69">
        <v>94</v>
      </c>
      <c r="O23" s="69">
        <v>96</v>
      </c>
    </row>
    <row r="24" spans="1:16" s="49" customFormat="1" ht="15.9" customHeight="1">
      <c r="A24" s="50"/>
      <c r="B24" s="68"/>
      <c r="C24" s="67"/>
      <c r="D24" s="69"/>
      <c r="E24" s="69"/>
      <c r="F24" s="69"/>
      <c r="G24" s="69"/>
      <c r="H24" s="69"/>
      <c r="I24" s="69"/>
      <c r="J24" s="69"/>
      <c r="K24" s="69"/>
      <c r="L24" s="69"/>
      <c r="M24" s="69"/>
      <c r="N24" s="69"/>
      <c r="O24" s="69"/>
    </row>
    <row r="25" spans="1:16" s="49" customFormat="1" ht="15.9" customHeight="1">
      <c r="A25" s="267" t="s">
        <v>197</v>
      </c>
      <c r="B25" s="267"/>
      <c r="C25" s="267"/>
      <c r="D25" s="267"/>
      <c r="E25" s="267"/>
      <c r="F25" s="267"/>
      <c r="G25" s="267"/>
      <c r="H25" s="267"/>
      <c r="I25" s="267"/>
      <c r="J25" s="267"/>
      <c r="K25" s="267"/>
      <c r="L25" s="267"/>
      <c r="M25" s="267"/>
      <c r="N25" s="267"/>
      <c r="O25" s="267"/>
    </row>
    <row r="26" spans="1:16" s="49" customFormat="1" ht="15.9" customHeight="1">
      <c r="A26" s="59"/>
      <c r="B26" s="59" t="s">
        <v>186</v>
      </c>
      <c r="C26" s="69">
        <v>199.58333333333334</v>
      </c>
      <c r="D26" s="69">
        <v>231</v>
      </c>
      <c r="E26" s="69">
        <v>238</v>
      </c>
      <c r="F26" s="69">
        <v>225</v>
      </c>
      <c r="G26" s="69">
        <v>226</v>
      </c>
      <c r="H26" s="69">
        <v>212</v>
      </c>
      <c r="I26" s="69">
        <v>186</v>
      </c>
      <c r="J26" s="69">
        <v>182</v>
      </c>
      <c r="K26" s="69">
        <v>170</v>
      </c>
      <c r="L26" s="69">
        <v>178</v>
      </c>
      <c r="M26" s="69">
        <v>171</v>
      </c>
      <c r="N26" s="69">
        <v>176</v>
      </c>
      <c r="O26" s="69">
        <v>200</v>
      </c>
    </row>
    <row r="27" spans="1:16" s="49" customFormat="1" ht="15.9" customHeight="1">
      <c r="A27" s="59"/>
      <c r="B27" s="59" t="s">
        <v>187</v>
      </c>
      <c r="C27" s="69">
        <v>100.83333333333333</v>
      </c>
      <c r="D27" s="69">
        <v>106</v>
      </c>
      <c r="E27" s="69">
        <v>101</v>
      </c>
      <c r="F27" s="69">
        <v>108</v>
      </c>
      <c r="G27" s="69">
        <v>98</v>
      </c>
      <c r="H27" s="69">
        <v>101</v>
      </c>
      <c r="I27" s="69">
        <v>99</v>
      </c>
      <c r="J27" s="69">
        <v>94</v>
      </c>
      <c r="K27" s="69">
        <v>108</v>
      </c>
      <c r="L27" s="69">
        <v>108</v>
      </c>
      <c r="M27" s="69">
        <v>107</v>
      </c>
      <c r="N27" s="69">
        <v>94</v>
      </c>
      <c r="O27" s="69">
        <v>86</v>
      </c>
    </row>
    <row r="28" spans="1:16" s="49" customFormat="1" ht="15.9" customHeight="1">
      <c r="A28" s="59"/>
      <c r="B28" s="59" t="s">
        <v>38</v>
      </c>
      <c r="C28" s="69">
        <v>106.91666666666667</v>
      </c>
      <c r="D28" s="69">
        <v>124</v>
      </c>
      <c r="E28" s="69">
        <v>123</v>
      </c>
      <c r="F28" s="69">
        <v>119</v>
      </c>
      <c r="G28" s="69">
        <v>114</v>
      </c>
      <c r="H28" s="69">
        <v>110</v>
      </c>
      <c r="I28" s="69">
        <v>108</v>
      </c>
      <c r="J28" s="69">
        <v>109</v>
      </c>
      <c r="K28" s="69">
        <v>103</v>
      </c>
      <c r="L28" s="69">
        <v>105</v>
      </c>
      <c r="M28" s="69">
        <v>99</v>
      </c>
      <c r="N28" s="69">
        <v>82</v>
      </c>
      <c r="O28" s="69">
        <v>87</v>
      </c>
    </row>
    <row r="29" spans="1:16" s="49" customFormat="1" ht="15.9" customHeight="1">
      <c r="A29" s="59"/>
      <c r="B29" s="68"/>
      <c r="C29" s="67"/>
      <c r="D29" s="69"/>
      <c r="E29" s="69"/>
      <c r="F29" s="69"/>
      <c r="G29" s="69"/>
      <c r="H29" s="69"/>
      <c r="I29" s="69"/>
      <c r="J29" s="69"/>
      <c r="K29" s="69"/>
      <c r="L29" s="69"/>
      <c r="M29" s="69"/>
      <c r="N29" s="69"/>
      <c r="O29" s="69"/>
    </row>
    <row r="30" spans="1:16" s="49" customFormat="1" ht="15.9" customHeight="1">
      <c r="A30" s="266" t="s">
        <v>39</v>
      </c>
      <c r="B30" s="266"/>
      <c r="C30" s="266"/>
      <c r="D30" s="266"/>
      <c r="E30" s="266"/>
      <c r="F30" s="266"/>
      <c r="G30" s="266"/>
      <c r="H30" s="266"/>
      <c r="I30" s="266"/>
      <c r="J30" s="266"/>
      <c r="K30" s="266"/>
      <c r="L30" s="266"/>
      <c r="M30" s="266"/>
      <c r="N30" s="266"/>
      <c r="O30" s="266"/>
    </row>
    <row r="31" spans="1:16" s="49" customFormat="1" ht="15.9" customHeight="1">
      <c r="B31" s="59" t="s">
        <v>51</v>
      </c>
      <c r="C31" s="69">
        <v>55.333333333333336</v>
      </c>
      <c r="D31" s="69">
        <v>86</v>
      </c>
      <c r="E31" s="69">
        <v>58</v>
      </c>
      <c r="F31" s="69">
        <v>55</v>
      </c>
      <c r="G31" s="69">
        <v>56</v>
      </c>
      <c r="H31" s="69">
        <v>46</v>
      </c>
      <c r="I31" s="69">
        <v>30</v>
      </c>
      <c r="J31" s="69">
        <v>57</v>
      </c>
      <c r="K31" s="69">
        <v>53</v>
      </c>
      <c r="L31" s="69">
        <v>57</v>
      </c>
      <c r="M31" s="69">
        <v>48</v>
      </c>
      <c r="N31" s="69">
        <v>55</v>
      </c>
      <c r="O31" s="69">
        <v>63</v>
      </c>
    </row>
    <row r="32" spans="1:16" s="49" customFormat="1" ht="15.9" customHeight="1" thickBot="1">
      <c r="A32" s="54"/>
      <c r="B32" s="72" t="s">
        <v>52</v>
      </c>
      <c r="C32" s="71">
        <v>61</v>
      </c>
      <c r="D32" s="71">
        <v>66</v>
      </c>
      <c r="E32" s="71">
        <v>57</v>
      </c>
      <c r="F32" s="71">
        <v>65</v>
      </c>
      <c r="G32" s="71">
        <v>70</v>
      </c>
      <c r="H32" s="71">
        <v>61</v>
      </c>
      <c r="I32" s="71">
        <v>60</v>
      </c>
      <c r="J32" s="71">
        <v>65</v>
      </c>
      <c r="K32" s="71">
        <v>57</v>
      </c>
      <c r="L32" s="71">
        <v>47</v>
      </c>
      <c r="M32" s="71">
        <v>62</v>
      </c>
      <c r="N32" s="71">
        <v>80</v>
      </c>
      <c r="O32" s="71">
        <v>42</v>
      </c>
    </row>
    <row r="33" spans="1:15">
      <c r="A33" s="273" t="s">
        <v>429</v>
      </c>
      <c r="B33" s="273"/>
      <c r="C33" s="273"/>
      <c r="D33" s="273"/>
      <c r="E33" s="273"/>
      <c r="F33" s="273"/>
      <c r="G33" s="273"/>
      <c r="H33" s="273"/>
      <c r="I33" s="273"/>
      <c r="J33" s="273"/>
      <c r="K33" s="273"/>
      <c r="L33" s="273"/>
      <c r="M33" s="273"/>
      <c r="N33" s="273"/>
      <c r="O33" s="273"/>
    </row>
  </sheetData>
  <mergeCells count="10">
    <mergeCell ref="A1:O1"/>
    <mergeCell ref="A6:O6"/>
    <mergeCell ref="A11:O11"/>
    <mergeCell ref="A4:B4"/>
    <mergeCell ref="A5:B5"/>
    <mergeCell ref="A33:O33"/>
    <mergeCell ref="A30:O30"/>
    <mergeCell ref="A25:O25"/>
    <mergeCell ref="A21:O21"/>
    <mergeCell ref="N3:O3"/>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enableFormatConditionsCalculation="0">
    <tabColor rgb="FFC8E6E5"/>
  </sheetPr>
  <dimension ref="A1:P33"/>
  <sheetViews>
    <sheetView topLeftCell="A16" zoomScale="85" zoomScaleNormal="85" workbookViewId="0">
      <selection activeCell="T24" sqref="T24"/>
    </sheetView>
  </sheetViews>
  <sheetFormatPr baseColWidth="10" defaultColWidth="11.44140625" defaultRowHeight="13.2"/>
  <cols>
    <col min="1" max="1" width="5" style="8" customWidth="1"/>
    <col min="2" max="2" width="22.88671875" style="8" bestFit="1" customWidth="1"/>
    <col min="3" max="3" width="15.44140625" style="13" bestFit="1" customWidth="1"/>
    <col min="4" max="13" width="6.33203125" style="8" bestFit="1" customWidth="1"/>
    <col min="14" max="14" width="7.6640625" style="8" customWidth="1"/>
    <col min="15" max="15" width="6.33203125" style="8" bestFit="1" customWidth="1"/>
    <col min="16" max="16384" width="11.44140625" style="7"/>
  </cols>
  <sheetData>
    <row r="1" spans="1:16" ht="18" customHeight="1">
      <c r="A1" s="257" t="s">
        <v>222</v>
      </c>
      <c r="B1" s="257"/>
      <c r="C1" s="257"/>
      <c r="D1" s="257"/>
      <c r="E1" s="257"/>
      <c r="F1" s="257"/>
      <c r="G1" s="257"/>
      <c r="H1" s="257"/>
      <c r="I1" s="257"/>
      <c r="J1" s="257"/>
      <c r="K1" s="257"/>
      <c r="L1" s="257"/>
      <c r="M1" s="257"/>
      <c r="N1" s="257"/>
      <c r="O1" s="257"/>
      <c r="P1" s="5"/>
    </row>
    <row r="2" spans="1:16" s="49" customFormat="1" ht="15.9" customHeight="1">
      <c r="A2" s="78"/>
      <c r="B2" s="78"/>
      <c r="C2" s="79"/>
      <c r="D2" s="50"/>
      <c r="E2" s="50"/>
      <c r="F2" s="50"/>
      <c r="G2" s="50"/>
      <c r="H2" s="50"/>
      <c r="I2" s="50"/>
      <c r="J2" s="50"/>
      <c r="K2" s="50"/>
      <c r="L2" s="50"/>
      <c r="M2" s="50"/>
      <c r="N2" s="50"/>
      <c r="O2" s="50"/>
    </row>
    <row r="3" spans="1:16" s="49" customFormat="1" ht="15.9" customHeight="1" thickBot="1">
      <c r="A3" s="72"/>
      <c r="B3" s="72"/>
      <c r="C3" s="79"/>
      <c r="D3" s="50"/>
      <c r="E3" s="50"/>
      <c r="F3" s="50"/>
      <c r="G3" s="50"/>
      <c r="H3" s="50"/>
      <c r="I3" s="50"/>
      <c r="J3" s="50"/>
      <c r="K3" s="50"/>
      <c r="L3" s="50"/>
      <c r="M3" s="50"/>
      <c r="N3" s="290" t="s">
        <v>11</v>
      </c>
      <c r="O3" s="290"/>
    </row>
    <row r="4" spans="1:16" s="80" customFormat="1" ht="15.9" customHeight="1">
      <c r="A4" s="286"/>
      <c r="B4" s="286"/>
      <c r="C4" s="99" t="s">
        <v>170</v>
      </c>
      <c r="D4" s="87" t="s">
        <v>126</v>
      </c>
      <c r="E4" s="87" t="s">
        <v>127</v>
      </c>
      <c r="F4" s="87" t="s">
        <v>117</v>
      </c>
      <c r="G4" s="87" t="s">
        <v>116</v>
      </c>
      <c r="H4" s="87" t="s">
        <v>135</v>
      </c>
      <c r="I4" s="87" t="s">
        <v>134</v>
      </c>
      <c r="J4" s="87" t="s">
        <v>133</v>
      </c>
      <c r="K4" s="87" t="s">
        <v>132</v>
      </c>
      <c r="L4" s="87" t="s">
        <v>131</v>
      </c>
      <c r="M4" s="87" t="s">
        <v>130</v>
      </c>
      <c r="N4" s="87" t="s">
        <v>129</v>
      </c>
      <c r="O4" s="87" t="s">
        <v>128</v>
      </c>
    </row>
    <row r="5" spans="1:16" s="49" customFormat="1" ht="15.9" customHeight="1">
      <c r="A5" s="287" t="s">
        <v>59</v>
      </c>
      <c r="B5" s="287"/>
      <c r="C5" s="85">
        <v>203</v>
      </c>
      <c r="D5" s="85">
        <v>238</v>
      </c>
      <c r="E5" s="85">
        <v>227</v>
      </c>
      <c r="F5" s="85">
        <v>221</v>
      </c>
      <c r="G5" s="85">
        <v>212</v>
      </c>
      <c r="H5" s="85">
        <v>212</v>
      </c>
      <c r="I5" s="85">
        <v>190</v>
      </c>
      <c r="J5" s="85">
        <v>193</v>
      </c>
      <c r="K5" s="85">
        <v>193</v>
      </c>
      <c r="L5" s="85">
        <v>200</v>
      </c>
      <c r="M5" s="85">
        <v>194</v>
      </c>
      <c r="N5" s="85">
        <v>176</v>
      </c>
      <c r="O5" s="85">
        <v>180</v>
      </c>
    </row>
    <row r="6" spans="1:16" s="49" customFormat="1" ht="15.9" customHeight="1">
      <c r="A6" s="265" t="s">
        <v>193</v>
      </c>
      <c r="B6" s="265"/>
      <c r="C6" s="265"/>
      <c r="D6" s="265"/>
      <c r="E6" s="265"/>
      <c r="F6" s="265"/>
      <c r="G6" s="265"/>
      <c r="H6" s="265"/>
      <c r="I6" s="265"/>
      <c r="J6" s="265"/>
      <c r="K6" s="265"/>
      <c r="L6" s="265"/>
      <c r="M6" s="265"/>
      <c r="N6" s="265"/>
      <c r="O6" s="265"/>
    </row>
    <row r="7" spans="1:16" s="49" customFormat="1" ht="15.9" customHeight="1">
      <c r="B7" s="59" t="s">
        <v>184</v>
      </c>
      <c r="C7" s="69">
        <v>21</v>
      </c>
      <c r="D7" s="69">
        <v>30</v>
      </c>
      <c r="E7" s="69">
        <v>23</v>
      </c>
      <c r="F7" s="69">
        <v>23</v>
      </c>
      <c r="G7" s="69">
        <v>22</v>
      </c>
      <c r="H7" s="69">
        <v>20</v>
      </c>
      <c r="I7" s="69">
        <v>20</v>
      </c>
      <c r="J7" s="69">
        <v>16</v>
      </c>
      <c r="K7" s="69">
        <v>22</v>
      </c>
      <c r="L7" s="69">
        <v>25</v>
      </c>
      <c r="M7" s="69">
        <v>17</v>
      </c>
      <c r="N7" s="69">
        <v>16</v>
      </c>
      <c r="O7" s="69">
        <v>18</v>
      </c>
    </row>
    <row r="8" spans="1:16" s="49" customFormat="1" ht="15.9" customHeight="1">
      <c r="B8" s="59" t="s">
        <v>185</v>
      </c>
      <c r="C8" s="69">
        <v>118.08333333333333</v>
      </c>
      <c r="D8" s="69">
        <v>142</v>
      </c>
      <c r="E8" s="69">
        <v>137</v>
      </c>
      <c r="F8" s="69">
        <v>130</v>
      </c>
      <c r="G8" s="69">
        <v>128</v>
      </c>
      <c r="H8" s="69">
        <v>125</v>
      </c>
      <c r="I8" s="69">
        <v>108</v>
      </c>
      <c r="J8" s="69">
        <v>115</v>
      </c>
      <c r="K8" s="69">
        <v>107</v>
      </c>
      <c r="L8" s="69">
        <v>110</v>
      </c>
      <c r="M8" s="69">
        <v>112</v>
      </c>
      <c r="N8" s="69">
        <v>101</v>
      </c>
      <c r="O8" s="69">
        <v>102</v>
      </c>
    </row>
    <row r="9" spans="1:16" s="49" customFormat="1" ht="15.9" customHeight="1">
      <c r="B9" s="59" t="s">
        <v>33</v>
      </c>
      <c r="C9" s="69">
        <v>63.916666666666664</v>
      </c>
      <c r="D9" s="69">
        <v>66</v>
      </c>
      <c r="E9" s="69">
        <v>67</v>
      </c>
      <c r="F9" s="69">
        <v>68</v>
      </c>
      <c r="G9" s="69">
        <v>62</v>
      </c>
      <c r="H9" s="69">
        <v>67</v>
      </c>
      <c r="I9" s="69">
        <v>62</v>
      </c>
      <c r="J9" s="69">
        <v>62</v>
      </c>
      <c r="K9" s="69">
        <v>64</v>
      </c>
      <c r="L9" s="69">
        <v>65</v>
      </c>
      <c r="M9" s="69">
        <v>65</v>
      </c>
      <c r="N9" s="69">
        <v>59</v>
      </c>
      <c r="O9" s="69">
        <v>60</v>
      </c>
    </row>
    <row r="10" spans="1:16" s="49" customFormat="1" ht="15.9" customHeight="1">
      <c r="A10" s="84"/>
      <c r="B10" s="84"/>
      <c r="C10" s="67"/>
      <c r="D10" s="69"/>
      <c r="E10" s="69"/>
      <c r="F10" s="69"/>
      <c r="G10" s="69"/>
      <c r="H10" s="69"/>
      <c r="I10" s="69"/>
      <c r="J10" s="69"/>
      <c r="K10" s="69"/>
      <c r="L10" s="69"/>
      <c r="M10" s="69"/>
      <c r="N10" s="69"/>
      <c r="O10" s="69"/>
    </row>
    <row r="11" spans="1:16" s="49" customFormat="1" ht="15.9" customHeight="1">
      <c r="A11" s="267" t="s">
        <v>195</v>
      </c>
      <c r="B11" s="267"/>
      <c r="C11" s="267"/>
      <c r="D11" s="267"/>
      <c r="E11" s="267"/>
      <c r="F11" s="267"/>
      <c r="G11" s="267"/>
      <c r="H11" s="267"/>
      <c r="I11" s="267"/>
      <c r="J11" s="267"/>
      <c r="K11" s="267"/>
      <c r="L11" s="267"/>
      <c r="M11" s="267"/>
      <c r="N11" s="267"/>
      <c r="O11" s="267"/>
    </row>
    <row r="12" spans="1:16" s="49" customFormat="1" ht="15.9" customHeight="1">
      <c r="B12" s="59" t="s">
        <v>60</v>
      </c>
      <c r="C12" s="69">
        <v>87.833333333333329</v>
      </c>
      <c r="D12" s="69">
        <v>104</v>
      </c>
      <c r="E12" s="69">
        <v>90</v>
      </c>
      <c r="F12" s="69">
        <v>82</v>
      </c>
      <c r="G12" s="69">
        <v>80</v>
      </c>
      <c r="H12" s="69">
        <v>87</v>
      </c>
      <c r="I12" s="69">
        <v>78</v>
      </c>
      <c r="J12" s="69">
        <v>83</v>
      </c>
      <c r="K12" s="69">
        <v>86</v>
      </c>
      <c r="L12" s="69">
        <v>89</v>
      </c>
      <c r="M12" s="69">
        <v>95</v>
      </c>
      <c r="N12" s="69">
        <v>88</v>
      </c>
      <c r="O12" s="69">
        <v>92</v>
      </c>
    </row>
    <row r="13" spans="1:16" s="49" customFormat="1" ht="15.9" customHeight="1">
      <c r="B13" s="59" t="s">
        <v>32</v>
      </c>
      <c r="C13" s="69">
        <v>115.16666666666667</v>
      </c>
      <c r="D13" s="69">
        <v>134</v>
      </c>
      <c r="E13" s="69">
        <v>137</v>
      </c>
      <c r="F13" s="69">
        <v>139</v>
      </c>
      <c r="G13" s="69">
        <v>132</v>
      </c>
      <c r="H13" s="69">
        <v>125</v>
      </c>
      <c r="I13" s="69">
        <v>112</v>
      </c>
      <c r="J13" s="69">
        <v>110</v>
      </c>
      <c r="K13" s="69">
        <v>107</v>
      </c>
      <c r="L13" s="69">
        <v>111</v>
      </c>
      <c r="M13" s="69">
        <v>99</v>
      </c>
      <c r="N13" s="69">
        <v>88</v>
      </c>
      <c r="O13" s="69">
        <v>88</v>
      </c>
    </row>
    <row r="14" spans="1:16" s="49" customFormat="1" ht="15.9" customHeight="1">
      <c r="B14" s="59" t="s">
        <v>188</v>
      </c>
      <c r="C14" s="67"/>
      <c r="D14" s="69"/>
      <c r="E14" s="69"/>
      <c r="F14" s="69"/>
      <c r="G14" s="69"/>
      <c r="H14" s="69"/>
      <c r="I14" s="69"/>
      <c r="J14" s="69"/>
      <c r="K14" s="69"/>
      <c r="L14" s="69"/>
      <c r="M14" s="69"/>
      <c r="N14" s="69"/>
      <c r="O14" s="69"/>
    </row>
    <row r="15" spans="1:16" s="49" customFormat="1" ht="15.9" customHeight="1">
      <c r="A15" s="50"/>
      <c r="B15" s="84" t="s">
        <v>42</v>
      </c>
      <c r="C15" s="69">
        <v>29.5</v>
      </c>
      <c r="D15" s="69">
        <v>34</v>
      </c>
      <c r="E15" s="69">
        <v>39</v>
      </c>
      <c r="F15" s="69">
        <v>38</v>
      </c>
      <c r="G15" s="69">
        <v>38</v>
      </c>
      <c r="H15" s="69">
        <v>31</v>
      </c>
      <c r="I15" s="69">
        <v>30</v>
      </c>
      <c r="J15" s="69">
        <v>32</v>
      </c>
      <c r="K15" s="69">
        <v>26</v>
      </c>
      <c r="L15" s="69">
        <v>28</v>
      </c>
      <c r="M15" s="69">
        <v>23</v>
      </c>
      <c r="N15" s="69">
        <v>17</v>
      </c>
      <c r="O15" s="69">
        <v>18</v>
      </c>
    </row>
    <row r="16" spans="1:16" s="49" customFormat="1" ht="15.9" customHeight="1">
      <c r="A16" s="50"/>
      <c r="B16" s="84" t="s">
        <v>168</v>
      </c>
      <c r="C16" s="69">
        <v>54.75</v>
      </c>
      <c r="D16" s="69">
        <v>62</v>
      </c>
      <c r="E16" s="69">
        <v>61</v>
      </c>
      <c r="F16" s="69">
        <v>61</v>
      </c>
      <c r="G16" s="69">
        <v>58</v>
      </c>
      <c r="H16" s="69">
        <v>60</v>
      </c>
      <c r="I16" s="69">
        <v>48</v>
      </c>
      <c r="J16" s="69">
        <v>52</v>
      </c>
      <c r="K16" s="69">
        <v>57</v>
      </c>
      <c r="L16" s="69">
        <v>58</v>
      </c>
      <c r="M16" s="69">
        <v>49</v>
      </c>
      <c r="N16" s="69">
        <v>46</v>
      </c>
      <c r="O16" s="69">
        <v>45</v>
      </c>
    </row>
    <row r="17" spans="1:16" s="49" customFormat="1" ht="15.9" customHeight="1">
      <c r="A17" s="50"/>
      <c r="B17" s="84" t="s">
        <v>34</v>
      </c>
      <c r="C17" s="69">
        <v>30.5</v>
      </c>
      <c r="D17" s="69">
        <v>38</v>
      </c>
      <c r="E17" s="69">
        <v>37</v>
      </c>
      <c r="F17" s="69">
        <v>39</v>
      </c>
      <c r="G17" s="69">
        <v>35</v>
      </c>
      <c r="H17" s="69">
        <v>34</v>
      </c>
      <c r="I17" s="69">
        <v>34</v>
      </c>
      <c r="J17" s="69">
        <v>26</v>
      </c>
      <c r="K17" s="69">
        <v>24</v>
      </c>
      <c r="L17" s="69">
        <v>25</v>
      </c>
      <c r="M17" s="69">
        <v>26</v>
      </c>
      <c r="N17" s="69">
        <v>24</v>
      </c>
      <c r="O17" s="69">
        <v>24</v>
      </c>
    </row>
    <row r="18" spans="1:16" s="49" customFormat="1" ht="15.9" customHeight="1">
      <c r="A18" s="84"/>
      <c r="B18" s="84" t="s">
        <v>40</v>
      </c>
      <c r="C18" s="69">
        <v>0.41666666666666669</v>
      </c>
      <c r="D18" s="69">
        <v>0</v>
      </c>
      <c r="E18" s="69">
        <v>0</v>
      </c>
      <c r="F18" s="69">
        <v>1</v>
      </c>
      <c r="G18" s="69">
        <v>1</v>
      </c>
      <c r="H18" s="69">
        <v>0</v>
      </c>
      <c r="I18" s="69">
        <v>0</v>
      </c>
      <c r="J18" s="69">
        <v>0</v>
      </c>
      <c r="K18" s="69">
        <v>0</v>
      </c>
      <c r="L18" s="69">
        <v>0</v>
      </c>
      <c r="M18" s="69">
        <v>1</v>
      </c>
      <c r="N18" s="69">
        <v>1</v>
      </c>
      <c r="O18" s="69">
        <v>1</v>
      </c>
      <c r="P18" s="50"/>
    </row>
    <row r="19" spans="1:16" s="49" customFormat="1" ht="15.9" customHeight="1">
      <c r="A19" s="84"/>
      <c r="B19" s="84" t="s">
        <v>41</v>
      </c>
      <c r="C19" s="69">
        <v>0</v>
      </c>
      <c r="D19" s="69">
        <v>0</v>
      </c>
      <c r="E19" s="69">
        <v>0</v>
      </c>
      <c r="F19" s="69">
        <v>0</v>
      </c>
      <c r="G19" s="69">
        <v>0</v>
      </c>
      <c r="H19" s="69">
        <v>0</v>
      </c>
      <c r="I19" s="69">
        <v>0</v>
      </c>
      <c r="J19" s="69">
        <v>0</v>
      </c>
      <c r="K19" s="69">
        <v>0</v>
      </c>
      <c r="L19" s="69">
        <v>0</v>
      </c>
      <c r="M19" s="69">
        <v>0</v>
      </c>
      <c r="N19" s="69">
        <v>0</v>
      </c>
      <c r="O19" s="69">
        <v>0</v>
      </c>
    </row>
    <row r="20" spans="1:16" s="49" customFormat="1" ht="15.9" customHeight="1">
      <c r="A20" s="84"/>
      <c r="B20" s="84"/>
      <c r="C20" s="67"/>
      <c r="D20" s="69"/>
      <c r="E20" s="69"/>
      <c r="F20" s="69"/>
      <c r="G20" s="69"/>
      <c r="H20" s="69"/>
      <c r="I20" s="69"/>
      <c r="J20" s="69"/>
      <c r="K20" s="69"/>
      <c r="L20" s="69"/>
      <c r="M20" s="69"/>
      <c r="N20" s="69"/>
      <c r="O20" s="69"/>
    </row>
    <row r="21" spans="1:16" s="49" customFormat="1" ht="15.9" customHeight="1">
      <c r="A21" s="265" t="s">
        <v>196</v>
      </c>
      <c r="B21" s="265"/>
      <c r="C21" s="265"/>
      <c r="D21" s="265"/>
      <c r="E21" s="265"/>
      <c r="F21" s="265"/>
      <c r="G21" s="265"/>
      <c r="H21" s="265"/>
      <c r="I21" s="265"/>
      <c r="J21" s="265"/>
      <c r="K21" s="265"/>
      <c r="L21" s="265"/>
      <c r="M21" s="265"/>
      <c r="N21" s="265"/>
      <c r="O21" s="265"/>
    </row>
    <row r="22" spans="1:16" s="49" customFormat="1" ht="15.9" customHeight="1">
      <c r="B22" s="59" t="s">
        <v>43</v>
      </c>
      <c r="C22" s="69">
        <v>122.16666666666667</v>
      </c>
      <c r="D22" s="69">
        <v>150</v>
      </c>
      <c r="E22" s="69">
        <v>142</v>
      </c>
      <c r="F22" s="69">
        <v>132</v>
      </c>
      <c r="G22" s="69">
        <v>129</v>
      </c>
      <c r="H22" s="69">
        <v>123</v>
      </c>
      <c r="I22" s="69">
        <v>114</v>
      </c>
      <c r="J22" s="69">
        <v>118</v>
      </c>
      <c r="K22" s="69">
        <v>119</v>
      </c>
      <c r="L22" s="69">
        <v>122</v>
      </c>
      <c r="M22" s="69">
        <v>115</v>
      </c>
      <c r="N22" s="69">
        <v>100</v>
      </c>
      <c r="O22" s="69">
        <v>102</v>
      </c>
    </row>
    <row r="23" spans="1:16" s="49" customFormat="1" ht="15.9" customHeight="1">
      <c r="B23" s="50" t="s">
        <v>108</v>
      </c>
      <c r="C23" s="69">
        <v>80.833333333333329</v>
      </c>
      <c r="D23" s="69">
        <v>88</v>
      </c>
      <c r="E23" s="69">
        <v>85</v>
      </c>
      <c r="F23" s="69">
        <v>89</v>
      </c>
      <c r="G23" s="69">
        <v>83</v>
      </c>
      <c r="H23" s="69">
        <v>89</v>
      </c>
      <c r="I23" s="69">
        <v>76</v>
      </c>
      <c r="J23" s="69">
        <v>75</v>
      </c>
      <c r="K23" s="69">
        <v>74</v>
      </c>
      <c r="L23" s="69">
        <v>78</v>
      </c>
      <c r="M23" s="69">
        <v>79</v>
      </c>
      <c r="N23" s="69">
        <v>76</v>
      </c>
      <c r="O23" s="69">
        <v>78</v>
      </c>
    </row>
    <row r="24" spans="1:16" s="49" customFormat="1" ht="15.9" customHeight="1">
      <c r="A24" s="50"/>
      <c r="B24" s="84"/>
      <c r="C24" s="67"/>
      <c r="D24" s="69"/>
      <c r="E24" s="69"/>
      <c r="F24" s="69"/>
      <c r="G24" s="69"/>
      <c r="H24" s="69"/>
      <c r="I24" s="69"/>
      <c r="J24" s="69"/>
      <c r="K24" s="69"/>
      <c r="L24" s="69"/>
      <c r="M24" s="69"/>
      <c r="N24" s="69"/>
      <c r="O24" s="69"/>
    </row>
    <row r="25" spans="1:16" s="49" customFormat="1" ht="15.9" customHeight="1">
      <c r="A25" s="267" t="s">
        <v>197</v>
      </c>
      <c r="B25" s="267"/>
      <c r="C25" s="267"/>
      <c r="D25" s="267"/>
      <c r="E25" s="267"/>
      <c r="F25" s="267"/>
      <c r="G25" s="267"/>
      <c r="H25" s="267"/>
      <c r="I25" s="267"/>
      <c r="J25" s="267"/>
      <c r="K25" s="267"/>
      <c r="L25" s="267"/>
      <c r="M25" s="267"/>
      <c r="N25" s="267"/>
      <c r="O25" s="267"/>
    </row>
    <row r="26" spans="1:16" s="49" customFormat="1" ht="15.9" customHeight="1">
      <c r="B26" s="59" t="s">
        <v>186</v>
      </c>
      <c r="C26" s="69">
        <v>97.166666666666671</v>
      </c>
      <c r="D26" s="69">
        <v>108</v>
      </c>
      <c r="E26" s="69">
        <v>108</v>
      </c>
      <c r="F26" s="69">
        <v>102</v>
      </c>
      <c r="G26" s="69">
        <v>106</v>
      </c>
      <c r="H26" s="69">
        <v>105</v>
      </c>
      <c r="I26" s="69">
        <v>86</v>
      </c>
      <c r="J26" s="69">
        <v>94</v>
      </c>
      <c r="K26" s="69">
        <v>87</v>
      </c>
      <c r="L26" s="69">
        <v>96</v>
      </c>
      <c r="M26" s="69">
        <v>93</v>
      </c>
      <c r="N26" s="69">
        <v>89</v>
      </c>
      <c r="O26" s="69">
        <v>92</v>
      </c>
    </row>
    <row r="27" spans="1:16" s="49" customFormat="1" ht="15.9" customHeight="1">
      <c r="B27" s="59" t="s">
        <v>187</v>
      </c>
      <c r="C27" s="69">
        <v>49.166666666666664</v>
      </c>
      <c r="D27" s="69">
        <v>60</v>
      </c>
      <c r="E27" s="69">
        <v>51</v>
      </c>
      <c r="F27" s="69">
        <v>52</v>
      </c>
      <c r="G27" s="69">
        <v>46</v>
      </c>
      <c r="H27" s="69">
        <v>49</v>
      </c>
      <c r="I27" s="69">
        <v>49</v>
      </c>
      <c r="J27" s="69">
        <v>40</v>
      </c>
      <c r="K27" s="69">
        <v>51</v>
      </c>
      <c r="L27" s="69">
        <v>50</v>
      </c>
      <c r="M27" s="69">
        <v>51</v>
      </c>
      <c r="N27" s="69">
        <v>45</v>
      </c>
      <c r="O27" s="69">
        <v>46</v>
      </c>
    </row>
    <row r="28" spans="1:16" s="49" customFormat="1" ht="15.9" customHeight="1">
      <c r="B28" s="59" t="s">
        <v>38</v>
      </c>
      <c r="C28" s="69">
        <v>56.666666666666664</v>
      </c>
      <c r="D28" s="69">
        <v>70</v>
      </c>
      <c r="E28" s="69">
        <v>68</v>
      </c>
      <c r="F28" s="69">
        <v>67</v>
      </c>
      <c r="G28" s="69">
        <v>60</v>
      </c>
      <c r="H28" s="69">
        <v>58</v>
      </c>
      <c r="I28" s="69">
        <v>55</v>
      </c>
      <c r="J28" s="69">
        <v>59</v>
      </c>
      <c r="K28" s="69">
        <v>55</v>
      </c>
      <c r="L28" s="69">
        <v>54</v>
      </c>
      <c r="M28" s="69">
        <v>50</v>
      </c>
      <c r="N28" s="69">
        <v>42</v>
      </c>
      <c r="O28" s="69">
        <v>42</v>
      </c>
    </row>
    <row r="29" spans="1:16" s="49" customFormat="1" ht="15.9" customHeight="1">
      <c r="A29" s="59"/>
      <c r="B29" s="84"/>
      <c r="C29" s="67"/>
      <c r="D29" s="69"/>
      <c r="E29" s="69"/>
      <c r="F29" s="69"/>
      <c r="G29" s="69"/>
      <c r="H29" s="69"/>
      <c r="I29" s="69"/>
      <c r="J29" s="69"/>
      <c r="K29" s="69"/>
      <c r="L29" s="69"/>
      <c r="M29" s="69"/>
      <c r="N29" s="69"/>
      <c r="O29" s="69"/>
    </row>
    <row r="30" spans="1:16" s="49" customFormat="1" ht="15.9" customHeight="1">
      <c r="A30" s="266" t="s">
        <v>39</v>
      </c>
      <c r="B30" s="266"/>
      <c r="C30" s="266"/>
      <c r="D30" s="266"/>
      <c r="E30" s="266"/>
      <c r="F30" s="266"/>
      <c r="G30" s="266"/>
      <c r="H30" s="266"/>
      <c r="I30" s="266"/>
      <c r="J30" s="266"/>
      <c r="K30" s="266"/>
      <c r="L30" s="266"/>
      <c r="M30" s="266"/>
      <c r="N30" s="266"/>
      <c r="O30" s="266"/>
    </row>
    <row r="31" spans="1:16" s="49" customFormat="1" ht="15.9" customHeight="1">
      <c r="B31" s="49" t="s">
        <v>51</v>
      </c>
      <c r="C31" s="69">
        <v>27.416666666666668</v>
      </c>
      <c r="D31" s="69">
        <v>47</v>
      </c>
      <c r="E31" s="69">
        <v>26</v>
      </c>
      <c r="F31" s="69">
        <v>27</v>
      </c>
      <c r="G31" s="69">
        <v>27</v>
      </c>
      <c r="H31" s="69">
        <v>27</v>
      </c>
      <c r="I31" s="69">
        <v>8</v>
      </c>
      <c r="J31" s="69">
        <v>32</v>
      </c>
      <c r="K31" s="69">
        <v>30</v>
      </c>
      <c r="L31" s="69">
        <v>31</v>
      </c>
      <c r="M31" s="69">
        <v>26</v>
      </c>
      <c r="N31" s="69">
        <v>25</v>
      </c>
      <c r="O31" s="69">
        <v>23</v>
      </c>
    </row>
    <row r="32" spans="1:16" s="49" customFormat="1" ht="15.9" customHeight="1" thickBot="1">
      <c r="A32" s="54"/>
      <c r="B32" s="72" t="s">
        <v>52</v>
      </c>
      <c r="C32" s="71">
        <v>31.666666666666668</v>
      </c>
      <c r="D32" s="71">
        <v>40</v>
      </c>
      <c r="E32" s="71">
        <v>37</v>
      </c>
      <c r="F32" s="71">
        <v>33</v>
      </c>
      <c r="G32" s="71">
        <v>36</v>
      </c>
      <c r="H32" s="71">
        <v>27</v>
      </c>
      <c r="I32" s="71">
        <v>30</v>
      </c>
      <c r="J32" s="71">
        <v>29</v>
      </c>
      <c r="K32" s="71">
        <v>30</v>
      </c>
      <c r="L32" s="71">
        <v>24</v>
      </c>
      <c r="M32" s="71">
        <v>32</v>
      </c>
      <c r="N32" s="71">
        <v>43</v>
      </c>
      <c r="O32" s="71">
        <v>19</v>
      </c>
    </row>
    <row r="33" spans="1:15">
      <c r="A33" s="273" t="s">
        <v>429</v>
      </c>
      <c r="B33" s="273"/>
      <c r="C33" s="273"/>
      <c r="D33" s="273"/>
      <c r="E33" s="273"/>
      <c r="F33" s="273"/>
      <c r="G33" s="273"/>
      <c r="H33" s="273"/>
      <c r="I33" s="273"/>
      <c r="J33" s="273"/>
      <c r="K33" s="273"/>
      <c r="L33" s="273"/>
      <c r="M33" s="273"/>
      <c r="N33" s="273"/>
      <c r="O33" s="273"/>
    </row>
  </sheetData>
  <mergeCells count="10">
    <mergeCell ref="A33:O33"/>
    <mergeCell ref="A1:O1"/>
    <mergeCell ref="A11:O11"/>
    <mergeCell ref="A4:B4"/>
    <mergeCell ref="A25:O25"/>
    <mergeCell ref="A30:O30"/>
    <mergeCell ref="N3:O3"/>
    <mergeCell ref="A21:O21"/>
    <mergeCell ref="A5:B5"/>
    <mergeCell ref="A6:O6"/>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enableFormatConditionsCalculation="0">
    <tabColor rgb="FFC8E6E5"/>
  </sheetPr>
  <dimension ref="A1:P33"/>
  <sheetViews>
    <sheetView zoomScale="70" zoomScaleNormal="70" workbookViewId="0">
      <selection activeCell="U26" sqref="U26"/>
    </sheetView>
  </sheetViews>
  <sheetFormatPr baseColWidth="10" defaultColWidth="11.44140625" defaultRowHeight="13.2"/>
  <cols>
    <col min="1" max="1" width="5" style="8" customWidth="1"/>
    <col min="2" max="2" width="22.88671875" style="8" bestFit="1" customWidth="1"/>
    <col min="3" max="3" width="15.44140625" style="13" bestFit="1" customWidth="1"/>
    <col min="4" max="13" width="6.33203125" style="8" bestFit="1" customWidth="1"/>
    <col min="14" max="14" width="7.88671875" style="8" customWidth="1"/>
    <col min="15" max="15" width="6.33203125" style="8" bestFit="1" customWidth="1"/>
    <col min="16" max="16384" width="11.44140625" style="7"/>
  </cols>
  <sheetData>
    <row r="1" spans="1:16" ht="18" customHeight="1">
      <c r="A1" s="257" t="s">
        <v>221</v>
      </c>
      <c r="B1" s="257"/>
      <c r="C1" s="257"/>
      <c r="D1" s="257"/>
      <c r="E1" s="257"/>
      <c r="F1" s="257"/>
      <c r="G1" s="257"/>
      <c r="H1" s="257"/>
      <c r="I1" s="257"/>
      <c r="J1" s="257"/>
      <c r="K1" s="257"/>
      <c r="L1" s="257"/>
      <c r="M1" s="257"/>
      <c r="N1" s="257"/>
      <c r="O1" s="257"/>
      <c r="P1" s="5"/>
    </row>
    <row r="2" spans="1:16" s="49" customFormat="1" ht="15.9" customHeight="1">
      <c r="A2" s="78"/>
      <c r="B2" s="78"/>
      <c r="C2" s="79"/>
      <c r="D2" s="50"/>
      <c r="E2" s="50"/>
      <c r="F2" s="50"/>
      <c r="G2" s="50"/>
      <c r="H2" s="50"/>
      <c r="I2" s="50"/>
      <c r="J2" s="50"/>
      <c r="K2" s="50"/>
      <c r="L2" s="50"/>
      <c r="M2" s="50"/>
      <c r="N2" s="50"/>
      <c r="O2" s="50"/>
    </row>
    <row r="3" spans="1:16" s="49" customFormat="1" ht="15.9" customHeight="1" thickBot="1">
      <c r="A3" s="72"/>
      <c r="B3" s="72"/>
      <c r="C3" s="70"/>
      <c r="D3" s="71"/>
      <c r="E3" s="71"/>
      <c r="F3" s="71"/>
      <c r="G3" s="71"/>
      <c r="H3" s="71"/>
      <c r="I3" s="71"/>
      <c r="J3" s="71"/>
      <c r="K3" s="71"/>
      <c r="L3" s="71"/>
      <c r="N3" s="71"/>
      <c r="O3" s="71" t="s">
        <v>10</v>
      </c>
    </row>
    <row r="4" spans="1:16" s="80" customFormat="1" ht="15.9" customHeight="1">
      <c r="A4" s="286"/>
      <c r="B4" s="286"/>
      <c r="C4" s="99" t="s">
        <v>170</v>
      </c>
      <c r="D4" s="87" t="s">
        <v>126</v>
      </c>
      <c r="E4" s="87" t="s">
        <v>127</v>
      </c>
      <c r="F4" s="87" t="s">
        <v>117</v>
      </c>
      <c r="G4" s="87" t="s">
        <v>116</v>
      </c>
      <c r="H4" s="87" t="s">
        <v>135</v>
      </c>
      <c r="I4" s="87" t="s">
        <v>134</v>
      </c>
      <c r="J4" s="87" t="s">
        <v>133</v>
      </c>
      <c r="K4" s="87" t="s">
        <v>132</v>
      </c>
      <c r="L4" s="87" t="s">
        <v>131</v>
      </c>
      <c r="M4" s="87" t="s">
        <v>130</v>
      </c>
      <c r="N4" s="87" t="s">
        <v>129</v>
      </c>
      <c r="O4" s="87" t="s">
        <v>128</v>
      </c>
    </row>
    <row r="5" spans="1:16" s="49" customFormat="1" ht="15.9" customHeight="1">
      <c r="A5" s="287" t="s">
        <v>59</v>
      </c>
      <c r="B5" s="287"/>
      <c r="C5" s="85">
        <v>204.33333333333334</v>
      </c>
      <c r="D5" s="85">
        <v>223</v>
      </c>
      <c r="E5" s="85">
        <v>235</v>
      </c>
      <c r="F5" s="85">
        <v>231</v>
      </c>
      <c r="G5" s="85">
        <v>226</v>
      </c>
      <c r="H5" s="85">
        <v>211</v>
      </c>
      <c r="I5" s="85">
        <v>203</v>
      </c>
      <c r="J5" s="85">
        <v>192</v>
      </c>
      <c r="K5" s="85">
        <v>188</v>
      </c>
      <c r="L5" s="85">
        <v>191</v>
      </c>
      <c r="M5" s="85">
        <v>183</v>
      </c>
      <c r="N5" s="85">
        <v>176</v>
      </c>
      <c r="O5" s="85">
        <v>193</v>
      </c>
    </row>
    <row r="6" spans="1:16" s="49" customFormat="1" ht="15.9" customHeight="1">
      <c r="A6" s="265" t="s">
        <v>193</v>
      </c>
      <c r="B6" s="265"/>
      <c r="C6" s="265"/>
      <c r="D6" s="265"/>
      <c r="E6" s="265"/>
      <c r="F6" s="265"/>
      <c r="G6" s="265"/>
      <c r="H6" s="265"/>
      <c r="I6" s="265"/>
      <c r="J6" s="265"/>
      <c r="K6" s="265"/>
      <c r="L6" s="265"/>
      <c r="M6" s="265"/>
      <c r="N6" s="265"/>
      <c r="O6" s="265"/>
    </row>
    <row r="7" spans="1:16" s="49" customFormat="1" ht="15.9" customHeight="1">
      <c r="A7" s="84"/>
      <c r="B7" s="59" t="s">
        <v>184</v>
      </c>
      <c r="C7" s="69">
        <v>19.25</v>
      </c>
      <c r="D7" s="69">
        <v>24</v>
      </c>
      <c r="E7" s="69">
        <v>24</v>
      </c>
      <c r="F7" s="69">
        <v>22</v>
      </c>
      <c r="G7" s="69">
        <v>21</v>
      </c>
      <c r="H7" s="69">
        <v>17</v>
      </c>
      <c r="I7" s="69">
        <v>14</v>
      </c>
      <c r="J7" s="69">
        <v>16</v>
      </c>
      <c r="K7" s="69">
        <v>18</v>
      </c>
      <c r="L7" s="69">
        <v>18</v>
      </c>
      <c r="M7" s="69">
        <v>18</v>
      </c>
      <c r="N7" s="69">
        <v>17</v>
      </c>
      <c r="O7" s="69">
        <v>22</v>
      </c>
    </row>
    <row r="8" spans="1:16" s="49" customFormat="1" ht="15.9" customHeight="1">
      <c r="A8" s="84"/>
      <c r="B8" s="59" t="s">
        <v>185</v>
      </c>
      <c r="C8" s="69">
        <v>123.66666666666667</v>
      </c>
      <c r="D8" s="69">
        <v>130</v>
      </c>
      <c r="E8" s="69">
        <v>139</v>
      </c>
      <c r="F8" s="69">
        <v>139</v>
      </c>
      <c r="G8" s="69">
        <v>135</v>
      </c>
      <c r="H8" s="69">
        <v>129</v>
      </c>
      <c r="I8" s="69">
        <v>128</v>
      </c>
      <c r="J8" s="69">
        <v>117</v>
      </c>
      <c r="K8" s="69">
        <v>112</v>
      </c>
      <c r="L8" s="69">
        <v>112</v>
      </c>
      <c r="M8" s="69">
        <v>110</v>
      </c>
      <c r="N8" s="69">
        <v>111</v>
      </c>
      <c r="O8" s="69">
        <v>122</v>
      </c>
    </row>
    <row r="9" spans="1:16" s="49" customFormat="1" ht="15.9" customHeight="1">
      <c r="A9" s="84"/>
      <c r="B9" s="59" t="s">
        <v>33</v>
      </c>
      <c r="C9" s="69">
        <v>61.416666666666664</v>
      </c>
      <c r="D9" s="69">
        <v>69</v>
      </c>
      <c r="E9" s="69">
        <v>72</v>
      </c>
      <c r="F9" s="69">
        <v>70</v>
      </c>
      <c r="G9" s="69">
        <v>70</v>
      </c>
      <c r="H9" s="69">
        <v>65</v>
      </c>
      <c r="I9" s="69">
        <v>61</v>
      </c>
      <c r="J9" s="69">
        <v>59</v>
      </c>
      <c r="K9" s="69">
        <v>58</v>
      </c>
      <c r="L9" s="69">
        <v>61</v>
      </c>
      <c r="M9" s="69">
        <v>55</v>
      </c>
      <c r="N9" s="69">
        <v>48</v>
      </c>
      <c r="O9" s="69">
        <v>49</v>
      </c>
    </row>
    <row r="10" spans="1:16" s="49" customFormat="1" ht="15.9" customHeight="1">
      <c r="A10" s="84"/>
      <c r="B10" s="84"/>
      <c r="C10" s="67"/>
      <c r="D10" s="69"/>
      <c r="E10" s="69"/>
      <c r="F10" s="69"/>
      <c r="G10" s="69"/>
      <c r="H10" s="69"/>
      <c r="I10" s="69"/>
      <c r="J10" s="69"/>
      <c r="K10" s="69"/>
      <c r="L10" s="69"/>
      <c r="M10" s="69"/>
      <c r="N10" s="69"/>
      <c r="O10" s="69"/>
    </row>
    <row r="11" spans="1:16" s="49" customFormat="1" ht="15.9" customHeight="1">
      <c r="A11" s="267" t="s">
        <v>195</v>
      </c>
      <c r="B11" s="267"/>
      <c r="C11" s="267"/>
      <c r="D11" s="267"/>
      <c r="E11" s="267"/>
      <c r="F11" s="267"/>
      <c r="G11" s="267"/>
      <c r="H11" s="267"/>
      <c r="I11" s="267"/>
      <c r="J11" s="267"/>
      <c r="K11" s="267"/>
      <c r="L11" s="267"/>
      <c r="M11" s="267"/>
      <c r="N11" s="267"/>
      <c r="O11" s="267"/>
    </row>
    <row r="12" spans="1:16" s="49" customFormat="1" ht="15.9" customHeight="1">
      <c r="A12" s="84"/>
      <c r="B12" s="59" t="s">
        <v>60</v>
      </c>
      <c r="C12" s="69">
        <v>94</v>
      </c>
      <c r="D12" s="69">
        <v>106</v>
      </c>
      <c r="E12" s="69">
        <v>106</v>
      </c>
      <c r="F12" s="69">
        <v>102</v>
      </c>
      <c r="G12" s="69">
        <v>100</v>
      </c>
      <c r="H12" s="69">
        <v>99</v>
      </c>
      <c r="I12" s="69">
        <v>94</v>
      </c>
      <c r="J12" s="69">
        <v>86</v>
      </c>
      <c r="K12" s="69">
        <v>88</v>
      </c>
      <c r="L12" s="69">
        <v>92</v>
      </c>
      <c r="M12" s="69">
        <v>86</v>
      </c>
      <c r="N12" s="69">
        <v>82</v>
      </c>
      <c r="O12" s="69">
        <v>87</v>
      </c>
    </row>
    <row r="13" spans="1:16" s="49" customFormat="1" ht="15.9" customHeight="1">
      <c r="A13" s="84"/>
      <c r="B13" s="59" t="s">
        <v>32</v>
      </c>
      <c r="C13" s="69">
        <v>110.33333333333333</v>
      </c>
      <c r="D13" s="69">
        <v>117</v>
      </c>
      <c r="E13" s="69">
        <v>129</v>
      </c>
      <c r="F13" s="69">
        <v>129</v>
      </c>
      <c r="G13" s="69">
        <v>126</v>
      </c>
      <c r="H13" s="69">
        <v>112</v>
      </c>
      <c r="I13" s="69">
        <v>109</v>
      </c>
      <c r="J13" s="69">
        <v>106</v>
      </c>
      <c r="K13" s="69">
        <v>100</v>
      </c>
      <c r="L13" s="69">
        <v>99</v>
      </c>
      <c r="M13" s="69">
        <v>97</v>
      </c>
      <c r="N13" s="69">
        <v>94</v>
      </c>
      <c r="O13" s="69">
        <v>106</v>
      </c>
    </row>
    <row r="14" spans="1:16" s="49" customFormat="1" ht="15.9" customHeight="1">
      <c r="A14" s="84"/>
      <c r="B14" s="59" t="s">
        <v>188</v>
      </c>
      <c r="C14" s="69"/>
      <c r="D14" s="69"/>
      <c r="E14" s="69"/>
      <c r="F14" s="69"/>
      <c r="G14" s="69"/>
      <c r="H14" s="69"/>
      <c r="I14" s="69"/>
      <c r="J14" s="69"/>
      <c r="K14" s="69"/>
      <c r="L14" s="69"/>
      <c r="M14" s="69"/>
      <c r="N14" s="69"/>
      <c r="O14" s="69"/>
    </row>
    <row r="15" spans="1:16" s="49" customFormat="1" ht="15.9" customHeight="1">
      <c r="A15" s="50"/>
      <c r="B15" s="84" t="s">
        <v>42</v>
      </c>
      <c r="C15" s="69">
        <v>32.333333333333336</v>
      </c>
      <c r="D15" s="69">
        <v>32</v>
      </c>
      <c r="E15" s="69">
        <v>39</v>
      </c>
      <c r="F15" s="69">
        <v>42</v>
      </c>
      <c r="G15" s="69">
        <v>41</v>
      </c>
      <c r="H15" s="69">
        <v>37</v>
      </c>
      <c r="I15" s="69">
        <v>32</v>
      </c>
      <c r="J15" s="69">
        <v>29</v>
      </c>
      <c r="K15" s="69">
        <v>25</v>
      </c>
      <c r="L15" s="69">
        <v>26</v>
      </c>
      <c r="M15" s="69">
        <v>28</v>
      </c>
      <c r="N15" s="69">
        <v>28</v>
      </c>
      <c r="O15" s="69">
        <v>29</v>
      </c>
    </row>
    <row r="16" spans="1:16" s="49" customFormat="1" ht="15.9" customHeight="1">
      <c r="A16" s="50"/>
      <c r="B16" s="84" t="s">
        <v>168</v>
      </c>
      <c r="C16" s="69">
        <v>46.75</v>
      </c>
      <c r="D16" s="69">
        <v>56</v>
      </c>
      <c r="E16" s="69">
        <v>55</v>
      </c>
      <c r="F16" s="69">
        <v>51</v>
      </c>
      <c r="G16" s="69">
        <v>48</v>
      </c>
      <c r="H16" s="69">
        <v>44</v>
      </c>
      <c r="I16" s="69">
        <v>43</v>
      </c>
      <c r="J16" s="69">
        <v>47</v>
      </c>
      <c r="K16" s="69">
        <v>47</v>
      </c>
      <c r="L16" s="69">
        <v>46</v>
      </c>
      <c r="M16" s="69">
        <v>40</v>
      </c>
      <c r="N16" s="69">
        <v>39</v>
      </c>
      <c r="O16" s="69">
        <v>45</v>
      </c>
    </row>
    <row r="17" spans="1:16" s="49" customFormat="1" ht="15.9" customHeight="1">
      <c r="A17" s="50"/>
      <c r="B17" s="84" t="s">
        <v>34</v>
      </c>
      <c r="C17" s="69">
        <v>31</v>
      </c>
      <c r="D17" s="69">
        <v>29</v>
      </c>
      <c r="E17" s="69">
        <v>35</v>
      </c>
      <c r="F17" s="69">
        <v>36</v>
      </c>
      <c r="G17" s="69">
        <v>36</v>
      </c>
      <c r="H17" s="69">
        <v>30</v>
      </c>
      <c r="I17" s="69">
        <v>33</v>
      </c>
      <c r="J17" s="69">
        <v>30</v>
      </c>
      <c r="K17" s="69">
        <v>28</v>
      </c>
      <c r="L17" s="69">
        <v>27</v>
      </c>
      <c r="M17" s="69">
        <v>29</v>
      </c>
      <c r="N17" s="69">
        <v>27</v>
      </c>
      <c r="O17" s="69">
        <v>32</v>
      </c>
    </row>
    <row r="18" spans="1:16" s="49" customFormat="1" ht="15.9" customHeight="1">
      <c r="A18" s="84"/>
      <c r="B18" s="84" t="s">
        <v>40</v>
      </c>
      <c r="C18" s="69">
        <v>0</v>
      </c>
      <c r="D18" s="69">
        <v>0</v>
      </c>
      <c r="E18" s="69">
        <v>0</v>
      </c>
      <c r="F18" s="69">
        <v>0</v>
      </c>
      <c r="G18" s="69">
        <v>0</v>
      </c>
      <c r="H18" s="69">
        <v>0</v>
      </c>
      <c r="I18" s="69">
        <v>0</v>
      </c>
      <c r="J18" s="69">
        <v>0</v>
      </c>
      <c r="K18" s="69">
        <v>0</v>
      </c>
      <c r="L18" s="69">
        <v>0</v>
      </c>
      <c r="M18" s="69">
        <v>0</v>
      </c>
      <c r="N18" s="69">
        <v>0</v>
      </c>
      <c r="O18" s="69">
        <v>0</v>
      </c>
      <c r="P18" s="50"/>
    </row>
    <row r="19" spans="1:16" s="49" customFormat="1" ht="15.9" customHeight="1">
      <c r="A19" s="84"/>
      <c r="B19" s="84" t="s">
        <v>41</v>
      </c>
      <c r="C19" s="69">
        <v>0.25</v>
      </c>
      <c r="D19" s="69">
        <v>0</v>
      </c>
      <c r="E19" s="69">
        <v>0</v>
      </c>
      <c r="F19" s="69">
        <v>0</v>
      </c>
      <c r="G19" s="69">
        <v>1</v>
      </c>
      <c r="H19" s="69">
        <v>1</v>
      </c>
      <c r="I19" s="69">
        <v>1</v>
      </c>
      <c r="J19" s="69">
        <v>0</v>
      </c>
      <c r="K19" s="69">
        <v>0</v>
      </c>
      <c r="L19" s="69">
        <v>0</v>
      </c>
      <c r="M19" s="69">
        <v>0</v>
      </c>
      <c r="N19" s="69">
        <v>0</v>
      </c>
      <c r="O19" s="69">
        <v>0</v>
      </c>
    </row>
    <row r="20" spans="1:16" s="49" customFormat="1" ht="15.9" customHeight="1">
      <c r="A20" s="84"/>
      <c r="B20" s="84"/>
      <c r="C20" s="67"/>
      <c r="D20" s="69"/>
      <c r="E20" s="69"/>
      <c r="F20" s="69"/>
      <c r="G20" s="69"/>
      <c r="H20" s="69"/>
      <c r="I20" s="69"/>
      <c r="J20" s="69"/>
      <c r="K20" s="69"/>
      <c r="L20" s="69"/>
      <c r="M20" s="69"/>
      <c r="N20" s="69"/>
      <c r="O20" s="69"/>
    </row>
    <row r="21" spans="1:16" s="49" customFormat="1" ht="15.9" customHeight="1">
      <c r="A21" s="265" t="s">
        <v>196</v>
      </c>
      <c r="B21" s="265"/>
      <c r="C21" s="265"/>
      <c r="D21" s="265"/>
      <c r="E21" s="265"/>
      <c r="F21" s="265"/>
      <c r="G21" s="265"/>
      <c r="H21" s="265"/>
      <c r="I21" s="265"/>
      <c r="J21" s="265"/>
      <c r="K21" s="265"/>
      <c r="L21" s="265"/>
      <c r="M21" s="265"/>
      <c r="N21" s="265"/>
      <c r="O21" s="265"/>
    </row>
    <row r="22" spans="1:16" s="49" customFormat="1" ht="15.9" customHeight="1">
      <c r="A22" s="59"/>
      <c r="B22" s="59" t="s">
        <v>43</v>
      </c>
      <c r="C22" s="69">
        <v>187.75</v>
      </c>
      <c r="D22" s="69">
        <v>204</v>
      </c>
      <c r="E22" s="69">
        <v>217</v>
      </c>
      <c r="F22" s="69">
        <v>215</v>
      </c>
      <c r="G22" s="69">
        <v>208</v>
      </c>
      <c r="H22" s="69">
        <v>196</v>
      </c>
      <c r="I22" s="69">
        <v>188</v>
      </c>
      <c r="J22" s="69">
        <v>177</v>
      </c>
      <c r="K22" s="69">
        <v>173</v>
      </c>
      <c r="L22" s="69">
        <v>177</v>
      </c>
      <c r="M22" s="69">
        <v>165</v>
      </c>
      <c r="N22" s="69">
        <v>158</v>
      </c>
      <c r="O22" s="69">
        <v>175</v>
      </c>
    </row>
    <row r="23" spans="1:16" s="49" customFormat="1" ht="15.9" customHeight="1">
      <c r="A23" s="50"/>
      <c r="B23" s="59" t="s">
        <v>108</v>
      </c>
      <c r="C23" s="69">
        <v>16.583333333333332</v>
      </c>
      <c r="D23" s="69">
        <v>19</v>
      </c>
      <c r="E23" s="69">
        <v>18</v>
      </c>
      <c r="F23" s="69">
        <v>16</v>
      </c>
      <c r="G23" s="69">
        <v>18</v>
      </c>
      <c r="H23" s="69">
        <v>15</v>
      </c>
      <c r="I23" s="69">
        <v>15</v>
      </c>
      <c r="J23" s="69">
        <v>15</v>
      </c>
      <c r="K23" s="69">
        <v>15</v>
      </c>
      <c r="L23" s="69">
        <v>14</v>
      </c>
      <c r="M23" s="69">
        <v>18</v>
      </c>
      <c r="N23" s="69">
        <v>18</v>
      </c>
      <c r="O23" s="69">
        <v>18</v>
      </c>
    </row>
    <row r="24" spans="1:16" s="49" customFormat="1" ht="15.9" customHeight="1">
      <c r="A24" s="50"/>
      <c r="B24" s="84"/>
      <c r="C24" s="67"/>
      <c r="D24" s="69"/>
      <c r="E24" s="69"/>
      <c r="F24" s="69"/>
      <c r="G24" s="69"/>
      <c r="H24" s="69"/>
      <c r="I24" s="69"/>
      <c r="J24" s="69"/>
      <c r="K24" s="69"/>
      <c r="L24" s="69"/>
      <c r="M24" s="69"/>
      <c r="N24" s="69"/>
      <c r="O24" s="69"/>
    </row>
    <row r="25" spans="1:16" s="49" customFormat="1" ht="15.9" customHeight="1">
      <c r="A25" s="267" t="s">
        <v>197</v>
      </c>
      <c r="B25" s="267"/>
      <c r="C25" s="267"/>
      <c r="D25" s="267"/>
      <c r="E25" s="267"/>
      <c r="F25" s="267"/>
      <c r="G25" s="267"/>
      <c r="H25" s="267"/>
      <c r="I25" s="267"/>
      <c r="J25" s="267"/>
      <c r="K25" s="267"/>
      <c r="L25" s="267"/>
      <c r="M25" s="267"/>
      <c r="N25" s="267"/>
      <c r="O25" s="267"/>
    </row>
    <row r="26" spans="1:16" s="49" customFormat="1" ht="15.9" customHeight="1">
      <c r="A26" s="59"/>
      <c r="B26" s="59" t="s">
        <v>186</v>
      </c>
      <c r="C26" s="69">
        <v>102.41666666666667</v>
      </c>
      <c r="D26" s="69">
        <v>123</v>
      </c>
      <c r="E26" s="69">
        <v>130</v>
      </c>
      <c r="F26" s="69">
        <v>123</v>
      </c>
      <c r="G26" s="69">
        <v>120</v>
      </c>
      <c r="H26" s="69">
        <v>107</v>
      </c>
      <c r="I26" s="69">
        <v>100</v>
      </c>
      <c r="J26" s="69">
        <v>88</v>
      </c>
      <c r="K26" s="69">
        <v>83</v>
      </c>
      <c r="L26" s="69">
        <v>82</v>
      </c>
      <c r="M26" s="69">
        <v>78</v>
      </c>
      <c r="N26" s="69">
        <v>87</v>
      </c>
      <c r="O26" s="69">
        <v>108</v>
      </c>
    </row>
    <row r="27" spans="1:16" s="49" customFormat="1" ht="15.9" customHeight="1">
      <c r="A27" s="59"/>
      <c r="B27" s="59" t="s">
        <v>187</v>
      </c>
      <c r="C27" s="69">
        <v>51.666666666666664</v>
      </c>
      <c r="D27" s="69">
        <v>46</v>
      </c>
      <c r="E27" s="69">
        <v>50</v>
      </c>
      <c r="F27" s="69">
        <v>56</v>
      </c>
      <c r="G27" s="69">
        <v>52</v>
      </c>
      <c r="H27" s="69">
        <v>52</v>
      </c>
      <c r="I27" s="69">
        <v>50</v>
      </c>
      <c r="J27" s="69">
        <v>54</v>
      </c>
      <c r="K27" s="69">
        <v>57</v>
      </c>
      <c r="L27" s="69">
        <v>58</v>
      </c>
      <c r="M27" s="69">
        <v>56</v>
      </c>
      <c r="N27" s="69">
        <v>49</v>
      </c>
      <c r="O27" s="69">
        <v>40</v>
      </c>
    </row>
    <row r="28" spans="1:16" s="49" customFormat="1" ht="15.9" customHeight="1">
      <c r="A28" s="59"/>
      <c r="B28" s="59" t="s">
        <v>38</v>
      </c>
      <c r="C28" s="69">
        <v>50.25</v>
      </c>
      <c r="D28" s="69">
        <v>54</v>
      </c>
      <c r="E28" s="69">
        <v>55</v>
      </c>
      <c r="F28" s="69">
        <v>52</v>
      </c>
      <c r="G28" s="69">
        <v>54</v>
      </c>
      <c r="H28" s="69">
        <v>52</v>
      </c>
      <c r="I28" s="69">
        <v>53</v>
      </c>
      <c r="J28" s="69">
        <v>50</v>
      </c>
      <c r="K28" s="69">
        <v>48</v>
      </c>
      <c r="L28" s="69">
        <v>51</v>
      </c>
      <c r="M28" s="69">
        <v>49</v>
      </c>
      <c r="N28" s="69">
        <v>40</v>
      </c>
      <c r="O28" s="69">
        <v>45</v>
      </c>
    </row>
    <row r="29" spans="1:16" s="49" customFormat="1" ht="15.9" customHeight="1">
      <c r="A29" s="59"/>
      <c r="B29" s="84"/>
      <c r="C29" s="67"/>
      <c r="D29" s="69"/>
      <c r="E29" s="69"/>
      <c r="F29" s="69"/>
      <c r="G29" s="69"/>
      <c r="H29" s="69"/>
      <c r="I29" s="69"/>
      <c r="J29" s="69"/>
      <c r="K29" s="69"/>
      <c r="L29" s="69"/>
      <c r="M29" s="69"/>
      <c r="N29" s="69"/>
      <c r="O29" s="69"/>
    </row>
    <row r="30" spans="1:16" s="49" customFormat="1" ht="15.9" customHeight="1">
      <c r="A30" s="266" t="s">
        <v>39</v>
      </c>
      <c r="B30" s="266"/>
      <c r="C30" s="266"/>
      <c r="D30" s="266"/>
      <c r="E30" s="266"/>
      <c r="F30" s="266"/>
      <c r="G30" s="266"/>
      <c r="H30" s="266"/>
      <c r="I30" s="266"/>
      <c r="J30" s="266"/>
      <c r="K30" s="266"/>
      <c r="L30" s="266"/>
      <c r="M30" s="266"/>
      <c r="N30" s="266"/>
      <c r="O30" s="266"/>
    </row>
    <row r="31" spans="1:16" s="49" customFormat="1" ht="15.9" customHeight="1">
      <c r="B31" s="59" t="s">
        <v>51</v>
      </c>
      <c r="C31" s="69">
        <v>27.916666666666668</v>
      </c>
      <c r="D31" s="69">
        <v>39</v>
      </c>
      <c r="E31" s="69">
        <v>32</v>
      </c>
      <c r="F31" s="69">
        <v>28</v>
      </c>
      <c r="G31" s="69">
        <v>29</v>
      </c>
      <c r="H31" s="69">
        <v>19</v>
      </c>
      <c r="I31" s="69">
        <v>22</v>
      </c>
      <c r="J31" s="69">
        <v>25</v>
      </c>
      <c r="K31" s="69">
        <v>23</v>
      </c>
      <c r="L31" s="69">
        <v>26</v>
      </c>
      <c r="M31" s="69">
        <v>22</v>
      </c>
      <c r="N31" s="69">
        <v>30</v>
      </c>
      <c r="O31" s="69">
        <v>40</v>
      </c>
    </row>
    <row r="32" spans="1:16" s="49" customFormat="1" ht="15.9" customHeight="1" thickBot="1">
      <c r="A32" s="72"/>
      <c r="B32" s="53" t="s">
        <v>52</v>
      </c>
      <c r="C32" s="71">
        <v>29.333333333333332</v>
      </c>
      <c r="D32" s="71">
        <v>26</v>
      </c>
      <c r="E32" s="71">
        <v>20</v>
      </c>
      <c r="F32" s="71">
        <v>32</v>
      </c>
      <c r="G32" s="71">
        <v>34</v>
      </c>
      <c r="H32" s="71">
        <v>34</v>
      </c>
      <c r="I32" s="71">
        <v>30</v>
      </c>
      <c r="J32" s="71">
        <v>36</v>
      </c>
      <c r="K32" s="71">
        <v>27</v>
      </c>
      <c r="L32" s="71">
        <v>23</v>
      </c>
      <c r="M32" s="71">
        <v>30</v>
      </c>
      <c r="N32" s="71">
        <v>37</v>
      </c>
      <c r="O32" s="71">
        <v>23</v>
      </c>
    </row>
    <row r="33" spans="1:15">
      <c r="A33" s="273" t="s">
        <v>429</v>
      </c>
      <c r="B33" s="273"/>
      <c r="C33" s="273"/>
      <c r="D33" s="273"/>
      <c r="E33" s="273"/>
      <c r="F33" s="273"/>
      <c r="G33" s="273"/>
      <c r="H33" s="273"/>
      <c r="I33" s="273"/>
      <c r="J33" s="273"/>
      <c r="K33" s="273"/>
      <c r="L33" s="273"/>
      <c r="M33" s="273"/>
      <c r="N33" s="273"/>
      <c r="O33" s="273"/>
    </row>
  </sheetData>
  <mergeCells count="9">
    <mergeCell ref="A33:O33"/>
    <mergeCell ref="A25:O25"/>
    <mergeCell ref="A30:O30"/>
    <mergeCell ref="A21:O21"/>
    <mergeCell ref="A1:O1"/>
    <mergeCell ref="A6:O6"/>
    <mergeCell ref="A11:O11"/>
    <mergeCell ref="A4:B4"/>
    <mergeCell ref="A5:B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enableFormatConditionsCalculation="0">
    <tabColor rgb="FFC8E6E5"/>
  </sheetPr>
  <dimension ref="A1:O29"/>
  <sheetViews>
    <sheetView zoomScale="70" zoomScaleNormal="70" workbookViewId="0"/>
  </sheetViews>
  <sheetFormatPr baseColWidth="10" defaultColWidth="11.44140625" defaultRowHeight="13.2"/>
  <cols>
    <col min="1" max="1" width="5" style="8" customWidth="1"/>
    <col min="2" max="2" width="22.88671875" style="8" bestFit="1" customWidth="1"/>
    <col min="3" max="8" width="11" style="8" customWidth="1"/>
    <col min="9" max="16384" width="11.44140625" style="7"/>
  </cols>
  <sheetData>
    <row r="1" spans="1:10" ht="18" customHeight="1">
      <c r="A1" s="89" t="s">
        <v>351</v>
      </c>
      <c r="B1" s="89"/>
      <c r="C1" s="89"/>
      <c r="D1" s="89"/>
      <c r="E1" s="89"/>
      <c r="F1" s="89"/>
      <c r="G1" s="89"/>
      <c r="H1" s="89"/>
      <c r="I1" s="5"/>
      <c r="J1" s="6"/>
    </row>
    <row r="2" spans="1:10" s="49" customFormat="1" ht="15.9" customHeight="1">
      <c r="A2" s="78"/>
      <c r="B2" s="78"/>
      <c r="C2" s="50"/>
      <c r="D2" s="50"/>
      <c r="E2" s="50"/>
      <c r="F2" s="50"/>
      <c r="G2" s="50"/>
      <c r="H2" s="50"/>
    </row>
    <row r="3" spans="1:10" s="49" customFormat="1" ht="15.9" customHeight="1" thickBot="1">
      <c r="A3" s="53"/>
      <c r="B3" s="53"/>
      <c r="C3" s="50"/>
      <c r="D3" s="50"/>
      <c r="E3" s="50"/>
      <c r="F3" s="50"/>
      <c r="G3" s="50"/>
      <c r="H3" s="90" t="s">
        <v>12</v>
      </c>
    </row>
    <row r="4" spans="1:10" s="80" customFormat="1" ht="15.9" customHeight="1">
      <c r="A4" s="286"/>
      <c r="B4" s="286"/>
      <c r="C4" s="99" t="s">
        <v>56</v>
      </c>
      <c r="D4" s="87"/>
      <c r="E4" s="87" t="s">
        <v>58</v>
      </c>
      <c r="F4" s="87"/>
      <c r="G4" s="87" t="s">
        <v>57</v>
      </c>
      <c r="H4" s="87"/>
    </row>
    <row r="5" spans="1:10" s="49" customFormat="1" ht="15.9" customHeight="1">
      <c r="A5" s="287" t="s">
        <v>59</v>
      </c>
      <c r="B5" s="287"/>
      <c r="C5" s="85">
        <v>373</v>
      </c>
      <c r="D5" s="125">
        <v>1</v>
      </c>
      <c r="E5" s="85">
        <v>180</v>
      </c>
      <c r="F5" s="125">
        <v>1</v>
      </c>
      <c r="G5" s="85">
        <v>193</v>
      </c>
      <c r="H5" s="125">
        <v>1</v>
      </c>
    </row>
    <row r="6" spans="1:10" s="49" customFormat="1" ht="15.9" customHeight="1">
      <c r="A6" s="265" t="s">
        <v>193</v>
      </c>
      <c r="B6" s="265"/>
      <c r="C6" s="265"/>
      <c r="D6" s="265"/>
      <c r="E6" s="265"/>
      <c r="F6" s="265"/>
      <c r="G6" s="265"/>
      <c r="H6" s="265"/>
    </row>
    <row r="7" spans="1:10" s="49" customFormat="1" ht="15.9" customHeight="1">
      <c r="A7" s="84"/>
      <c r="B7" s="59" t="s">
        <v>184</v>
      </c>
      <c r="C7" s="93">
        <v>40</v>
      </c>
      <c r="D7" s="94">
        <v>0.10723860589812333</v>
      </c>
      <c r="E7" s="93">
        <v>18</v>
      </c>
      <c r="F7" s="94">
        <v>0.1</v>
      </c>
      <c r="G7" s="93">
        <v>22</v>
      </c>
      <c r="H7" s="94">
        <v>0.11398963730569948</v>
      </c>
    </row>
    <row r="8" spans="1:10" s="49" customFormat="1" ht="15.9" customHeight="1">
      <c r="A8" s="84"/>
      <c r="B8" s="59" t="s">
        <v>185</v>
      </c>
      <c r="C8" s="93">
        <v>224</v>
      </c>
      <c r="D8" s="94">
        <v>0.60053619302949057</v>
      </c>
      <c r="E8" s="93">
        <v>102</v>
      </c>
      <c r="F8" s="94">
        <v>0.56666666666666665</v>
      </c>
      <c r="G8" s="93">
        <v>122</v>
      </c>
      <c r="H8" s="94">
        <v>0.63212435233160624</v>
      </c>
    </row>
    <row r="9" spans="1:10" s="49" customFormat="1" ht="15.9" customHeight="1">
      <c r="A9" s="84"/>
      <c r="B9" s="59" t="s">
        <v>33</v>
      </c>
      <c r="C9" s="93">
        <v>109</v>
      </c>
      <c r="D9" s="94">
        <v>0.29222520107238603</v>
      </c>
      <c r="E9" s="93">
        <v>60</v>
      </c>
      <c r="F9" s="94">
        <v>0.33333333333333331</v>
      </c>
      <c r="G9" s="93">
        <v>49</v>
      </c>
      <c r="H9" s="94">
        <v>0.25388601036269431</v>
      </c>
    </row>
    <row r="10" spans="1:10" s="49" customFormat="1" ht="15.9" customHeight="1">
      <c r="A10" s="84"/>
      <c r="B10" s="59"/>
      <c r="C10" s="93"/>
      <c r="D10" s="94"/>
      <c r="E10" s="93"/>
      <c r="F10" s="94"/>
      <c r="G10" s="93"/>
      <c r="H10" s="94"/>
    </row>
    <row r="11" spans="1:10" s="49" customFormat="1" ht="15.9" customHeight="1">
      <c r="A11" s="267" t="s">
        <v>195</v>
      </c>
      <c r="B11" s="267"/>
      <c r="C11" s="267"/>
      <c r="D11" s="267"/>
      <c r="E11" s="267"/>
      <c r="F11" s="267"/>
      <c r="G11" s="267"/>
      <c r="H11" s="267"/>
    </row>
    <row r="12" spans="1:10" s="49" customFormat="1" ht="15.9" customHeight="1">
      <c r="A12" s="84"/>
      <c r="B12" s="59" t="s">
        <v>60</v>
      </c>
      <c r="C12" s="93">
        <v>179</v>
      </c>
      <c r="D12" s="94">
        <v>0.47989276139410186</v>
      </c>
      <c r="E12" s="93">
        <v>92</v>
      </c>
      <c r="F12" s="94">
        <v>0.51111111111111107</v>
      </c>
      <c r="G12" s="93">
        <v>87</v>
      </c>
      <c r="H12" s="94">
        <v>0.45077720207253885</v>
      </c>
    </row>
    <row r="13" spans="1:10" s="49" customFormat="1" ht="15.9" customHeight="1">
      <c r="A13" s="84"/>
      <c r="B13" s="59" t="s">
        <v>32</v>
      </c>
      <c r="C13" s="93">
        <v>194</v>
      </c>
      <c r="D13" s="94">
        <v>0.52010723860589814</v>
      </c>
      <c r="E13" s="93">
        <v>88</v>
      </c>
      <c r="F13" s="94">
        <v>0.48888888888888887</v>
      </c>
      <c r="G13" s="93">
        <v>106</v>
      </c>
      <c r="H13" s="94">
        <v>0.54922279792746109</v>
      </c>
    </row>
    <row r="14" spans="1:10" s="49" customFormat="1" ht="15.9" customHeight="1">
      <c r="A14" s="84"/>
      <c r="B14" s="59" t="s">
        <v>188</v>
      </c>
      <c r="C14" s="93"/>
      <c r="D14" s="94"/>
      <c r="E14" s="93"/>
      <c r="F14" s="94"/>
      <c r="G14" s="93"/>
      <c r="H14" s="94"/>
    </row>
    <row r="15" spans="1:10" s="49" customFormat="1" ht="15.9" customHeight="1">
      <c r="A15" s="50"/>
      <c r="B15" s="84" t="s">
        <v>42</v>
      </c>
      <c r="C15" s="93">
        <v>47</v>
      </c>
      <c r="D15" s="94">
        <v>0.12600536193029491</v>
      </c>
      <c r="E15" s="93">
        <v>18</v>
      </c>
      <c r="F15" s="94">
        <v>0.1</v>
      </c>
      <c r="G15" s="93">
        <v>29</v>
      </c>
      <c r="H15" s="94">
        <v>0.15025906735751296</v>
      </c>
      <c r="I15" s="50"/>
    </row>
    <row r="16" spans="1:10" s="49" customFormat="1" ht="15.9" customHeight="1">
      <c r="A16" s="50"/>
      <c r="B16" s="84" t="s">
        <v>168</v>
      </c>
      <c r="C16" s="93">
        <v>90</v>
      </c>
      <c r="D16" s="94">
        <v>0.24128686327077747</v>
      </c>
      <c r="E16" s="93">
        <v>45</v>
      </c>
      <c r="F16" s="94">
        <v>0.25</v>
      </c>
      <c r="G16" s="93">
        <v>45</v>
      </c>
      <c r="H16" s="94">
        <v>0.23316062176165803</v>
      </c>
      <c r="I16" s="50"/>
    </row>
    <row r="17" spans="1:15" s="49" customFormat="1" ht="15.9" customHeight="1">
      <c r="A17" s="50"/>
      <c r="B17" s="84" t="s">
        <v>34</v>
      </c>
      <c r="C17" s="93">
        <v>56</v>
      </c>
      <c r="D17" s="94">
        <v>0.15013404825737264</v>
      </c>
      <c r="E17" s="93">
        <v>24</v>
      </c>
      <c r="F17" s="94">
        <v>0.13333333333333333</v>
      </c>
      <c r="G17" s="93">
        <v>32</v>
      </c>
      <c r="H17" s="94">
        <v>0.16580310880829016</v>
      </c>
    </row>
    <row r="18" spans="1:15" s="49" customFormat="1" ht="15.9" customHeight="1">
      <c r="A18" s="84"/>
      <c r="B18" s="84" t="s">
        <v>40</v>
      </c>
      <c r="C18" s="93">
        <v>1</v>
      </c>
      <c r="D18" s="94">
        <v>2.6809651474530832E-3</v>
      </c>
      <c r="E18" s="93">
        <v>1</v>
      </c>
      <c r="F18" s="94">
        <v>5.5555555555555558E-3</v>
      </c>
      <c r="G18" s="93">
        <v>0</v>
      </c>
      <c r="H18" s="94">
        <v>0</v>
      </c>
    </row>
    <row r="19" spans="1:15" s="49" customFormat="1" ht="15.9" customHeight="1">
      <c r="A19" s="84"/>
      <c r="B19" s="84" t="s">
        <v>41</v>
      </c>
      <c r="C19" s="93">
        <v>0</v>
      </c>
      <c r="D19" s="94">
        <v>0</v>
      </c>
      <c r="E19" s="93">
        <v>0</v>
      </c>
      <c r="F19" s="94">
        <v>0</v>
      </c>
      <c r="G19" s="93">
        <v>0</v>
      </c>
      <c r="H19" s="94">
        <v>0</v>
      </c>
    </row>
    <row r="20" spans="1:15" s="49" customFormat="1" ht="15.9" customHeight="1">
      <c r="A20" s="84"/>
      <c r="B20" s="84"/>
      <c r="C20" s="93"/>
      <c r="D20" s="94"/>
      <c r="E20" s="93"/>
      <c r="F20" s="94"/>
      <c r="G20" s="93"/>
      <c r="H20" s="94"/>
    </row>
    <row r="21" spans="1:15" s="49" customFormat="1" ht="15.9" customHeight="1">
      <c r="A21" s="265" t="s">
        <v>196</v>
      </c>
      <c r="B21" s="265"/>
      <c r="C21" s="265"/>
      <c r="D21" s="265"/>
      <c r="E21" s="265"/>
      <c r="F21" s="265"/>
      <c r="G21" s="265"/>
      <c r="H21" s="265"/>
    </row>
    <row r="22" spans="1:15" s="49" customFormat="1" ht="15.9" customHeight="1">
      <c r="A22" s="59"/>
      <c r="B22" s="59" t="s">
        <v>43</v>
      </c>
      <c r="C22" s="93">
        <v>277</v>
      </c>
      <c r="D22" s="94">
        <v>0.74262734584450407</v>
      </c>
      <c r="E22" s="93">
        <v>102</v>
      </c>
      <c r="F22" s="94">
        <v>0.56666666666666665</v>
      </c>
      <c r="G22" s="93">
        <v>175</v>
      </c>
      <c r="H22" s="94">
        <v>0.90673575129533679</v>
      </c>
    </row>
    <row r="23" spans="1:15" s="49" customFormat="1" ht="15.9" customHeight="1">
      <c r="A23" s="50"/>
      <c r="B23" s="59" t="s">
        <v>108</v>
      </c>
      <c r="C23" s="93">
        <v>96</v>
      </c>
      <c r="D23" s="94">
        <v>0.25737265415549598</v>
      </c>
      <c r="E23" s="93">
        <v>78</v>
      </c>
      <c r="F23" s="94">
        <v>0.43333333333333335</v>
      </c>
      <c r="G23" s="93">
        <v>18</v>
      </c>
      <c r="H23" s="94">
        <v>9.3264248704663211E-2</v>
      </c>
    </row>
    <row r="24" spans="1:15" s="49" customFormat="1" ht="15.9" customHeight="1">
      <c r="A24" s="50"/>
      <c r="B24" s="59"/>
      <c r="C24" s="93"/>
      <c r="D24" s="94"/>
      <c r="E24" s="93"/>
      <c r="F24" s="94"/>
      <c r="G24" s="93"/>
      <c r="H24" s="94"/>
    </row>
    <row r="25" spans="1:15" s="49" customFormat="1" ht="15.9" customHeight="1">
      <c r="A25" s="267" t="s">
        <v>197</v>
      </c>
      <c r="B25" s="267"/>
      <c r="C25" s="267"/>
      <c r="D25" s="267"/>
      <c r="E25" s="267"/>
      <c r="F25" s="267"/>
      <c r="G25" s="267"/>
      <c r="H25" s="267"/>
    </row>
    <row r="26" spans="1:15" s="49" customFormat="1" ht="15.9" customHeight="1">
      <c r="A26" s="59"/>
      <c r="B26" s="59" t="s">
        <v>186</v>
      </c>
      <c r="C26" s="93">
        <v>200</v>
      </c>
      <c r="D26" s="94">
        <v>0.53619302949061665</v>
      </c>
      <c r="E26" s="93">
        <v>92</v>
      </c>
      <c r="F26" s="94">
        <v>0.51111111111111107</v>
      </c>
      <c r="G26" s="93">
        <v>108</v>
      </c>
      <c r="H26" s="94">
        <v>0.55958549222797926</v>
      </c>
    </row>
    <row r="27" spans="1:15" s="49" customFormat="1" ht="15.9" customHeight="1">
      <c r="A27" s="59"/>
      <c r="B27" s="59" t="s">
        <v>187</v>
      </c>
      <c r="C27" s="93">
        <v>86</v>
      </c>
      <c r="D27" s="94">
        <v>0.23056300268096513</v>
      </c>
      <c r="E27" s="93">
        <v>46</v>
      </c>
      <c r="F27" s="94">
        <v>0.25555555555555554</v>
      </c>
      <c r="G27" s="93">
        <v>40</v>
      </c>
      <c r="H27" s="94">
        <v>0.20725388601036268</v>
      </c>
    </row>
    <row r="28" spans="1:15" s="49" customFormat="1" ht="15.9" customHeight="1" thickBot="1">
      <c r="A28" s="72"/>
      <c r="B28" s="72" t="s">
        <v>38</v>
      </c>
      <c r="C28" s="95">
        <v>87</v>
      </c>
      <c r="D28" s="96">
        <v>0.23324396782841822</v>
      </c>
      <c r="E28" s="95">
        <v>42</v>
      </c>
      <c r="F28" s="96">
        <v>0.23333333333333334</v>
      </c>
      <c r="G28" s="95">
        <v>45</v>
      </c>
      <c r="H28" s="96">
        <v>0.23316062176165803</v>
      </c>
    </row>
    <row r="29" spans="1:15">
      <c r="A29" s="256" t="s">
        <v>429</v>
      </c>
      <c r="B29" s="256"/>
      <c r="C29" s="256"/>
      <c r="D29" s="256"/>
      <c r="E29" s="256"/>
      <c r="F29" s="256"/>
      <c r="G29" s="256"/>
      <c r="H29" s="256"/>
      <c r="I29" s="43"/>
      <c r="J29" s="43"/>
      <c r="K29" s="43"/>
      <c r="L29" s="43"/>
      <c r="M29" s="43"/>
      <c r="N29" s="43"/>
      <c r="O29" s="43"/>
    </row>
  </sheetData>
  <mergeCells count="7">
    <mergeCell ref="A4:B4"/>
    <mergeCell ref="A5:B5"/>
    <mergeCell ref="A29:H29"/>
    <mergeCell ref="A21:H21"/>
    <mergeCell ref="A25:H25"/>
    <mergeCell ref="A6:H6"/>
    <mergeCell ref="A11:H11"/>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5" enableFormatConditionsCalculation="0">
    <tabColor rgb="FFC8E6E5"/>
  </sheetPr>
  <dimension ref="A1:M48"/>
  <sheetViews>
    <sheetView zoomScale="85" zoomScaleNormal="85" workbookViewId="0"/>
  </sheetViews>
  <sheetFormatPr baseColWidth="10" defaultColWidth="11.44140625" defaultRowHeight="13.2"/>
  <cols>
    <col min="1" max="1" width="5" style="8" customWidth="1"/>
    <col min="2" max="2" width="67.109375" style="8" customWidth="1"/>
    <col min="3" max="3" width="6.33203125" style="8" bestFit="1" customWidth="1"/>
    <col min="4" max="4" width="9.88671875" style="8" bestFit="1" customWidth="1"/>
    <col min="5" max="5" width="6.33203125" style="8" bestFit="1" customWidth="1"/>
    <col min="6" max="6" width="9.88671875" style="8" bestFit="1" customWidth="1"/>
    <col min="7" max="7" width="6.33203125" style="8" bestFit="1" customWidth="1"/>
    <col min="8" max="8" width="9.88671875" style="8" bestFit="1" customWidth="1"/>
    <col min="9" max="16384" width="11.44140625" style="7"/>
  </cols>
  <sheetData>
    <row r="1" spans="1:13" ht="18" customHeight="1">
      <c r="A1" s="89" t="s">
        <v>352</v>
      </c>
      <c r="B1" s="89"/>
      <c r="C1" s="89"/>
      <c r="D1" s="89"/>
      <c r="E1" s="89"/>
      <c r="F1" s="89"/>
      <c r="G1" s="89"/>
      <c r="H1" s="89"/>
      <c r="I1" s="4"/>
      <c r="J1" s="6"/>
    </row>
    <row r="2" spans="1:13" s="49" customFormat="1" ht="15.9" customHeight="1">
      <c r="A2" s="78"/>
      <c r="B2" s="78"/>
      <c r="C2" s="50"/>
      <c r="D2" s="50"/>
      <c r="E2" s="50"/>
      <c r="F2" s="50"/>
      <c r="G2" s="50"/>
      <c r="H2" s="50"/>
    </row>
    <row r="3" spans="1:13" s="49" customFormat="1" ht="15.9" customHeight="1" thickBot="1">
      <c r="A3" s="53"/>
      <c r="B3" s="53"/>
      <c r="C3" s="53"/>
      <c r="D3" s="53"/>
      <c r="E3" s="53"/>
      <c r="F3" s="53"/>
      <c r="G3" s="270" t="s">
        <v>13</v>
      </c>
      <c r="H3" s="270"/>
    </row>
    <row r="4" spans="1:13" s="80" customFormat="1" ht="15.9" customHeight="1">
      <c r="A4" s="279" t="s">
        <v>169</v>
      </c>
      <c r="B4" s="279"/>
      <c r="C4" s="280" t="s">
        <v>56</v>
      </c>
      <c r="D4" s="280"/>
      <c r="E4" s="281" t="s">
        <v>58</v>
      </c>
      <c r="F4" s="281"/>
      <c r="G4" s="283" t="s">
        <v>57</v>
      </c>
      <c r="H4" s="283"/>
    </row>
    <row r="5" spans="1:13" s="104" customFormat="1" ht="15.9" customHeight="1">
      <c r="A5" s="284" t="s">
        <v>59</v>
      </c>
      <c r="B5" s="284"/>
      <c r="C5" s="109">
        <v>373</v>
      </c>
      <c r="D5" s="110">
        <v>1</v>
      </c>
      <c r="E5" s="97">
        <v>180</v>
      </c>
      <c r="F5" s="98">
        <v>1</v>
      </c>
      <c r="G5" s="97">
        <v>193</v>
      </c>
      <c r="H5" s="98">
        <v>1</v>
      </c>
      <c r="L5" s="80"/>
      <c r="M5" s="80"/>
    </row>
    <row r="6" spans="1:13" s="104" customFormat="1" ht="15.9" customHeight="1">
      <c r="A6" s="282" t="s">
        <v>144</v>
      </c>
      <c r="B6" s="282"/>
      <c r="C6" s="115">
        <v>4</v>
      </c>
      <c r="D6" s="116">
        <v>1.0723860589812333E-2</v>
      </c>
      <c r="E6" s="91">
        <v>0</v>
      </c>
      <c r="F6" s="92">
        <v>0</v>
      </c>
      <c r="G6" s="91">
        <v>4</v>
      </c>
      <c r="H6" s="92">
        <v>2.072538860103627E-2</v>
      </c>
    </row>
    <row r="7" spans="1:13" s="104" customFormat="1" ht="15.9" customHeight="1">
      <c r="A7" s="100"/>
      <c r="B7" s="101" t="s">
        <v>91</v>
      </c>
      <c r="C7" s="111">
        <v>4</v>
      </c>
      <c r="D7" s="112">
        <v>1.0723860589812333E-2</v>
      </c>
      <c r="E7" s="93">
        <v>0</v>
      </c>
      <c r="F7" s="94">
        <v>0</v>
      </c>
      <c r="G7" s="93">
        <v>4</v>
      </c>
      <c r="H7" s="94">
        <v>2.072538860103627E-2</v>
      </c>
    </row>
    <row r="8" spans="1:13" s="104" customFormat="1" ht="15.9" customHeight="1">
      <c r="A8" s="282" t="s">
        <v>145</v>
      </c>
      <c r="B8" s="282"/>
      <c r="C8" s="115">
        <v>71</v>
      </c>
      <c r="D8" s="116">
        <v>0.19034852546916889</v>
      </c>
      <c r="E8" s="91">
        <v>17</v>
      </c>
      <c r="F8" s="92">
        <v>9.4444444444444442E-2</v>
      </c>
      <c r="G8" s="91">
        <v>54</v>
      </c>
      <c r="H8" s="92">
        <v>0.27979274611398963</v>
      </c>
    </row>
    <row r="9" spans="1:13" s="49" customFormat="1" ht="15.9" customHeight="1">
      <c r="A9" s="100"/>
      <c r="B9" s="101" t="s">
        <v>92</v>
      </c>
      <c r="C9" s="111">
        <v>0</v>
      </c>
      <c r="D9" s="112">
        <v>0</v>
      </c>
      <c r="E9" s="93">
        <v>0</v>
      </c>
      <c r="F9" s="94">
        <v>0</v>
      </c>
      <c r="G9" s="93">
        <v>0</v>
      </c>
      <c r="H9" s="94">
        <v>0</v>
      </c>
    </row>
    <row r="10" spans="1:13" s="49" customFormat="1" ht="15.9" customHeight="1">
      <c r="A10" s="100"/>
      <c r="B10" s="101" t="s">
        <v>157</v>
      </c>
      <c r="C10" s="111">
        <v>9</v>
      </c>
      <c r="D10" s="112">
        <v>2.4128686327077747E-2</v>
      </c>
      <c r="E10" s="93">
        <v>1</v>
      </c>
      <c r="F10" s="94">
        <v>5.5555555555555558E-3</v>
      </c>
      <c r="G10" s="93">
        <v>8</v>
      </c>
      <c r="H10" s="94">
        <v>4.145077720207254E-2</v>
      </c>
    </row>
    <row r="11" spans="1:13" s="49" customFormat="1" ht="15.9" customHeight="1">
      <c r="A11" s="100"/>
      <c r="B11" s="101" t="s">
        <v>149</v>
      </c>
      <c r="C11" s="111">
        <v>0</v>
      </c>
      <c r="D11" s="112">
        <v>0</v>
      </c>
      <c r="E11" s="93">
        <v>0</v>
      </c>
      <c r="F11" s="94">
        <v>0</v>
      </c>
      <c r="G11" s="93">
        <v>0</v>
      </c>
      <c r="H11" s="94">
        <v>0</v>
      </c>
    </row>
    <row r="12" spans="1:13" s="49" customFormat="1" ht="15.9" customHeight="1">
      <c r="A12" s="100"/>
      <c r="B12" s="101" t="s">
        <v>151</v>
      </c>
      <c r="C12" s="111">
        <v>6</v>
      </c>
      <c r="D12" s="112">
        <v>1.6085790884718499E-2</v>
      </c>
      <c r="E12" s="93">
        <v>3</v>
      </c>
      <c r="F12" s="94">
        <v>1.6666666666666666E-2</v>
      </c>
      <c r="G12" s="93">
        <v>3</v>
      </c>
      <c r="H12" s="94">
        <v>1.5544041450777202E-2</v>
      </c>
    </row>
    <row r="13" spans="1:13" s="49" customFormat="1" ht="15.9" customHeight="1">
      <c r="A13" s="100"/>
      <c r="B13" s="101" t="s">
        <v>89</v>
      </c>
      <c r="C13" s="111">
        <v>1</v>
      </c>
      <c r="D13" s="112">
        <v>2.6809651474530832E-3</v>
      </c>
      <c r="E13" s="93">
        <v>0</v>
      </c>
      <c r="F13" s="94">
        <v>0</v>
      </c>
      <c r="G13" s="93">
        <v>1</v>
      </c>
      <c r="H13" s="94">
        <v>5.1813471502590676E-3</v>
      </c>
    </row>
    <row r="14" spans="1:13" s="49" customFormat="1" ht="15.9" customHeight="1">
      <c r="A14" s="100"/>
      <c r="B14" s="101" t="s">
        <v>158</v>
      </c>
      <c r="C14" s="111">
        <v>2</v>
      </c>
      <c r="D14" s="112">
        <v>5.3619302949061663E-3</v>
      </c>
      <c r="E14" s="93">
        <v>1</v>
      </c>
      <c r="F14" s="94">
        <v>5.5555555555555558E-3</v>
      </c>
      <c r="G14" s="93">
        <v>1</v>
      </c>
      <c r="H14" s="94">
        <v>5.1813471502590676E-3</v>
      </c>
    </row>
    <row r="15" spans="1:13" s="49" customFormat="1" ht="15.9" customHeight="1">
      <c r="A15" s="100"/>
      <c r="B15" s="101" t="s">
        <v>90</v>
      </c>
      <c r="C15" s="111">
        <v>5</v>
      </c>
      <c r="D15" s="112">
        <v>1.3404825737265416E-2</v>
      </c>
      <c r="E15" s="93">
        <v>3</v>
      </c>
      <c r="F15" s="94">
        <v>1.6666666666666666E-2</v>
      </c>
      <c r="G15" s="93">
        <v>2</v>
      </c>
      <c r="H15" s="94">
        <v>1.0362694300518135E-2</v>
      </c>
    </row>
    <row r="16" spans="1:13" s="49" customFormat="1" ht="15.9" customHeight="1">
      <c r="A16" s="100"/>
      <c r="B16" s="101" t="s">
        <v>150</v>
      </c>
      <c r="C16" s="111">
        <v>2</v>
      </c>
      <c r="D16" s="112">
        <v>5.3619302949061663E-3</v>
      </c>
      <c r="E16" s="93">
        <v>0</v>
      </c>
      <c r="F16" s="94">
        <v>0</v>
      </c>
      <c r="G16" s="93">
        <v>2</v>
      </c>
      <c r="H16" s="94">
        <v>1.0362694300518135E-2</v>
      </c>
    </row>
    <row r="17" spans="1:8" s="49" customFormat="1" ht="15.9" customHeight="1">
      <c r="A17" s="100"/>
      <c r="B17" s="101" t="s">
        <v>189</v>
      </c>
      <c r="C17" s="111">
        <v>1</v>
      </c>
      <c r="D17" s="112">
        <v>2.6809651474530832E-3</v>
      </c>
      <c r="E17" s="93">
        <v>0</v>
      </c>
      <c r="F17" s="94">
        <v>0</v>
      </c>
      <c r="G17" s="93">
        <v>1</v>
      </c>
      <c r="H17" s="94">
        <v>5.1813471502590676E-3</v>
      </c>
    </row>
    <row r="18" spans="1:8" s="49" customFormat="1" ht="15.9" customHeight="1">
      <c r="A18" s="100"/>
      <c r="B18" s="101" t="s">
        <v>101</v>
      </c>
      <c r="C18" s="111">
        <v>7</v>
      </c>
      <c r="D18" s="112">
        <v>1.876675603217158E-2</v>
      </c>
      <c r="E18" s="93">
        <v>4</v>
      </c>
      <c r="F18" s="94">
        <v>2.2222222222222223E-2</v>
      </c>
      <c r="G18" s="93">
        <v>3</v>
      </c>
      <c r="H18" s="94">
        <v>1.5544041450777202E-2</v>
      </c>
    </row>
    <row r="19" spans="1:8" s="49" customFormat="1" ht="15.9" customHeight="1">
      <c r="A19" s="100"/>
      <c r="B19" s="101" t="s">
        <v>102</v>
      </c>
      <c r="C19" s="111">
        <v>8</v>
      </c>
      <c r="D19" s="112">
        <v>2.1447721179624665E-2</v>
      </c>
      <c r="E19" s="93">
        <v>3</v>
      </c>
      <c r="F19" s="94">
        <v>1.6666666666666666E-2</v>
      </c>
      <c r="G19" s="93">
        <v>5</v>
      </c>
      <c r="H19" s="94">
        <v>2.5906735751295335E-2</v>
      </c>
    </row>
    <row r="20" spans="1:8" s="49" customFormat="1" ht="15.9" customHeight="1">
      <c r="A20" s="100"/>
      <c r="B20" s="101" t="s">
        <v>103</v>
      </c>
      <c r="C20" s="111">
        <v>3</v>
      </c>
      <c r="D20" s="112">
        <v>8.0428954423592495E-3</v>
      </c>
      <c r="E20" s="93">
        <v>0</v>
      </c>
      <c r="F20" s="94">
        <v>0</v>
      </c>
      <c r="G20" s="93">
        <v>3</v>
      </c>
      <c r="H20" s="94">
        <v>1.5544041450777202E-2</v>
      </c>
    </row>
    <row r="21" spans="1:8" s="49" customFormat="1" ht="15.9" customHeight="1">
      <c r="A21" s="100"/>
      <c r="B21" s="101" t="s">
        <v>104</v>
      </c>
      <c r="C21" s="111">
        <v>1</v>
      </c>
      <c r="D21" s="112">
        <v>2.6809651474530832E-3</v>
      </c>
      <c r="E21" s="93">
        <v>1</v>
      </c>
      <c r="F21" s="94">
        <v>5.5555555555555558E-3</v>
      </c>
      <c r="G21" s="93">
        <v>0</v>
      </c>
      <c r="H21" s="94">
        <v>0</v>
      </c>
    </row>
    <row r="22" spans="1:8" s="104" customFormat="1" ht="15.9" customHeight="1">
      <c r="A22" s="100"/>
      <c r="B22" s="101" t="s">
        <v>105</v>
      </c>
      <c r="C22" s="111">
        <v>26</v>
      </c>
      <c r="D22" s="112">
        <v>6.9705093833780166E-2</v>
      </c>
      <c r="E22" s="93">
        <v>1</v>
      </c>
      <c r="F22" s="94">
        <v>5.5555555555555558E-3</v>
      </c>
      <c r="G22" s="93">
        <v>25</v>
      </c>
      <c r="H22" s="94">
        <v>0.12953367875647667</v>
      </c>
    </row>
    <row r="23" spans="1:8" s="104" customFormat="1" ht="15.9" customHeight="1">
      <c r="A23" s="282" t="s">
        <v>146</v>
      </c>
      <c r="B23" s="282"/>
      <c r="C23" s="115">
        <v>248</v>
      </c>
      <c r="D23" s="116">
        <v>0.66487935656836461</v>
      </c>
      <c r="E23" s="91">
        <v>134</v>
      </c>
      <c r="F23" s="92">
        <v>0.74444444444444446</v>
      </c>
      <c r="G23" s="91">
        <v>114</v>
      </c>
      <c r="H23" s="92">
        <v>0.59067357512953367</v>
      </c>
    </row>
    <row r="24" spans="1:8" s="49" customFormat="1" ht="15.9" customHeight="1">
      <c r="A24" s="100"/>
      <c r="B24" s="101" t="s">
        <v>106</v>
      </c>
      <c r="C24" s="111">
        <v>29</v>
      </c>
      <c r="D24" s="112">
        <v>7.7747989276139406E-2</v>
      </c>
      <c r="E24" s="93">
        <v>12</v>
      </c>
      <c r="F24" s="94">
        <v>6.6666666666666666E-2</v>
      </c>
      <c r="G24" s="93">
        <v>17</v>
      </c>
      <c r="H24" s="94">
        <v>8.8082901554404139E-2</v>
      </c>
    </row>
    <row r="25" spans="1:8" s="49" customFormat="1" ht="15.9" customHeight="1">
      <c r="A25" s="100"/>
      <c r="B25" s="101" t="s">
        <v>69</v>
      </c>
      <c r="C25" s="111">
        <v>16</v>
      </c>
      <c r="D25" s="112">
        <v>4.2895442359249331E-2</v>
      </c>
      <c r="E25" s="93">
        <v>4</v>
      </c>
      <c r="F25" s="94">
        <v>2.2222222222222223E-2</v>
      </c>
      <c r="G25" s="93">
        <v>12</v>
      </c>
      <c r="H25" s="94">
        <v>6.2176165803108807E-2</v>
      </c>
    </row>
    <row r="26" spans="1:8" s="49" customFormat="1" ht="15.9" customHeight="1">
      <c r="A26" s="100"/>
      <c r="B26" s="101" t="s">
        <v>70</v>
      </c>
      <c r="C26" s="111">
        <v>23</v>
      </c>
      <c r="D26" s="112">
        <v>6.1662198391420911E-2</v>
      </c>
      <c r="E26" s="93">
        <v>15</v>
      </c>
      <c r="F26" s="94">
        <v>8.3333333333333329E-2</v>
      </c>
      <c r="G26" s="93">
        <v>8</v>
      </c>
      <c r="H26" s="94">
        <v>4.145077720207254E-2</v>
      </c>
    </row>
    <row r="27" spans="1:8" s="105" customFormat="1" ht="15.9" customHeight="1">
      <c r="A27" s="100"/>
      <c r="B27" s="101" t="s">
        <v>71</v>
      </c>
      <c r="C27" s="111">
        <v>0</v>
      </c>
      <c r="D27" s="112">
        <v>0</v>
      </c>
      <c r="E27" s="93">
        <v>0</v>
      </c>
      <c r="F27" s="94">
        <v>0</v>
      </c>
      <c r="G27" s="93">
        <v>0</v>
      </c>
      <c r="H27" s="94">
        <v>0</v>
      </c>
    </row>
    <row r="28" spans="1:8" s="49" customFormat="1" ht="15.9" customHeight="1">
      <c r="A28" s="100"/>
      <c r="B28" s="101" t="s">
        <v>72</v>
      </c>
      <c r="C28" s="111">
        <v>1</v>
      </c>
      <c r="D28" s="112">
        <v>2.6809651474530832E-3</v>
      </c>
      <c r="E28" s="93">
        <v>0</v>
      </c>
      <c r="F28" s="94">
        <v>0</v>
      </c>
      <c r="G28" s="93">
        <v>1</v>
      </c>
      <c r="H28" s="94">
        <v>5.1813471502590676E-3</v>
      </c>
    </row>
    <row r="29" spans="1:8" s="49" customFormat="1" ht="15.9" customHeight="1">
      <c r="A29" s="100"/>
      <c r="B29" s="101" t="s">
        <v>73</v>
      </c>
      <c r="C29" s="111">
        <v>2</v>
      </c>
      <c r="D29" s="112">
        <v>5.3619302949061663E-3</v>
      </c>
      <c r="E29" s="93">
        <v>1</v>
      </c>
      <c r="F29" s="94">
        <v>5.5555555555555558E-3</v>
      </c>
      <c r="G29" s="93">
        <v>1</v>
      </c>
      <c r="H29" s="94">
        <v>5.1813471502590676E-3</v>
      </c>
    </row>
    <row r="30" spans="1:8" s="49" customFormat="1" ht="15.9" customHeight="1">
      <c r="A30" s="100"/>
      <c r="B30" s="101" t="s">
        <v>74</v>
      </c>
      <c r="C30" s="111">
        <v>16</v>
      </c>
      <c r="D30" s="112">
        <v>4.2895442359249331E-2</v>
      </c>
      <c r="E30" s="93">
        <v>7</v>
      </c>
      <c r="F30" s="94">
        <v>3.888888888888889E-2</v>
      </c>
      <c r="G30" s="93">
        <v>9</v>
      </c>
      <c r="H30" s="94">
        <v>4.6632124352331605E-2</v>
      </c>
    </row>
    <row r="31" spans="1:8" s="49" customFormat="1" ht="15.9" customHeight="1">
      <c r="A31" s="100"/>
      <c r="B31" s="101" t="s">
        <v>75</v>
      </c>
      <c r="C31" s="111">
        <v>1</v>
      </c>
      <c r="D31" s="112">
        <v>2.6809651474530832E-3</v>
      </c>
      <c r="E31" s="93">
        <v>1</v>
      </c>
      <c r="F31" s="94">
        <v>5.5555555555555558E-3</v>
      </c>
      <c r="G31" s="93">
        <v>0</v>
      </c>
      <c r="H31" s="94">
        <v>0</v>
      </c>
    </row>
    <row r="32" spans="1:8" s="49" customFormat="1" ht="15.9" customHeight="1">
      <c r="A32" s="100"/>
      <c r="B32" s="101" t="s">
        <v>76</v>
      </c>
      <c r="C32" s="111">
        <v>7</v>
      </c>
      <c r="D32" s="112">
        <v>1.876675603217158E-2</v>
      </c>
      <c r="E32" s="93">
        <v>7</v>
      </c>
      <c r="F32" s="94">
        <v>3.888888888888889E-2</v>
      </c>
      <c r="G32" s="93">
        <v>0</v>
      </c>
      <c r="H32" s="94">
        <v>0</v>
      </c>
    </row>
    <row r="33" spans="1:8" s="49" customFormat="1" ht="15.9" customHeight="1">
      <c r="A33" s="100"/>
      <c r="B33" s="101" t="s">
        <v>77</v>
      </c>
      <c r="C33" s="111">
        <v>7</v>
      </c>
      <c r="D33" s="112">
        <v>1.876675603217158E-2</v>
      </c>
      <c r="E33" s="93">
        <v>2</v>
      </c>
      <c r="F33" s="94">
        <v>1.1111111111111112E-2</v>
      </c>
      <c r="G33" s="93">
        <v>5</v>
      </c>
      <c r="H33" s="94">
        <v>2.5906735751295335E-2</v>
      </c>
    </row>
    <row r="34" spans="1:8" s="49" customFormat="1" ht="15.9" customHeight="1">
      <c r="A34" s="100"/>
      <c r="B34" s="101" t="s">
        <v>78</v>
      </c>
      <c r="C34" s="111">
        <v>5</v>
      </c>
      <c r="D34" s="112">
        <v>1.3404825737265416E-2</v>
      </c>
      <c r="E34" s="93">
        <v>3</v>
      </c>
      <c r="F34" s="94">
        <v>1.6666666666666666E-2</v>
      </c>
      <c r="G34" s="93">
        <v>2</v>
      </c>
      <c r="H34" s="94">
        <v>1.0362694300518135E-2</v>
      </c>
    </row>
    <row r="35" spans="1:8" s="49" customFormat="1" ht="15.9" customHeight="1">
      <c r="A35" s="100"/>
      <c r="B35" s="101" t="s">
        <v>79</v>
      </c>
      <c r="C35" s="111">
        <v>2</v>
      </c>
      <c r="D35" s="112">
        <v>5.3619302949061663E-3</v>
      </c>
      <c r="E35" s="93">
        <v>2</v>
      </c>
      <c r="F35" s="94">
        <v>1.1111111111111112E-2</v>
      </c>
      <c r="G35" s="93">
        <v>0</v>
      </c>
      <c r="H35" s="94">
        <v>0</v>
      </c>
    </row>
    <row r="36" spans="1:8" s="49" customFormat="1" ht="15.9" customHeight="1">
      <c r="A36" s="100"/>
      <c r="B36" s="101" t="s">
        <v>80</v>
      </c>
      <c r="C36" s="111">
        <v>85</v>
      </c>
      <c r="D36" s="112">
        <v>0.22788203753351208</v>
      </c>
      <c r="E36" s="93">
        <v>40</v>
      </c>
      <c r="F36" s="94">
        <v>0.22222222222222221</v>
      </c>
      <c r="G36" s="93">
        <v>45</v>
      </c>
      <c r="H36" s="94">
        <v>0.23316062176165803</v>
      </c>
    </row>
    <row r="37" spans="1:8" s="49" customFormat="1" ht="15.9" customHeight="1">
      <c r="A37" s="100"/>
      <c r="B37" s="101" t="s">
        <v>81</v>
      </c>
      <c r="C37" s="111">
        <v>12</v>
      </c>
      <c r="D37" s="112">
        <v>3.2171581769436998E-2</v>
      </c>
      <c r="E37" s="93">
        <v>7</v>
      </c>
      <c r="F37" s="94">
        <v>3.888888888888889E-2</v>
      </c>
      <c r="G37" s="93">
        <v>5</v>
      </c>
      <c r="H37" s="94">
        <v>2.5906735751295335E-2</v>
      </c>
    </row>
    <row r="38" spans="1:8" s="49" customFormat="1" ht="15.9" customHeight="1">
      <c r="A38" s="100"/>
      <c r="B38" s="101" t="s">
        <v>82</v>
      </c>
      <c r="C38" s="111">
        <v>9</v>
      </c>
      <c r="D38" s="112">
        <v>2.4128686327077747E-2</v>
      </c>
      <c r="E38" s="93">
        <v>8</v>
      </c>
      <c r="F38" s="94">
        <v>4.4444444444444446E-2</v>
      </c>
      <c r="G38" s="93">
        <v>1</v>
      </c>
      <c r="H38" s="94">
        <v>5.1813471502590676E-3</v>
      </c>
    </row>
    <row r="39" spans="1:8" s="49" customFormat="1" ht="15.9" customHeight="1">
      <c r="A39" s="100"/>
      <c r="B39" s="101" t="s">
        <v>83</v>
      </c>
      <c r="C39" s="111">
        <v>8</v>
      </c>
      <c r="D39" s="112">
        <v>2.1447721179624665E-2</v>
      </c>
      <c r="E39" s="93">
        <v>6</v>
      </c>
      <c r="F39" s="94">
        <v>3.3333333333333333E-2</v>
      </c>
      <c r="G39" s="93">
        <v>2</v>
      </c>
      <c r="H39" s="94">
        <v>1.0362694300518135E-2</v>
      </c>
    </row>
    <row r="40" spans="1:8" s="49" customFormat="1" ht="15.9" customHeight="1">
      <c r="A40" s="100"/>
      <c r="B40" s="101" t="s">
        <v>84</v>
      </c>
      <c r="C40" s="111">
        <v>9</v>
      </c>
      <c r="D40" s="112">
        <v>2.4128686327077747E-2</v>
      </c>
      <c r="E40" s="93">
        <v>7</v>
      </c>
      <c r="F40" s="94">
        <v>3.888888888888889E-2</v>
      </c>
      <c r="G40" s="93">
        <v>2</v>
      </c>
      <c r="H40" s="94">
        <v>1.0362694300518135E-2</v>
      </c>
    </row>
    <row r="41" spans="1:8" s="49" customFormat="1" ht="15.9" customHeight="1">
      <c r="A41" s="100"/>
      <c r="B41" s="101" t="s">
        <v>85</v>
      </c>
      <c r="C41" s="111">
        <v>4</v>
      </c>
      <c r="D41" s="112">
        <v>1.0723860589812333E-2</v>
      </c>
      <c r="E41" s="93">
        <v>3</v>
      </c>
      <c r="F41" s="94">
        <v>1.6666666666666666E-2</v>
      </c>
      <c r="G41" s="93">
        <v>1</v>
      </c>
      <c r="H41" s="94">
        <v>5.1813471502590676E-3</v>
      </c>
    </row>
    <row r="42" spans="1:8" s="49" customFormat="1" ht="15.9" customHeight="1">
      <c r="A42" s="100"/>
      <c r="B42" s="101" t="s">
        <v>86</v>
      </c>
      <c r="C42" s="111">
        <v>7</v>
      </c>
      <c r="D42" s="112">
        <v>1.876675603217158E-2</v>
      </c>
      <c r="E42" s="93">
        <v>5</v>
      </c>
      <c r="F42" s="94">
        <v>2.7777777777777776E-2</v>
      </c>
      <c r="G42" s="93">
        <v>2</v>
      </c>
      <c r="H42" s="94">
        <v>1.0362694300518135E-2</v>
      </c>
    </row>
    <row r="43" spans="1:8" s="49" customFormat="1" ht="15.9" customHeight="1">
      <c r="A43" s="100"/>
      <c r="B43" s="101" t="s">
        <v>87</v>
      </c>
      <c r="C43" s="111">
        <v>5</v>
      </c>
      <c r="D43" s="112">
        <v>1.3404825737265416E-2</v>
      </c>
      <c r="E43" s="93">
        <v>4</v>
      </c>
      <c r="F43" s="94">
        <v>2.2222222222222223E-2</v>
      </c>
      <c r="G43" s="93">
        <v>1</v>
      </c>
      <c r="H43" s="94">
        <v>5.1813471502590676E-3</v>
      </c>
    </row>
    <row r="44" spans="1:8" s="49" customFormat="1" ht="15.9" customHeight="1">
      <c r="A44" s="100"/>
      <c r="B44" s="101" t="s">
        <v>88</v>
      </c>
      <c r="C44" s="111">
        <v>0</v>
      </c>
      <c r="D44" s="112">
        <v>0</v>
      </c>
      <c r="E44" s="93">
        <v>0</v>
      </c>
      <c r="F44" s="94">
        <v>0</v>
      </c>
      <c r="G44" s="93">
        <v>0</v>
      </c>
      <c r="H44" s="94">
        <v>0</v>
      </c>
    </row>
    <row r="45" spans="1:8" s="104" customFormat="1" ht="15.9" customHeight="1" thickBot="1">
      <c r="A45" s="278" t="s">
        <v>122</v>
      </c>
      <c r="B45" s="278"/>
      <c r="C45" s="117">
        <v>50</v>
      </c>
      <c r="D45" s="118">
        <v>0.13404825737265416</v>
      </c>
      <c r="E45" s="102">
        <v>29</v>
      </c>
      <c r="F45" s="103">
        <v>0.16111111111111112</v>
      </c>
      <c r="G45" s="102">
        <v>21</v>
      </c>
      <c r="H45" s="103">
        <v>0.10880829015544041</v>
      </c>
    </row>
    <row r="46" spans="1:8" ht="16.5" customHeight="1">
      <c r="A46" s="256" t="s">
        <v>429</v>
      </c>
      <c r="B46" s="256"/>
      <c r="C46" s="256"/>
      <c r="D46" s="256"/>
      <c r="E46" s="256"/>
      <c r="F46" s="256"/>
      <c r="G46" s="256"/>
      <c r="H46" s="256"/>
    </row>
    <row r="47" spans="1:8" ht="15.6">
      <c r="A47" s="275" t="s">
        <v>312</v>
      </c>
      <c r="B47" s="275"/>
      <c r="C47" s="275"/>
      <c r="D47" s="275"/>
      <c r="E47" s="275"/>
      <c r="F47" s="135"/>
      <c r="G47" s="137"/>
    </row>
    <row r="48" spans="1:8" ht="15.75" customHeight="1">
      <c r="A48" s="276" t="s">
        <v>445</v>
      </c>
      <c r="B48" s="276"/>
      <c r="C48" s="276"/>
      <c r="D48" s="276"/>
      <c r="E48" s="276"/>
      <c r="F48" s="276"/>
      <c r="G48" s="276"/>
    </row>
  </sheetData>
  <mergeCells count="13">
    <mergeCell ref="A47:E47"/>
    <mergeCell ref="A48:G48"/>
    <mergeCell ref="A46:H46"/>
    <mergeCell ref="G3:H3"/>
    <mergeCell ref="A5:B5"/>
    <mergeCell ref="A6:B6"/>
    <mergeCell ref="A45:B45"/>
    <mergeCell ref="A4:B4"/>
    <mergeCell ref="C4:D4"/>
    <mergeCell ref="G4:H4"/>
    <mergeCell ref="A8:B8"/>
    <mergeCell ref="A23:B23"/>
    <mergeCell ref="E4:F4"/>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tabColor rgb="FFC8E6E5"/>
  </sheetPr>
  <dimension ref="A1:J52"/>
  <sheetViews>
    <sheetView zoomScale="85" zoomScaleNormal="85" workbookViewId="0">
      <selection activeCell="K12" sqref="K12"/>
    </sheetView>
  </sheetViews>
  <sheetFormatPr baseColWidth="10" defaultColWidth="11.44140625" defaultRowHeight="13.2"/>
  <cols>
    <col min="1" max="1" width="5" style="7" customWidth="1"/>
    <col min="2" max="2" width="97.33203125" style="8" bestFit="1" customWidth="1"/>
    <col min="3" max="3" width="9.109375" style="8" customWidth="1"/>
    <col min="4" max="4" width="9.88671875" style="8" bestFit="1" customWidth="1"/>
    <col min="5" max="5" width="10.33203125" style="8" bestFit="1" customWidth="1"/>
    <col min="6" max="6" width="13.109375" style="8" bestFit="1" customWidth="1"/>
    <col min="7" max="16384" width="11.44140625" style="7"/>
  </cols>
  <sheetData>
    <row r="1" spans="1:10" ht="18" customHeight="1">
      <c r="A1" s="75" t="s">
        <v>353</v>
      </c>
      <c r="B1" s="75"/>
      <c r="C1" s="75"/>
      <c r="D1" s="75"/>
      <c r="E1" s="75"/>
      <c r="G1" s="5"/>
      <c r="H1" s="6"/>
    </row>
    <row r="2" spans="1:10" s="49" customFormat="1" ht="15.9" customHeight="1">
      <c r="B2" s="78"/>
      <c r="C2" s="50"/>
      <c r="D2" s="50"/>
      <c r="E2" s="50"/>
      <c r="F2" s="50"/>
    </row>
    <row r="3" spans="1:10" s="49" customFormat="1" ht="15.9" customHeight="1" thickBot="1">
      <c r="A3" s="54"/>
      <c r="B3" s="53"/>
      <c r="C3" s="53"/>
      <c r="D3" s="53"/>
      <c r="E3" s="53"/>
      <c r="F3" s="77" t="s">
        <v>14</v>
      </c>
    </row>
    <row r="4" spans="1:10" s="80" customFormat="1" ht="15.9" customHeight="1">
      <c r="A4" s="279" t="s">
        <v>55</v>
      </c>
      <c r="B4" s="279"/>
      <c r="C4" s="280" t="s">
        <v>56</v>
      </c>
      <c r="D4" s="285"/>
      <c r="E4" s="87" t="s">
        <v>58</v>
      </c>
      <c r="F4" s="87" t="s">
        <v>57</v>
      </c>
    </row>
    <row r="5" spans="1:10" s="104" customFormat="1" ht="15.9" customHeight="1">
      <c r="A5" s="107"/>
      <c r="B5" s="108" t="s">
        <v>59</v>
      </c>
      <c r="C5" s="109">
        <v>373</v>
      </c>
      <c r="D5" s="110">
        <v>1</v>
      </c>
      <c r="E5" s="97">
        <v>180</v>
      </c>
      <c r="F5" s="97">
        <v>193</v>
      </c>
      <c r="H5" s="80"/>
      <c r="J5" s="80"/>
    </row>
    <row r="6" spans="1:10" s="104" customFormat="1" ht="15.9" customHeight="1">
      <c r="A6" s="78" t="s">
        <v>202</v>
      </c>
      <c r="B6" s="79"/>
      <c r="C6" s="111">
        <v>5</v>
      </c>
      <c r="D6" s="112">
        <v>1.3404825737265416E-2</v>
      </c>
      <c r="E6" s="93">
        <v>0</v>
      </c>
      <c r="F6" s="93">
        <v>5</v>
      </c>
      <c r="H6" s="80"/>
      <c r="J6" s="80"/>
    </row>
    <row r="7" spans="1:10" s="49" customFormat="1" ht="15.9" customHeight="1">
      <c r="B7" s="78" t="s">
        <v>123</v>
      </c>
      <c r="C7" s="111">
        <v>5</v>
      </c>
      <c r="D7" s="112">
        <v>1.3404825737265416E-2</v>
      </c>
      <c r="E7" s="93">
        <v>0</v>
      </c>
      <c r="F7" s="93">
        <v>5</v>
      </c>
      <c r="H7" s="80"/>
    </row>
    <row r="8" spans="1:10" s="49" customFormat="1" ht="15.9" customHeight="1">
      <c r="A8" s="78" t="s">
        <v>203</v>
      </c>
      <c r="B8" s="78"/>
      <c r="C8" s="111">
        <v>78</v>
      </c>
      <c r="D8" s="112">
        <v>0.20911528150134048</v>
      </c>
      <c r="E8" s="93">
        <v>27</v>
      </c>
      <c r="F8" s="93">
        <v>51</v>
      </c>
      <c r="H8" s="80"/>
    </row>
    <row r="9" spans="1:10" s="104" customFormat="1" ht="15.9" customHeight="1">
      <c r="B9" s="78" t="s">
        <v>35</v>
      </c>
      <c r="C9" s="111">
        <v>12</v>
      </c>
      <c r="D9" s="112">
        <v>3.2171581769436998E-2</v>
      </c>
      <c r="E9" s="93">
        <v>4</v>
      </c>
      <c r="F9" s="93">
        <v>8</v>
      </c>
    </row>
    <row r="10" spans="1:10" s="49" customFormat="1" ht="15.9" customHeight="1">
      <c r="B10" s="78" t="s">
        <v>54</v>
      </c>
      <c r="C10" s="111">
        <v>2</v>
      </c>
      <c r="D10" s="112">
        <v>5.3619302949061663E-3</v>
      </c>
      <c r="E10" s="93">
        <v>1</v>
      </c>
      <c r="F10" s="93">
        <v>1</v>
      </c>
    </row>
    <row r="11" spans="1:10" s="49" customFormat="1" ht="15.9" customHeight="1">
      <c r="B11" s="78" t="s">
        <v>28</v>
      </c>
      <c r="C11" s="111">
        <v>3</v>
      </c>
      <c r="D11" s="112">
        <v>8.0428954423592495E-3</v>
      </c>
      <c r="E11" s="93">
        <v>3</v>
      </c>
      <c r="F11" s="93">
        <v>0</v>
      </c>
    </row>
    <row r="12" spans="1:10" s="49" customFormat="1" ht="15.9" customHeight="1">
      <c r="B12" s="78" t="s">
        <v>66</v>
      </c>
      <c r="C12" s="111">
        <v>20</v>
      </c>
      <c r="D12" s="112">
        <v>5.3619302949061663E-2</v>
      </c>
      <c r="E12" s="93">
        <v>6</v>
      </c>
      <c r="F12" s="93">
        <v>14</v>
      </c>
    </row>
    <row r="13" spans="1:10" s="49" customFormat="1" ht="15.9" customHeight="1">
      <c r="B13" s="78" t="s">
        <v>61</v>
      </c>
      <c r="C13" s="111">
        <v>7</v>
      </c>
      <c r="D13" s="112">
        <v>1.876675603217158E-2</v>
      </c>
      <c r="E13" s="93">
        <v>1</v>
      </c>
      <c r="F13" s="93">
        <v>6</v>
      </c>
    </row>
    <row r="14" spans="1:10" s="49" customFormat="1" ht="15.9" customHeight="1">
      <c r="B14" s="78" t="s">
        <v>50</v>
      </c>
      <c r="C14" s="111">
        <v>2</v>
      </c>
      <c r="D14" s="112">
        <v>5.3619302949061663E-3</v>
      </c>
      <c r="E14" s="93">
        <v>0</v>
      </c>
      <c r="F14" s="93">
        <v>2</v>
      </c>
    </row>
    <row r="15" spans="1:10" s="49" customFormat="1" ht="15.9" customHeight="1">
      <c r="B15" s="78" t="s">
        <v>140</v>
      </c>
      <c r="C15" s="111">
        <v>2</v>
      </c>
      <c r="D15" s="112">
        <v>5.3619302949061663E-3</v>
      </c>
      <c r="E15" s="93">
        <v>2</v>
      </c>
      <c r="F15" s="93">
        <v>0</v>
      </c>
    </row>
    <row r="16" spans="1:10" s="49" customFormat="1" ht="15.9" customHeight="1">
      <c r="B16" s="78" t="s">
        <v>44</v>
      </c>
      <c r="C16" s="111">
        <v>2</v>
      </c>
      <c r="D16" s="112">
        <v>5.3619302949061663E-3</v>
      </c>
      <c r="E16" s="93">
        <v>0</v>
      </c>
      <c r="F16" s="93">
        <v>2</v>
      </c>
    </row>
    <row r="17" spans="1:6" s="49" customFormat="1" ht="15.9" customHeight="1">
      <c r="B17" s="78" t="s">
        <v>37</v>
      </c>
      <c r="C17" s="111">
        <v>28</v>
      </c>
      <c r="D17" s="112">
        <v>7.5067024128686322E-2</v>
      </c>
      <c r="E17" s="93">
        <v>10</v>
      </c>
      <c r="F17" s="93">
        <v>18</v>
      </c>
    </row>
    <row r="18" spans="1:6" s="49" customFormat="1" ht="15.9" customHeight="1">
      <c r="A18" s="78" t="s">
        <v>204</v>
      </c>
      <c r="B18" s="78"/>
      <c r="C18" s="111">
        <v>14</v>
      </c>
      <c r="D18" s="112">
        <v>3.7533512064343161E-2</v>
      </c>
      <c r="E18" s="93">
        <v>3</v>
      </c>
      <c r="F18" s="93">
        <v>11</v>
      </c>
    </row>
    <row r="19" spans="1:6" s="49" customFormat="1" ht="15.9" customHeight="1">
      <c r="B19" s="78" t="s">
        <v>141</v>
      </c>
      <c r="C19" s="111">
        <v>2</v>
      </c>
      <c r="D19" s="112">
        <v>5.3619302949061663E-3</v>
      </c>
      <c r="E19" s="93">
        <v>1</v>
      </c>
      <c r="F19" s="93">
        <v>1</v>
      </c>
    </row>
    <row r="20" spans="1:6" s="49" customFormat="1" ht="15.9" customHeight="1">
      <c r="B20" s="78" t="s">
        <v>63</v>
      </c>
      <c r="C20" s="111">
        <v>2</v>
      </c>
      <c r="D20" s="112">
        <v>5.3619302949061663E-3</v>
      </c>
      <c r="E20" s="93">
        <v>1</v>
      </c>
      <c r="F20" s="93">
        <v>1</v>
      </c>
    </row>
    <row r="21" spans="1:6" s="49" customFormat="1" ht="15.9" customHeight="1">
      <c r="B21" s="78" t="s">
        <v>68</v>
      </c>
      <c r="C21" s="111">
        <v>3</v>
      </c>
      <c r="D21" s="112">
        <v>8.0428954423592495E-3</v>
      </c>
      <c r="E21" s="93">
        <v>0</v>
      </c>
      <c r="F21" s="93">
        <v>3</v>
      </c>
    </row>
    <row r="22" spans="1:6" s="49" customFormat="1" ht="15.9" customHeight="1">
      <c r="B22" s="78" t="s">
        <v>114</v>
      </c>
      <c r="C22" s="111">
        <v>5</v>
      </c>
      <c r="D22" s="112">
        <v>1.3404825737265416E-2</v>
      </c>
      <c r="E22" s="93">
        <v>1</v>
      </c>
      <c r="F22" s="93">
        <v>4</v>
      </c>
    </row>
    <row r="23" spans="1:6" s="49" customFormat="1" ht="15.9" customHeight="1">
      <c r="B23" s="78" t="s">
        <v>25</v>
      </c>
      <c r="C23" s="111">
        <v>2</v>
      </c>
      <c r="D23" s="112">
        <v>5.3619302949061663E-3</v>
      </c>
      <c r="E23" s="93">
        <v>0</v>
      </c>
      <c r="F23" s="93">
        <v>2</v>
      </c>
    </row>
    <row r="24" spans="1:6" s="49" customFormat="1" ht="15.9" customHeight="1">
      <c r="A24" s="78" t="s">
        <v>205</v>
      </c>
      <c r="B24" s="78"/>
      <c r="C24" s="111">
        <v>33</v>
      </c>
      <c r="D24" s="112">
        <v>8.8471849865951746E-2</v>
      </c>
      <c r="E24" s="93">
        <v>1</v>
      </c>
      <c r="F24" s="93">
        <v>32</v>
      </c>
    </row>
    <row r="25" spans="1:6" s="49" customFormat="1" ht="15.9" customHeight="1">
      <c r="B25" s="78" t="s">
        <v>64</v>
      </c>
      <c r="C25" s="111">
        <v>33</v>
      </c>
      <c r="D25" s="112">
        <v>8.8471849865951746E-2</v>
      </c>
      <c r="E25" s="93">
        <v>1</v>
      </c>
      <c r="F25" s="93">
        <v>32</v>
      </c>
    </row>
    <row r="26" spans="1:6" s="104" customFormat="1" ht="15.9" customHeight="1">
      <c r="B26" s="78" t="s">
        <v>62</v>
      </c>
      <c r="C26" s="111">
        <v>0</v>
      </c>
      <c r="D26" s="112">
        <v>0</v>
      </c>
      <c r="E26" s="93">
        <v>0</v>
      </c>
      <c r="F26" s="93">
        <v>0</v>
      </c>
    </row>
    <row r="27" spans="1:6" s="104" customFormat="1" ht="15.9" customHeight="1">
      <c r="A27" s="78" t="s">
        <v>206</v>
      </c>
      <c r="B27" s="78"/>
      <c r="C27" s="111">
        <v>57</v>
      </c>
      <c r="D27" s="112">
        <v>0.15281501340482573</v>
      </c>
      <c r="E27" s="93">
        <v>23</v>
      </c>
      <c r="F27" s="93">
        <v>34</v>
      </c>
    </row>
    <row r="28" spans="1:6" s="49" customFormat="1" ht="15.9" customHeight="1">
      <c r="B28" s="78" t="s">
        <v>65</v>
      </c>
      <c r="C28" s="111">
        <v>39</v>
      </c>
      <c r="D28" s="112">
        <v>0.10455764075067024</v>
      </c>
      <c r="E28" s="93">
        <v>19</v>
      </c>
      <c r="F28" s="93">
        <v>20</v>
      </c>
    </row>
    <row r="29" spans="1:6" s="49" customFormat="1" ht="15.9" customHeight="1">
      <c r="B29" s="78" t="s">
        <v>31</v>
      </c>
      <c r="C29" s="111">
        <v>1</v>
      </c>
      <c r="D29" s="112">
        <v>2.6809651474530832E-3</v>
      </c>
      <c r="E29" s="93">
        <v>0</v>
      </c>
      <c r="F29" s="93">
        <v>1</v>
      </c>
    </row>
    <row r="30" spans="1:6" s="49" customFormat="1" ht="15.9" customHeight="1">
      <c r="B30" s="78" t="s">
        <v>115</v>
      </c>
      <c r="C30" s="111">
        <v>15</v>
      </c>
      <c r="D30" s="112">
        <v>4.0214477211796246E-2</v>
      </c>
      <c r="E30" s="93">
        <v>2</v>
      </c>
      <c r="F30" s="93">
        <v>13</v>
      </c>
    </row>
    <row r="31" spans="1:6" s="49" customFormat="1" ht="15.9" customHeight="1">
      <c r="B31" s="78" t="s">
        <v>67</v>
      </c>
      <c r="C31" s="111">
        <v>2</v>
      </c>
      <c r="D31" s="112">
        <v>5.3619302949061663E-3</v>
      </c>
      <c r="E31" s="93">
        <v>2</v>
      </c>
      <c r="F31" s="93">
        <v>0</v>
      </c>
    </row>
    <row r="32" spans="1:6" s="49" customFormat="1" ht="15.9" customHeight="1">
      <c r="A32" s="78" t="s">
        <v>207</v>
      </c>
      <c r="B32" s="78"/>
      <c r="C32" s="111">
        <v>67</v>
      </c>
      <c r="D32" s="112">
        <v>0.17962466487935658</v>
      </c>
      <c r="E32" s="93">
        <v>48</v>
      </c>
      <c r="F32" s="93">
        <v>19</v>
      </c>
    </row>
    <row r="33" spans="1:6" s="49" customFormat="1" ht="15.9" customHeight="1">
      <c r="B33" s="78" t="s">
        <v>148</v>
      </c>
      <c r="C33" s="111">
        <v>39</v>
      </c>
      <c r="D33" s="112">
        <v>0.10455764075067024</v>
      </c>
      <c r="E33" s="93">
        <v>26</v>
      </c>
      <c r="F33" s="93">
        <v>13</v>
      </c>
    </row>
    <row r="34" spans="1:6" s="105" customFormat="1" ht="15.9" customHeight="1">
      <c r="B34" s="78" t="s">
        <v>124</v>
      </c>
      <c r="C34" s="111">
        <v>28</v>
      </c>
      <c r="D34" s="112">
        <v>7.5067024128686322E-2</v>
      </c>
      <c r="E34" s="93">
        <v>22</v>
      </c>
      <c r="F34" s="93">
        <v>6</v>
      </c>
    </row>
    <row r="35" spans="1:6" s="105" customFormat="1" ht="15.9" customHeight="1">
      <c r="A35" s="78" t="s">
        <v>208</v>
      </c>
      <c r="B35" s="78"/>
      <c r="C35" s="111">
        <v>85</v>
      </c>
      <c r="D35" s="112">
        <v>0.22788203753351208</v>
      </c>
      <c r="E35" s="93">
        <v>49</v>
      </c>
      <c r="F35" s="93">
        <v>36</v>
      </c>
    </row>
    <row r="36" spans="1:6" s="49" customFormat="1" ht="15.9" customHeight="1">
      <c r="B36" s="78" t="s">
        <v>137</v>
      </c>
      <c r="C36" s="111">
        <v>20</v>
      </c>
      <c r="D36" s="112">
        <v>5.3619302949061663E-2</v>
      </c>
      <c r="E36" s="93">
        <v>5</v>
      </c>
      <c r="F36" s="93">
        <v>15</v>
      </c>
    </row>
    <row r="37" spans="1:6" s="49" customFormat="1" ht="15.9" customHeight="1">
      <c r="B37" s="78" t="s">
        <v>152</v>
      </c>
      <c r="C37" s="111">
        <v>59</v>
      </c>
      <c r="D37" s="112">
        <v>0.1581769436997319</v>
      </c>
      <c r="E37" s="93">
        <v>42</v>
      </c>
      <c r="F37" s="93">
        <v>17</v>
      </c>
    </row>
    <row r="38" spans="1:6" s="49" customFormat="1" ht="15.9" customHeight="1">
      <c r="B38" s="78" t="s">
        <v>26</v>
      </c>
      <c r="C38" s="111">
        <v>3</v>
      </c>
      <c r="D38" s="112">
        <v>8.0428954423592495E-3</v>
      </c>
      <c r="E38" s="93">
        <v>1</v>
      </c>
      <c r="F38" s="93">
        <v>2</v>
      </c>
    </row>
    <row r="39" spans="1:6" s="49" customFormat="1" ht="15.9" customHeight="1">
      <c r="B39" s="78" t="s">
        <v>120</v>
      </c>
      <c r="C39" s="111">
        <v>1</v>
      </c>
      <c r="D39" s="112">
        <v>2.6809651474530832E-3</v>
      </c>
      <c r="E39" s="93">
        <v>0</v>
      </c>
      <c r="F39" s="93">
        <v>1</v>
      </c>
    </row>
    <row r="40" spans="1:6" s="49" customFormat="1" ht="15.9" customHeight="1">
      <c r="B40" s="78" t="s">
        <v>45</v>
      </c>
      <c r="C40" s="111">
        <v>2</v>
      </c>
      <c r="D40" s="112">
        <v>5.3619302949061663E-3</v>
      </c>
      <c r="E40" s="93">
        <v>1</v>
      </c>
      <c r="F40" s="93">
        <v>1</v>
      </c>
    </row>
    <row r="41" spans="1:6" s="49" customFormat="1" ht="15.9" customHeight="1">
      <c r="A41" s="78" t="s">
        <v>209</v>
      </c>
      <c r="B41" s="78"/>
      <c r="C41" s="111">
        <v>29</v>
      </c>
      <c r="D41" s="112">
        <v>7.7747989276139406E-2</v>
      </c>
      <c r="E41" s="93">
        <v>25</v>
      </c>
      <c r="F41" s="93">
        <v>4</v>
      </c>
    </row>
    <row r="42" spans="1:6" s="49" customFormat="1" ht="15.9" customHeight="1">
      <c r="B42" s="78" t="s">
        <v>118</v>
      </c>
      <c r="C42" s="111">
        <v>1</v>
      </c>
      <c r="D42" s="112">
        <v>2.6809651474530832E-3</v>
      </c>
      <c r="E42" s="93">
        <v>0</v>
      </c>
      <c r="F42" s="93">
        <v>1</v>
      </c>
    </row>
    <row r="43" spans="1:6" s="49" customFormat="1" ht="15.9" customHeight="1">
      <c r="B43" s="78" t="s">
        <v>136</v>
      </c>
      <c r="C43" s="111">
        <v>0</v>
      </c>
      <c r="D43" s="112">
        <v>0</v>
      </c>
      <c r="E43" s="93">
        <v>0</v>
      </c>
      <c r="F43" s="93">
        <v>0</v>
      </c>
    </row>
    <row r="44" spans="1:6" s="49" customFormat="1" ht="15.9" customHeight="1">
      <c r="B44" s="78" t="s">
        <v>53</v>
      </c>
      <c r="C44" s="111">
        <v>16</v>
      </c>
      <c r="D44" s="112">
        <v>4.2895442359249331E-2</v>
      </c>
      <c r="E44" s="93">
        <v>15</v>
      </c>
      <c r="F44" s="93">
        <v>1</v>
      </c>
    </row>
    <row r="45" spans="1:6" s="49" customFormat="1" ht="15.9" customHeight="1">
      <c r="B45" s="78" t="s">
        <v>109</v>
      </c>
      <c r="C45" s="111">
        <v>0</v>
      </c>
      <c r="D45" s="112">
        <v>0</v>
      </c>
      <c r="E45" s="93">
        <v>0</v>
      </c>
      <c r="F45" s="93">
        <v>0</v>
      </c>
    </row>
    <row r="46" spans="1:6" s="49" customFormat="1" ht="15.9" customHeight="1">
      <c r="B46" s="78" t="s">
        <v>119</v>
      </c>
      <c r="C46" s="111">
        <v>12</v>
      </c>
      <c r="D46" s="112">
        <v>3.2171581769436998E-2</v>
      </c>
      <c r="E46" s="93">
        <v>10</v>
      </c>
      <c r="F46" s="93">
        <v>2</v>
      </c>
    </row>
    <row r="47" spans="1:6" s="49" customFormat="1" ht="15.9" customHeight="1">
      <c r="B47" s="78" t="s">
        <v>36</v>
      </c>
      <c r="C47" s="111">
        <v>0</v>
      </c>
      <c r="D47" s="112">
        <v>0</v>
      </c>
      <c r="E47" s="93">
        <v>0</v>
      </c>
      <c r="F47" s="93">
        <v>0</v>
      </c>
    </row>
    <row r="48" spans="1:6" s="49" customFormat="1" ht="15.9" customHeight="1">
      <c r="A48" s="78" t="s">
        <v>210</v>
      </c>
      <c r="B48" s="78"/>
      <c r="C48" s="111">
        <v>5</v>
      </c>
      <c r="D48" s="112">
        <v>1.3404825737265416E-2</v>
      </c>
      <c r="E48" s="93">
        <v>4</v>
      </c>
      <c r="F48" s="93">
        <v>1</v>
      </c>
    </row>
    <row r="49" spans="1:8" s="49" customFormat="1" ht="15.9" customHeight="1">
      <c r="B49" s="78" t="s">
        <v>46</v>
      </c>
      <c r="C49" s="111">
        <v>5</v>
      </c>
      <c r="D49" s="112">
        <v>1.3404825737265416E-2</v>
      </c>
      <c r="E49" s="93">
        <v>4</v>
      </c>
      <c r="F49" s="93">
        <v>1</v>
      </c>
    </row>
    <row r="50" spans="1:8" s="49" customFormat="1" ht="15.9" customHeight="1" thickBot="1">
      <c r="A50" s="54"/>
      <c r="B50" s="72" t="s">
        <v>47</v>
      </c>
      <c r="C50" s="113">
        <v>0</v>
      </c>
      <c r="D50" s="114">
        <v>0</v>
      </c>
      <c r="E50" s="95">
        <v>0</v>
      </c>
      <c r="F50" s="95">
        <v>0</v>
      </c>
      <c r="G50" s="126"/>
      <c r="H50" s="126"/>
    </row>
    <row r="51" spans="1:8" s="49" customFormat="1" ht="15.9" customHeight="1">
      <c r="A51" s="273" t="s">
        <v>429</v>
      </c>
      <c r="B51" s="273"/>
      <c r="C51" s="273"/>
      <c r="D51" s="273"/>
      <c r="E51" s="273"/>
      <c r="F51" s="273"/>
      <c r="G51" s="43"/>
      <c r="H51" s="43"/>
    </row>
    <row r="52" spans="1:8">
      <c r="E52" s="17"/>
    </row>
  </sheetData>
  <mergeCells count="3">
    <mergeCell ref="A4:B4"/>
    <mergeCell ref="C4:D4"/>
    <mergeCell ref="A51:F51"/>
  </mergeCells>
  <phoneticPr fontId="2" type="noConversion"/>
  <pageMargins left="0.78740157480314965" right="0.6692913385826772" top="0.98425196850393704" bottom="0.98425196850393704"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enableFormatConditionsCalculation="0">
    <tabColor rgb="FFC8E6E5"/>
  </sheetPr>
  <dimension ref="A1:I21"/>
  <sheetViews>
    <sheetView zoomScaleNormal="100" workbookViewId="0">
      <selection activeCell="E26" sqref="E26"/>
    </sheetView>
  </sheetViews>
  <sheetFormatPr baseColWidth="10" defaultColWidth="11.44140625" defaultRowHeight="13.2"/>
  <cols>
    <col min="1" max="1" width="15.44140625" style="1" bestFit="1" customWidth="1"/>
    <col min="2" max="2" width="9.5546875" style="1" customWidth="1"/>
    <col min="3" max="4" width="15" style="1" bestFit="1" customWidth="1"/>
    <col min="5" max="5" width="11.88671875" style="1" bestFit="1" customWidth="1"/>
    <col min="6" max="6" width="14.44140625" style="1" bestFit="1" customWidth="1"/>
    <col min="7" max="7" width="12.33203125" style="1" bestFit="1" customWidth="1"/>
    <col min="8" max="16384" width="11.44140625" style="1"/>
  </cols>
  <sheetData>
    <row r="1" spans="1:8" s="7" customFormat="1" ht="17.399999999999999">
      <c r="A1" s="257" t="s">
        <v>211</v>
      </c>
      <c r="B1" s="257"/>
      <c r="C1" s="257"/>
      <c r="D1" s="257"/>
      <c r="E1" s="257"/>
      <c r="F1" s="257"/>
      <c r="G1" s="257"/>
      <c r="H1" s="4"/>
    </row>
    <row r="2" spans="1:8" s="7" customFormat="1" ht="15.75" customHeight="1">
      <c r="A2" s="258"/>
      <c r="B2" s="258"/>
      <c r="C2" s="258"/>
      <c r="D2" s="258"/>
      <c r="E2" s="258"/>
      <c r="F2" s="258"/>
      <c r="G2" s="258"/>
    </row>
    <row r="3" spans="1:8" s="7" customFormat="1" ht="15.9" customHeight="1" thickBot="1">
      <c r="A3" s="45"/>
      <c r="B3" s="46"/>
      <c r="C3" s="46"/>
      <c r="D3" s="46"/>
      <c r="E3" s="46"/>
      <c r="F3" s="46"/>
      <c r="G3" s="46" t="s">
        <v>159</v>
      </c>
    </row>
    <row r="4" spans="1:8" s="9" customFormat="1" ht="15.6">
      <c r="A4" s="261" t="s">
        <v>143</v>
      </c>
      <c r="B4" s="63" t="s">
        <v>156</v>
      </c>
      <c r="C4" s="260" t="s">
        <v>193</v>
      </c>
      <c r="D4" s="260"/>
      <c r="E4" s="260"/>
      <c r="F4" s="259" t="s">
        <v>194</v>
      </c>
      <c r="G4" s="259"/>
    </row>
    <row r="5" spans="1:8" s="10" customFormat="1" ht="15.6">
      <c r="A5" s="262"/>
      <c r="B5" s="56"/>
      <c r="C5" s="57" t="s">
        <v>182</v>
      </c>
      <c r="D5" s="57" t="s">
        <v>183</v>
      </c>
      <c r="E5" s="57" t="s">
        <v>27</v>
      </c>
      <c r="F5" s="57" t="s">
        <v>48</v>
      </c>
      <c r="G5" s="57" t="s">
        <v>49</v>
      </c>
    </row>
    <row r="6" spans="1:8" s="41" customFormat="1" ht="15.9" customHeight="1">
      <c r="A6" s="60" t="s">
        <v>170</v>
      </c>
      <c r="B6" s="47">
        <v>1.5458929067330915E-2</v>
      </c>
      <c r="C6" s="40">
        <v>1.5478459778879145E-2</v>
      </c>
      <c r="D6" s="40">
        <v>1.7558495525771087E-2</v>
      </c>
      <c r="E6" s="40">
        <v>1.2290953052589161E-2</v>
      </c>
      <c r="F6" s="40">
        <v>1.1306064038306328E-2</v>
      </c>
      <c r="G6" s="40">
        <v>2.224586838692515E-2</v>
      </c>
    </row>
    <row r="7" spans="1:8" s="41" customFormat="1" ht="15.9" customHeight="1">
      <c r="A7" s="61" t="s">
        <v>171</v>
      </c>
      <c r="B7" s="48">
        <v>1.8022578848782462E-2</v>
      </c>
      <c r="C7" s="42">
        <v>1.93868349864743E-2</v>
      </c>
      <c r="D7" s="42">
        <v>2.0020678635210076E-2</v>
      </c>
      <c r="E7" s="42">
        <v>1.4501160092807424E-2</v>
      </c>
      <c r="F7" s="42">
        <v>1.3056960992329036E-2</v>
      </c>
      <c r="G7" s="42">
        <v>2.6136818242432323E-2</v>
      </c>
    </row>
    <row r="8" spans="1:8" s="41" customFormat="1" ht="15.9" customHeight="1">
      <c r="A8" s="61" t="s">
        <v>172</v>
      </c>
      <c r="B8" s="48">
        <v>1.8072289156626505E-2</v>
      </c>
      <c r="C8" s="42">
        <v>1.7615176151761516E-2</v>
      </c>
      <c r="D8" s="42">
        <v>2.0481022172115747E-2</v>
      </c>
      <c r="E8" s="42">
        <v>1.4501160092807424E-2</v>
      </c>
      <c r="F8" s="42">
        <v>1.2008822808594069E-2</v>
      </c>
      <c r="G8" s="42">
        <v>2.7951550645547718E-2</v>
      </c>
    </row>
    <row r="9" spans="1:8" s="41" customFormat="1" ht="15.9" customHeight="1">
      <c r="A9" s="61" t="s">
        <v>173</v>
      </c>
      <c r="B9" s="48">
        <v>1.7375886524822696E-2</v>
      </c>
      <c r="C9" s="42">
        <v>1.8058690744920992E-2</v>
      </c>
      <c r="D9" s="42">
        <v>1.9006398193451259E-2</v>
      </c>
      <c r="E9" s="42">
        <v>1.4644048136871103E-2</v>
      </c>
      <c r="F9" s="42">
        <v>1.1039332733665877E-2</v>
      </c>
      <c r="G9" s="42">
        <v>2.7692717347889761E-2</v>
      </c>
    </row>
    <row r="10" spans="1:8" s="41" customFormat="1" ht="15.9" customHeight="1">
      <c r="A10" s="61" t="s">
        <v>174</v>
      </c>
      <c r="B10" s="48">
        <v>1.7077125772777948E-2</v>
      </c>
      <c r="C10" s="42">
        <v>1.6282225237449117E-2</v>
      </c>
      <c r="D10" s="42">
        <v>1.9098692257032646E-2</v>
      </c>
      <c r="E10" s="42">
        <v>1.4215259646069046E-2</v>
      </c>
      <c r="F10" s="42">
        <v>1.1524315488353086E-2</v>
      </c>
      <c r="G10" s="42">
        <v>2.6136818242432323E-2</v>
      </c>
    </row>
    <row r="11" spans="1:8" s="41" customFormat="1" ht="15.9" customHeight="1">
      <c r="A11" s="61" t="s">
        <v>153</v>
      </c>
      <c r="B11" s="48">
        <v>1.6379310344827588E-2</v>
      </c>
      <c r="C11" s="42">
        <v>1.4052583862194016E-2</v>
      </c>
      <c r="D11" s="42">
        <v>1.8729411764705883E-2</v>
      </c>
      <c r="E11" s="42">
        <v>1.3499782261576426E-2</v>
      </c>
      <c r="F11" s="42">
        <v>1.1605099705786204E-2</v>
      </c>
      <c r="G11" s="42">
        <v>2.4184927846071621E-2</v>
      </c>
    </row>
    <row r="12" spans="1:8" s="41" customFormat="1" ht="15.9" customHeight="1">
      <c r="A12" s="61" t="s">
        <v>175</v>
      </c>
      <c r="B12" s="48">
        <v>1.4580369843527738E-2</v>
      </c>
      <c r="C12" s="42">
        <v>1.1812812358019082E-2</v>
      </c>
      <c r="D12" s="42">
        <v>1.6693388663585777E-2</v>
      </c>
      <c r="E12" s="42">
        <v>1.2209302325581395E-2</v>
      </c>
      <c r="F12" s="42">
        <v>1.0391948285737664E-2</v>
      </c>
      <c r="G12" s="42">
        <v>2.1439099557818572E-2</v>
      </c>
    </row>
    <row r="13" spans="1:8" s="41" customFormat="1" ht="15.9" customHeight="1">
      <c r="A13" s="61" t="s">
        <v>176</v>
      </c>
      <c r="B13" s="48">
        <v>1.4480235748399553E-2</v>
      </c>
      <c r="C13" s="42">
        <v>1.1363636363636364E-2</v>
      </c>
      <c r="D13" s="42">
        <v>1.6786118445869483E-2</v>
      </c>
      <c r="E13" s="42">
        <v>1.19220703692934E-2</v>
      </c>
      <c r="F13" s="42">
        <v>1.0715746421267894E-2</v>
      </c>
      <c r="G13" s="42">
        <v>2.0651736623306959E-2</v>
      </c>
    </row>
    <row r="14" spans="1:8" s="41" customFormat="1" ht="15.9" customHeight="1">
      <c r="A14" s="61" t="s">
        <v>177</v>
      </c>
      <c r="B14" s="48">
        <v>1.4380081300813008E-2</v>
      </c>
      <c r="C14" s="42">
        <v>1.5391579900407425E-2</v>
      </c>
      <c r="D14" s="42">
        <v>1.6043790109475275E-2</v>
      </c>
      <c r="E14" s="42">
        <v>1.1490909090909092E-2</v>
      </c>
      <c r="F14" s="42">
        <v>1.1201046521134822E-2</v>
      </c>
      <c r="G14" s="42">
        <v>1.9599946301516982E-2</v>
      </c>
    </row>
    <row r="15" spans="1:8" s="41" customFormat="1" ht="15.9" customHeight="1">
      <c r="A15" s="61" t="s">
        <v>178</v>
      </c>
      <c r="B15" s="48">
        <v>1.4980702823481616E-2</v>
      </c>
      <c r="C15" s="42">
        <v>1.6726943942133816E-2</v>
      </c>
      <c r="D15" s="42">
        <v>1.6136642445975277E-2</v>
      </c>
      <c r="E15" s="42">
        <v>1.2639837280255703E-2</v>
      </c>
      <c r="F15" s="42">
        <v>1.1605099705786204E-2</v>
      </c>
      <c r="G15" s="42">
        <v>2.0520386266094419E-2</v>
      </c>
    </row>
    <row r="16" spans="1:8" s="41" customFormat="1" ht="15.9" customHeight="1">
      <c r="A16" s="61" t="s">
        <v>179</v>
      </c>
      <c r="B16" s="48">
        <v>1.40293803690337E-2</v>
      </c>
      <c r="C16" s="42">
        <v>1.3605442176870748E-2</v>
      </c>
      <c r="D16" s="42">
        <v>1.5672205438066467E-2</v>
      </c>
      <c r="E16" s="42">
        <v>1.1634671320535195E-2</v>
      </c>
      <c r="F16" s="42">
        <v>1.1201046521134822E-2</v>
      </c>
      <c r="G16" s="42">
        <v>1.8677774791722654E-2</v>
      </c>
    </row>
    <row r="17" spans="1:9" s="41" customFormat="1" ht="15.9" customHeight="1">
      <c r="A17" s="61" t="s">
        <v>180</v>
      </c>
      <c r="B17" s="48">
        <v>1.3026001119421971E-2</v>
      </c>
      <c r="C17" s="42">
        <v>1.4052583862194016E-2</v>
      </c>
      <c r="D17" s="42">
        <v>1.5114301908180616E-2</v>
      </c>
      <c r="E17" s="42">
        <v>9.4738376329981059E-3</v>
      </c>
      <c r="F17" s="42">
        <v>1.0634816753926702E-2</v>
      </c>
      <c r="G17" s="42">
        <v>1.6960559967694171E-2</v>
      </c>
    </row>
    <row r="18" spans="1:9" s="41" customFormat="1" ht="15.9" customHeight="1" thickBot="1">
      <c r="A18" s="61" t="s">
        <v>181</v>
      </c>
      <c r="B18" s="48">
        <v>1.3885395180359209E-2</v>
      </c>
      <c r="C18" s="42">
        <v>1.5718908922792419E-2</v>
      </c>
      <c r="D18" s="42">
        <v>1.6488202406898512E-2</v>
      </c>
      <c r="E18" s="42">
        <v>9.4958804636223991E-3</v>
      </c>
      <c r="F18" s="42">
        <v>1.1183144246353322E-2</v>
      </c>
      <c r="G18" s="42">
        <v>1.8309672283401884E-2</v>
      </c>
      <c r="H18" s="44"/>
      <c r="I18" s="44"/>
    </row>
    <row r="19" spans="1:9">
      <c r="A19" s="256" t="s">
        <v>429</v>
      </c>
      <c r="B19" s="256"/>
      <c r="C19" s="256"/>
      <c r="D19" s="256"/>
      <c r="E19" s="256"/>
      <c r="F19" s="256"/>
      <c r="G19" s="256"/>
      <c r="H19" s="43"/>
      <c r="I19" s="43"/>
    </row>
    <row r="21" spans="1:9">
      <c r="A21" s="11"/>
    </row>
  </sheetData>
  <mergeCells count="6">
    <mergeCell ref="A19:G19"/>
    <mergeCell ref="A1:G1"/>
    <mergeCell ref="A2:G2"/>
    <mergeCell ref="F4:G4"/>
    <mergeCell ref="C4:E4"/>
    <mergeCell ref="A4:A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1" enableFormatConditionsCalculation="0">
    <tabColor rgb="FFC8E6E5"/>
  </sheetPr>
  <dimension ref="A1:O35"/>
  <sheetViews>
    <sheetView zoomScale="85" zoomScaleNormal="85" workbookViewId="0">
      <selection activeCell="H40" sqref="H40"/>
    </sheetView>
  </sheetViews>
  <sheetFormatPr baseColWidth="10" defaultColWidth="11.44140625" defaultRowHeight="13.2"/>
  <cols>
    <col min="1" max="1" width="5" style="8" customWidth="1"/>
    <col min="2" max="2" width="38.6640625" style="8" customWidth="1"/>
    <col min="3" max="3" width="15.44140625" style="13" bestFit="1" customWidth="1"/>
    <col min="4" max="4" width="5.88671875" style="8" bestFit="1" customWidth="1"/>
    <col min="5" max="5" width="6" style="8" bestFit="1" customWidth="1"/>
    <col min="6" max="6" width="5.88671875" style="8" bestFit="1" customWidth="1"/>
    <col min="7" max="7" width="5.6640625" style="8" bestFit="1" customWidth="1"/>
    <col min="8" max="8" width="5.5546875" style="8" bestFit="1" customWidth="1"/>
    <col min="9" max="9" width="6" style="8" bestFit="1" customWidth="1"/>
    <col min="10" max="10" width="5.109375" style="8" bestFit="1" customWidth="1"/>
    <col min="11" max="11" width="6.33203125" style="8" bestFit="1" customWidth="1"/>
    <col min="12" max="12" width="6.109375" style="8" bestFit="1" customWidth="1"/>
    <col min="13" max="13" width="5.5546875" style="8" bestFit="1" customWidth="1"/>
    <col min="14" max="14" width="6.33203125" style="8" bestFit="1" customWidth="1"/>
    <col min="15" max="15" width="6.109375" style="8" bestFit="1" customWidth="1"/>
    <col min="16" max="16384" width="11.44140625" style="7"/>
  </cols>
  <sheetData>
    <row r="1" spans="1:15" ht="18" customHeight="1">
      <c r="A1" s="75" t="s">
        <v>223</v>
      </c>
      <c r="B1" s="75"/>
      <c r="C1" s="75"/>
      <c r="D1" s="75"/>
      <c r="E1" s="75"/>
      <c r="F1" s="75"/>
      <c r="G1" s="75"/>
      <c r="H1" s="75"/>
      <c r="I1" s="75"/>
      <c r="J1" s="75"/>
      <c r="K1" s="75"/>
      <c r="L1" s="75"/>
      <c r="M1" s="75"/>
      <c r="N1" s="75"/>
      <c r="O1" s="75"/>
    </row>
    <row r="2" spans="1:15" s="49" customFormat="1" ht="15.9" customHeight="1">
      <c r="A2" s="78"/>
      <c r="B2" s="78"/>
      <c r="C2" s="79"/>
      <c r="D2" s="50"/>
      <c r="E2" s="50"/>
      <c r="F2" s="50"/>
      <c r="G2" s="50"/>
      <c r="H2" s="50"/>
      <c r="I2" s="50"/>
      <c r="J2" s="50"/>
      <c r="K2" s="50"/>
      <c r="L2" s="50"/>
      <c r="M2" s="50"/>
      <c r="N2" s="50"/>
      <c r="O2" s="50"/>
    </row>
    <row r="3" spans="1:15" s="49" customFormat="1" ht="15.9" customHeight="1" thickBot="1">
      <c r="A3" s="78"/>
      <c r="B3" s="78"/>
      <c r="C3" s="79"/>
      <c r="D3" s="50"/>
      <c r="E3" s="50"/>
      <c r="F3" s="50"/>
      <c r="G3" s="50"/>
      <c r="H3" s="50"/>
      <c r="I3" s="50"/>
      <c r="J3" s="50"/>
      <c r="K3" s="50"/>
      <c r="L3" s="50"/>
      <c r="M3" s="50"/>
      <c r="O3" s="84" t="s">
        <v>15</v>
      </c>
    </row>
    <row r="4" spans="1:15" s="80" customFormat="1" ht="15.9" customHeight="1">
      <c r="A4" s="269"/>
      <c r="B4" s="271"/>
      <c r="C4" s="86" t="s">
        <v>170</v>
      </c>
      <c r="D4" s="87" t="s">
        <v>126</v>
      </c>
      <c r="E4" s="87" t="s">
        <v>127</v>
      </c>
      <c r="F4" s="87" t="s">
        <v>117</v>
      </c>
      <c r="G4" s="87" t="s">
        <v>116</v>
      </c>
      <c r="H4" s="87" t="s">
        <v>135</v>
      </c>
      <c r="I4" s="87" t="s">
        <v>134</v>
      </c>
      <c r="J4" s="87" t="s">
        <v>133</v>
      </c>
      <c r="K4" s="87" t="s">
        <v>132</v>
      </c>
      <c r="L4" s="87" t="s">
        <v>131</v>
      </c>
      <c r="M4" s="87" t="s">
        <v>130</v>
      </c>
      <c r="N4" s="87" t="s">
        <v>129</v>
      </c>
      <c r="O4" s="87" t="s">
        <v>128</v>
      </c>
    </row>
    <row r="5" spans="1:15" s="49" customFormat="1" ht="15.9" customHeight="1">
      <c r="A5" s="264" t="s">
        <v>59</v>
      </c>
      <c r="B5" s="264"/>
      <c r="C5" s="85">
        <v>55.333333333333336</v>
      </c>
      <c r="D5" s="85">
        <v>86</v>
      </c>
      <c r="E5" s="85">
        <v>58</v>
      </c>
      <c r="F5" s="85">
        <v>55</v>
      </c>
      <c r="G5" s="85">
        <v>56</v>
      </c>
      <c r="H5" s="85">
        <v>46</v>
      </c>
      <c r="I5" s="85">
        <v>30</v>
      </c>
      <c r="J5" s="85">
        <v>57</v>
      </c>
      <c r="K5" s="85">
        <v>53</v>
      </c>
      <c r="L5" s="85">
        <v>57</v>
      </c>
      <c r="M5" s="85">
        <v>48</v>
      </c>
      <c r="N5" s="85">
        <v>55</v>
      </c>
      <c r="O5" s="85">
        <v>63</v>
      </c>
    </row>
    <row r="6" spans="1:15" s="49" customFormat="1" ht="15.9" customHeight="1">
      <c r="A6" s="76" t="s">
        <v>193</v>
      </c>
      <c r="B6" s="76"/>
      <c r="C6" s="76"/>
      <c r="D6" s="76"/>
      <c r="E6" s="76"/>
      <c r="F6" s="76"/>
      <c r="G6" s="76"/>
      <c r="H6" s="76"/>
      <c r="I6" s="76"/>
      <c r="J6" s="76"/>
      <c r="K6" s="76"/>
      <c r="L6" s="76"/>
      <c r="M6" s="76"/>
      <c r="N6" s="76"/>
      <c r="O6" s="76"/>
    </row>
    <row r="7" spans="1:15" s="49" customFormat="1" ht="15.9" customHeight="1">
      <c r="A7" s="84"/>
      <c r="B7" s="59" t="s">
        <v>184</v>
      </c>
      <c r="C7" s="69">
        <v>10.5</v>
      </c>
      <c r="D7" s="69">
        <v>16</v>
      </c>
      <c r="E7" s="69">
        <v>8</v>
      </c>
      <c r="F7" s="69">
        <v>9</v>
      </c>
      <c r="G7" s="69">
        <v>9</v>
      </c>
      <c r="H7" s="69">
        <v>7</v>
      </c>
      <c r="I7" s="69">
        <v>7</v>
      </c>
      <c r="J7" s="69">
        <v>9</v>
      </c>
      <c r="K7" s="69">
        <v>16</v>
      </c>
      <c r="L7" s="69">
        <v>16</v>
      </c>
      <c r="M7" s="69">
        <v>8</v>
      </c>
      <c r="N7" s="69">
        <v>10</v>
      </c>
      <c r="O7" s="69">
        <v>11</v>
      </c>
    </row>
    <row r="8" spans="1:15" s="49" customFormat="1" ht="15.9" customHeight="1">
      <c r="A8" s="84"/>
      <c r="B8" s="59" t="s">
        <v>185</v>
      </c>
      <c r="C8" s="69">
        <v>33.5</v>
      </c>
      <c r="D8" s="69">
        <v>50</v>
      </c>
      <c r="E8" s="69">
        <v>38</v>
      </c>
      <c r="F8" s="69">
        <v>35</v>
      </c>
      <c r="G8" s="69">
        <v>38</v>
      </c>
      <c r="H8" s="69">
        <v>28</v>
      </c>
      <c r="I8" s="69">
        <v>19</v>
      </c>
      <c r="J8" s="69">
        <v>36</v>
      </c>
      <c r="K8" s="69">
        <v>24</v>
      </c>
      <c r="L8" s="69">
        <v>30</v>
      </c>
      <c r="M8" s="69">
        <v>33</v>
      </c>
      <c r="N8" s="69">
        <v>33</v>
      </c>
      <c r="O8" s="69">
        <v>38</v>
      </c>
    </row>
    <row r="9" spans="1:15" s="49" customFormat="1" ht="15.9" customHeight="1">
      <c r="A9" s="84"/>
      <c r="B9" s="59" t="s">
        <v>33</v>
      </c>
      <c r="C9" s="69">
        <v>11.333333333333332</v>
      </c>
      <c r="D9" s="69">
        <v>20</v>
      </c>
      <c r="E9" s="69">
        <v>12</v>
      </c>
      <c r="F9" s="69">
        <v>11</v>
      </c>
      <c r="G9" s="69">
        <v>9</v>
      </c>
      <c r="H9" s="69">
        <v>11</v>
      </c>
      <c r="I9" s="69">
        <v>4</v>
      </c>
      <c r="J9" s="69">
        <v>12</v>
      </c>
      <c r="K9" s="69">
        <v>13</v>
      </c>
      <c r="L9" s="69">
        <v>11</v>
      </c>
      <c r="M9" s="69">
        <v>7</v>
      </c>
      <c r="N9" s="69">
        <v>12</v>
      </c>
      <c r="O9" s="69">
        <v>14</v>
      </c>
    </row>
    <row r="10" spans="1:15" s="49" customFormat="1" ht="15.9" customHeight="1">
      <c r="A10" s="84"/>
      <c r="B10" s="59"/>
      <c r="C10" s="67"/>
      <c r="D10" s="69"/>
      <c r="E10" s="69"/>
      <c r="F10" s="69"/>
      <c r="G10" s="69"/>
      <c r="H10" s="69"/>
      <c r="I10" s="69"/>
      <c r="J10" s="69"/>
      <c r="K10" s="69"/>
      <c r="L10" s="69"/>
      <c r="M10" s="69"/>
      <c r="N10" s="69"/>
      <c r="O10" s="69"/>
    </row>
    <row r="11" spans="1:15" s="49" customFormat="1" ht="15.9" customHeight="1">
      <c r="A11" s="267" t="s">
        <v>195</v>
      </c>
      <c r="B11" s="267"/>
      <c r="C11" s="267"/>
      <c r="D11" s="267"/>
      <c r="E11" s="267"/>
      <c r="F11" s="267"/>
      <c r="G11" s="267"/>
      <c r="H11" s="267"/>
      <c r="I11" s="267"/>
      <c r="J11" s="267"/>
      <c r="K11" s="267"/>
      <c r="L11" s="267"/>
      <c r="M11" s="267"/>
      <c r="N11" s="267"/>
      <c r="O11" s="267"/>
    </row>
    <row r="12" spans="1:15" s="49" customFormat="1" ht="15.9" customHeight="1">
      <c r="A12" s="59"/>
      <c r="B12" s="59" t="s">
        <v>60</v>
      </c>
      <c r="C12" s="69">
        <v>29</v>
      </c>
      <c r="D12" s="69">
        <v>48</v>
      </c>
      <c r="E12" s="69">
        <v>24</v>
      </c>
      <c r="F12" s="69">
        <v>27</v>
      </c>
      <c r="G12" s="69">
        <v>28</v>
      </c>
      <c r="H12" s="69">
        <v>28</v>
      </c>
      <c r="I12" s="69">
        <v>12</v>
      </c>
      <c r="J12" s="69">
        <v>33</v>
      </c>
      <c r="K12" s="69">
        <v>29</v>
      </c>
      <c r="L12" s="69">
        <v>32</v>
      </c>
      <c r="M12" s="69">
        <v>25</v>
      </c>
      <c r="N12" s="69">
        <v>31</v>
      </c>
      <c r="O12" s="69">
        <v>31</v>
      </c>
    </row>
    <row r="13" spans="1:15" s="49" customFormat="1" ht="15.9" customHeight="1">
      <c r="A13" s="59"/>
      <c r="B13" s="59" t="s">
        <v>32</v>
      </c>
      <c r="C13" s="69">
        <v>26.333333333333336</v>
      </c>
      <c r="D13" s="69">
        <v>38</v>
      </c>
      <c r="E13" s="69">
        <v>34</v>
      </c>
      <c r="F13" s="69">
        <v>28</v>
      </c>
      <c r="G13" s="69">
        <v>28</v>
      </c>
      <c r="H13" s="69">
        <v>18</v>
      </c>
      <c r="I13" s="69">
        <v>18</v>
      </c>
      <c r="J13" s="69">
        <v>24</v>
      </c>
      <c r="K13" s="69">
        <v>24</v>
      </c>
      <c r="L13" s="69">
        <v>25</v>
      </c>
      <c r="M13" s="69">
        <v>23</v>
      </c>
      <c r="N13" s="69">
        <v>24</v>
      </c>
      <c r="O13" s="69">
        <v>32</v>
      </c>
    </row>
    <row r="14" spans="1:15" s="49" customFormat="1" ht="15.9" customHeight="1">
      <c r="A14" s="59"/>
      <c r="B14" s="59" t="s">
        <v>188</v>
      </c>
      <c r="C14" s="69"/>
      <c r="D14" s="69"/>
      <c r="E14" s="69"/>
      <c r="F14" s="69"/>
      <c r="G14" s="69"/>
      <c r="H14" s="69"/>
      <c r="I14" s="69"/>
      <c r="J14" s="69"/>
      <c r="K14" s="69"/>
      <c r="L14" s="69"/>
      <c r="M14" s="69"/>
      <c r="N14" s="69"/>
      <c r="O14" s="69"/>
    </row>
    <row r="15" spans="1:15" s="49" customFormat="1" ht="15.9" customHeight="1">
      <c r="A15" s="84"/>
      <c r="B15" s="84" t="s">
        <v>42</v>
      </c>
      <c r="C15" s="69">
        <v>5.9166666666666661</v>
      </c>
      <c r="D15" s="69">
        <v>5</v>
      </c>
      <c r="E15" s="69">
        <v>13</v>
      </c>
      <c r="F15" s="69">
        <v>6</v>
      </c>
      <c r="G15" s="69">
        <v>8</v>
      </c>
      <c r="H15" s="69">
        <v>3</v>
      </c>
      <c r="I15" s="69">
        <v>3</v>
      </c>
      <c r="J15" s="69">
        <v>6</v>
      </c>
      <c r="K15" s="69">
        <v>3</v>
      </c>
      <c r="L15" s="69">
        <v>7</v>
      </c>
      <c r="M15" s="69">
        <v>5</v>
      </c>
      <c r="N15" s="69">
        <v>6</v>
      </c>
      <c r="O15" s="69">
        <v>6</v>
      </c>
    </row>
    <row r="16" spans="1:15" s="49" customFormat="1" ht="15.9" customHeight="1">
      <c r="A16" s="84"/>
      <c r="B16" s="84" t="s">
        <v>168</v>
      </c>
      <c r="C16" s="69">
        <v>11.75</v>
      </c>
      <c r="D16" s="69">
        <v>18</v>
      </c>
      <c r="E16" s="69">
        <v>10</v>
      </c>
      <c r="F16" s="69">
        <v>8</v>
      </c>
      <c r="G16" s="69">
        <v>11</v>
      </c>
      <c r="H16" s="69">
        <v>9</v>
      </c>
      <c r="I16" s="69">
        <v>5</v>
      </c>
      <c r="J16" s="69">
        <v>15</v>
      </c>
      <c r="K16" s="69">
        <v>16</v>
      </c>
      <c r="L16" s="69">
        <v>13</v>
      </c>
      <c r="M16" s="69">
        <v>8</v>
      </c>
      <c r="N16" s="69">
        <v>11</v>
      </c>
      <c r="O16" s="69">
        <v>17</v>
      </c>
    </row>
    <row r="17" spans="1:15" s="49" customFormat="1" ht="15.9" customHeight="1">
      <c r="A17" s="84"/>
      <c r="B17" s="84" t="s">
        <v>34</v>
      </c>
      <c r="C17" s="69">
        <v>8.4166666666666679</v>
      </c>
      <c r="D17" s="69">
        <v>15</v>
      </c>
      <c r="E17" s="69">
        <v>11</v>
      </c>
      <c r="F17" s="69">
        <v>13</v>
      </c>
      <c r="G17" s="69">
        <v>8</v>
      </c>
      <c r="H17" s="69">
        <v>6</v>
      </c>
      <c r="I17" s="69">
        <v>10</v>
      </c>
      <c r="J17" s="69">
        <v>3</v>
      </c>
      <c r="K17" s="69">
        <v>5</v>
      </c>
      <c r="L17" s="69">
        <v>5</v>
      </c>
      <c r="M17" s="69">
        <v>9</v>
      </c>
      <c r="N17" s="69">
        <v>7</v>
      </c>
      <c r="O17" s="69">
        <v>9</v>
      </c>
    </row>
    <row r="18" spans="1:15" s="49" customFormat="1" ht="15.9" customHeight="1">
      <c r="A18" s="84"/>
      <c r="B18" s="84" t="s">
        <v>40</v>
      </c>
      <c r="C18" s="69">
        <v>0.16666666666666666</v>
      </c>
      <c r="D18" s="69">
        <v>0</v>
      </c>
      <c r="E18" s="69">
        <v>0</v>
      </c>
      <c r="F18" s="69">
        <v>1</v>
      </c>
      <c r="G18" s="69">
        <v>0</v>
      </c>
      <c r="H18" s="69">
        <v>0</v>
      </c>
      <c r="I18" s="69">
        <v>0</v>
      </c>
      <c r="J18" s="69">
        <v>0</v>
      </c>
      <c r="K18" s="69">
        <v>0</v>
      </c>
      <c r="L18" s="69">
        <v>0</v>
      </c>
      <c r="M18" s="69">
        <v>1</v>
      </c>
      <c r="N18" s="69">
        <v>0</v>
      </c>
      <c r="O18" s="69">
        <v>0</v>
      </c>
    </row>
    <row r="19" spans="1:15" s="49" customFormat="1" ht="15.9" customHeight="1">
      <c r="A19" s="84"/>
      <c r="B19" s="84" t="s">
        <v>41</v>
      </c>
      <c r="C19" s="69">
        <v>8.3333333333333329E-2</v>
      </c>
      <c r="D19" s="69">
        <v>0</v>
      </c>
      <c r="E19" s="69">
        <v>0</v>
      </c>
      <c r="F19" s="69">
        <v>0</v>
      </c>
      <c r="G19" s="69">
        <v>1</v>
      </c>
      <c r="H19" s="69">
        <v>0</v>
      </c>
      <c r="I19" s="69">
        <v>0</v>
      </c>
      <c r="J19" s="69">
        <v>0</v>
      </c>
      <c r="K19" s="69">
        <v>0</v>
      </c>
      <c r="L19" s="69">
        <v>0</v>
      </c>
      <c r="M19" s="69">
        <v>0</v>
      </c>
      <c r="N19" s="69">
        <v>0</v>
      </c>
      <c r="O19" s="69">
        <v>0</v>
      </c>
    </row>
    <row r="20" spans="1:15" s="49" customFormat="1" ht="15.9" customHeight="1">
      <c r="A20" s="84"/>
      <c r="B20" s="84"/>
      <c r="C20" s="69"/>
      <c r="D20" s="69"/>
      <c r="E20" s="69"/>
      <c r="F20" s="69"/>
      <c r="G20" s="69"/>
      <c r="H20" s="69"/>
      <c r="I20" s="69"/>
      <c r="J20" s="69"/>
      <c r="K20" s="69"/>
      <c r="L20" s="69"/>
      <c r="M20" s="69"/>
      <c r="N20" s="69"/>
      <c r="O20" s="69"/>
    </row>
    <row r="21" spans="1:15" s="49" customFormat="1" ht="15.9" customHeight="1">
      <c r="A21" s="76" t="s">
        <v>196</v>
      </c>
      <c r="B21" s="76"/>
      <c r="C21" s="59"/>
      <c r="D21" s="76"/>
      <c r="E21" s="76"/>
      <c r="F21" s="76"/>
      <c r="G21" s="76"/>
      <c r="H21" s="76"/>
      <c r="I21" s="76"/>
      <c r="J21" s="76"/>
      <c r="K21" s="76"/>
      <c r="L21" s="76"/>
      <c r="M21" s="76"/>
      <c r="N21" s="76"/>
      <c r="O21" s="76"/>
    </row>
    <row r="22" spans="1:15" s="49" customFormat="1" ht="15.9" customHeight="1">
      <c r="A22" s="50"/>
      <c r="B22" s="59" t="s">
        <v>43</v>
      </c>
      <c r="C22" s="69">
        <v>42.666666666666671</v>
      </c>
      <c r="D22" s="69">
        <v>65</v>
      </c>
      <c r="E22" s="69">
        <v>47</v>
      </c>
      <c r="F22" s="69">
        <v>44</v>
      </c>
      <c r="G22" s="69">
        <v>46</v>
      </c>
      <c r="H22" s="69">
        <v>35</v>
      </c>
      <c r="I22" s="69">
        <v>26</v>
      </c>
      <c r="J22" s="69">
        <v>41</v>
      </c>
      <c r="K22" s="69">
        <v>39</v>
      </c>
      <c r="L22" s="69">
        <v>43</v>
      </c>
      <c r="M22" s="69">
        <v>35</v>
      </c>
      <c r="N22" s="69">
        <v>41</v>
      </c>
      <c r="O22" s="69">
        <v>50</v>
      </c>
    </row>
    <row r="23" spans="1:15" s="49" customFormat="1" ht="15.9" customHeight="1">
      <c r="A23" s="50"/>
      <c r="B23" s="59" t="s">
        <v>108</v>
      </c>
      <c r="C23" s="69">
        <v>12.666666666666666</v>
      </c>
      <c r="D23" s="69">
        <v>21</v>
      </c>
      <c r="E23" s="69">
        <v>11</v>
      </c>
      <c r="F23" s="69">
        <v>11</v>
      </c>
      <c r="G23" s="69">
        <v>10</v>
      </c>
      <c r="H23" s="69">
        <v>11</v>
      </c>
      <c r="I23" s="69">
        <v>4</v>
      </c>
      <c r="J23" s="69">
        <v>16</v>
      </c>
      <c r="K23" s="69">
        <v>14</v>
      </c>
      <c r="L23" s="69">
        <v>14</v>
      </c>
      <c r="M23" s="69">
        <v>13</v>
      </c>
      <c r="N23" s="69">
        <v>14</v>
      </c>
      <c r="O23" s="69">
        <v>13</v>
      </c>
    </row>
    <row r="24" spans="1:15" s="49" customFormat="1" ht="15.9" customHeight="1">
      <c r="A24" s="50"/>
      <c r="B24" s="84"/>
      <c r="C24" s="69"/>
      <c r="D24" s="69"/>
      <c r="E24" s="69"/>
      <c r="F24" s="69"/>
      <c r="G24" s="69"/>
      <c r="H24" s="69"/>
      <c r="I24" s="69"/>
      <c r="J24" s="69"/>
      <c r="K24" s="69"/>
      <c r="L24" s="69"/>
      <c r="M24" s="69"/>
      <c r="N24" s="69"/>
      <c r="O24" s="69"/>
    </row>
    <row r="25" spans="1:15" s="49" customFormat="1" ht="15.9" customHeight="1">
      <c r="A25" s="76" t="s">
        <v>154</v>
      </c>
      <c r="B25" s="76"/>
      <c r="C25" s="59"/>
      <c r="D25" s="76"/>
      <c r="E25" s="76"/>
      <c r="F25" s="76"/>
      <c r="G25" s="76"/>
      <c r="H25" s="76"/>
      <c r="I25" s="76"/>
      <c r="J25" s="76"/>
      <c r="K25" s="76"/>
      <c r="L25" s="76"/>
      <c r="M25" s="76"/>
      <c r="N25" s="76"/>
      <c r="O25" s="76"/>
    </row>
    <row r="26" spans="1:15" s="49" customFormat="1" ht="15.9" customHeight="1">
      <c r="A26" s="50"/>
      <c r="B26" s="127" t="s">
        <v>142</v>
      </c>
      <c r="C26" s="69">
        <v>11.333333333333334</v>
      </c>
      <c r="D26" s="69">
        <v>17</v>
      </c>
      <c r="E26" s="69">
        <v>15</v>
      </c>
      <c r="F26" s="69">
        <v>10</v>
      </c>
      <c r="G26" s="69">
        <v>13</v>
      </c>
      <c r="H26" s="69">
        <v>12</v>
      </c>
      <c r="I26" s="69">
        <v>7</v>
      </c>
      <c r="J26" s="69">
        <v>8</v>
      </c>
      <c r="K26" s="69">
        <v>9</v>
      </c>
      <c r="L26" s="69">
        <v>7</v>
      </c>
      <c r="M26" s="69">
        <v>5</v>
      </c>
      <c r="N26" s="69">
        <v>12</v>
      </c>
      <c r="O26" s="69">
        <v>21</v>
      </c>
    </row>
    <row r="27" spans="1:15" s="49" customFormat="1" ht="15.9" customHeight="1">
      <c r="A27" s="50"/>
      <c r="B27" s="127" t="s">
        <v>155</v>
      </c>
      <c r="C27" s="69">
        <v>9.75</v>
      </c>
      <c r="D27" s="69">
        <v>21</v>
      </c>
      <c r="E27" s="69">
        <v>10</v>
      </c>
      <c r="F27" s="69">
        <v>10</v>
      </c>
      <c r="G27" s="69">
        <v>9</v>
      </c>
      <c r="H27" s="69">
        <v>7</v>
      </c>
      <c r="I27" s="69">
        <v>6</v>
      </c>
      <c r="J27" s="69">
        <v>12</v>
      </c>
      <c r="K27" s="69">
        <v>5</v>
      </c>
      <c r="L27" s="69">
        <v>7</v>
      </c>
      <c r="M27" s="69">
        <v>7</v>
      </c>
      <c r="N27" s="69">
        <v>11</v>
      </c>
      <c r="O27" s="69">
        <v>12</v>
      </c>
    </row>
    <row r="28" spans="1:15" s="49" customFormat="1" ht="15.9" customHeight="1">
      <c r="A28" s="50"/>
      <c r="B28" s="127" t="s">
        <v>147</v>
      </c>
      <c r="C28" s="69">
        <v>15.75</v>
      </c>
      <c r="D28" s="69">
        <v>27</v>
      </c>
      <c r="E28" s="69">
        <v>13</v>
      </c>
      <c r="F28" s="69">
        <v>15</v>
      </c>
      <c r="G28" s="69">
        <v>20</v>
      </c>
      <c r="H28" s="69">
        <v>14</v>
      </c>
      <c r="I28" s="69">
        <v>9</v>
      </c>
      <c r="J28" s="69">
        <v>21</v>
      </c>
      <c r="K28" s="69">
        <v>11</v>
      </c>
      <c r="L28" s="69">
        <v>14</v>
      </c>
      <c r="M28" s="69">
        <v>18</v>
      </c>
      <c r="N28" s="69">
        <v>17</v>
      </c>
      <c r="O28" s="69">
        <v>10</v>
      </c>
    </row>
    <row r="29" spans="1:15" s="49" customFormat="1" ht="15.9" customHeight="1">
      <c r="A29" s="50"/>
      <c r="B29" s="127" t="s">
        <v>111</v>
      </c>
      <c r="C29" s="69">
        <v>1.1666666666666665</v>
      </c>
      <c r="D29" s="69">
        <v>1</v>
      </c>
      <c r="E29" s="69">
        <v>2</v>
      </c>
      <c r="F29" s="69">
        <v>1</v>
      </c>
      <c r="G29" s="69">
        <v>2</v>
      </c>
      <c r="H29" s="69">
        <v>0</v>
      </c>
      <c r="I29" s="69">
        <v>1</v>
      </c>
      <c r="J29" s="69">
        <v>2</v>
      </c>
      <c r="K29" s="69">
        <v>0</v>
      </c>
      <c r="L29" s="69">
        <v>2</v>
      </c>
      <c r="M29" s="69">
        <v>1</v>
      </c>
      <c r="N29" s="69">
        <v>0</v>
      </c>
      <c r="O29" s="69">
        <v>2</v>
      </c>
    </row>
    <row r="30" spans="1:15" s="49" customFormat="1" ht="15.9" customHeight="1">
      <c r="A30" s="50"/>
      <c r="B30" s="127" t="s">
        <v>113</v>
      </c>
      <c r="C30" s="69">
        <v>2.333333333333333</v>
      </c>
      <c r="D30" s="69">
        <v>1</v>
      </c>
      <c r="E30" s="69">
        <v>0</v>
      </c>
      <c r="F30" s="69">
        <v>1</v>
      </c>
      <c r="G30" s="69">
        <v>2</v>
      </c>
      <c r="H30" s="69">
        <v>2</v>
      </c>
      <c r="I30" s="69">
        <v>1</v>
      </c>
      <c r="J30" s="69">
        <v>2</v>
      </c>
      <c r="K30" s="69">
        <v>11</v>
      </c>
      <c r="L30" s="69">
        <v>4</v>
      </c>
      <c r="M30" s="69">
        <v>1</v>
      </c>
      <c r="N30" s="69">
        <v>0</v>
      </c>
      <c r="O30" s="69">
        <v>3</v>
      </c>
    </row>
    <row r="31" spans="1:15" s="49" customFormat="1" ht="15.9" customHeight="1">
      <c r="A31" s="50"/>
      <c r="B31" s="127" t="s">
        <v>112</v>
      </c>
      <c r="C31" s="69">
        <v>0.16666666666666666</v>
      </c>
      <c r="D31" s="69">
        <v>0</v>
      </c>
      <c r="E31" s="69">
        <v>0</v>
      </c>
      <c r="F31" s="69">
        <v>0</v>
      </c>
      <c r="G31" s="69">
        <v>0</v>
      </c>
      <c r="H31" s="69">
        <v>0</v>
      </c>
      <c r="I31" s="69">
        <v>1</v>
      </c>
      <c r="J31" s="69">
        <v>0</v>
      </c>
      <c r="K31" s="69">
        <v>1</v>
      </c>
      <c r="L31" s="69">
        <v>0</v>
      </c>
      <c r="M31" s="69">
        <v>0</v>
      </c>
      <c r="N31" s="69">
        <v>0</v>
      </c>
      <c r="O31" s="69">
        <v>0</v>
      </c>
    </row>
    <row r="32" spans="1:15" s="49" customFormat="1" ht="15.9" customHeight="1">
      <c r="A32" s="50"/>
      <c r="B32" s="127" t="s">
        <v>190</v>
      </c>
      <c r="C32" s="69">
        <v>0.66666666666666663</v>
      </c>
      <c r="D32" s="69">
        <v>0</v>
      </c>
      <c r="E32" s="69">
        <v>1</v>
      </c>
      <c r="F32" s="69">
        <v>2</v>
      </c>
      <c r="G32" s="69">
        <v>0</v>
      </c>
      <c r="H32" s="69">
        <v>1</v>
      </c>
      <c r="I32" s="69">
        <v>0</v>
      </c>
      <c r="J32" s="69">
        <v>0</v>
      </c>
      <c r="K32" s="69">
        <v>1</v>
      </c>
      <c r="L32" s="69">
        <v>2</v>
      </c>
      <c r="M32" s="69">
        <v>0</v>
      </c>
      <c r="N32" s="69">
        <v>0</v>
      </c>
      <c r="O32" s="69">
        <v>1</v>
      </c>
    </row>
    <row r="33" spans="1:15" s="49" customFormat="1" ht="15.9" customHeight="1">
      <c r="A33" s="50"/>
      <c r="B33" s="127" t="s">
        <v>191</v>
      </c>
      <c r="C33" s="69">
        <v>5.5833333333333339</v>
      </c>
      <c r="D33" s="69">
        <v>6</v>
      </c>
      <c r="E33" s="69">
        <v>10</v>
      </c>
      <c r="F33" s="69">
        <v>7</v>
      </c>
      <c r="G33" s="69">
        <v>4</v>
      </c>
      <c r="H33" s="69">
        <v>2</v>
      </c>
      <c r="I33" s="69">
        <v>1</v>
      </c>
      <c r="J33" s="69">
        <v>4</v>
      </c>
      <c r="K33" s="69">
        <v>6</v>
      </c>
      <c r="L33" s="69">
        <v>8</v>
      </c>
      <c r="M33" s="69">
        <v>5</v>
      </c>
      <c r="N33" s="69">
        <v>8</v>
      </c>
      <c r="O33" s="69">
        <v>6</v>
      </c>
    </row>
    <row r="34" spans="1:15" s="49" customFormat="1" ht="15.9" customHeight="1" thickBot="1">
      <c r="A34" s="50"/>
      <c r="B34" s="127" t="s">
        <v>24</v>
      </c>
      <c r="C34" s="69">
        <v>8.5833333333333339</v>
      </c>
      <c r="D34" s="67">
        <v>13</v>
      </c>
      <c r="E34" s="67">
        <v>7</v>
      </c>
      <c r="F34" s="67">
        <v>9</v>
      </c>
      <c r="G34" s="67">
        <v>6</v>
      </c>
      <c r="H34" s="67">
        <v>8</v>
      </c>
      <c r="I34" s="67">
        <v>4</v>
      </c>
      <c r="J34" s="67">
        <v>8</v>
      </c>
      <c r="K34" s="67">
        <v>9</v>
      </c>
      <c r="L34" s="67">
        <v>13</v>
      </c>
      <c r="M34" s="67">
        <v>11</v>
      </c>
      <c r="N34" s="67">
        <v>7</v>
      </c>
      <c r="O34" s="67">
        <v>8</v>
      </c>
    </row>
    <row r="35" spans="1:15">
      <c r="A35" s="256" t="s">
        <v>429</v>
      </c>
      <c r="B35" s="256"/>
      <c r="C35" s="256"/>
      <c r="D35" s="256"/>
      <c r="E35" s="256"/>
      <c r="F35" s="256"/>
      <c r="G35" s="256"/>
      <c r="H35" s="256"/>
      <c r="I35" s="256"/>
      <c r="J35" s="256"/>
      <c r="K35" s="256"/>
      <c r="L35" s="256"/>
      <c r="M35" s="256"/>
      <c r="N35" s="256"/>
      <c r="O35" s="256"/>
    </row>
  </sheetData>
  <mergeCells count="4">
    <mergeCell ref="A35:O35"/>
    <mergeCell ref="A11:O11"/>
    <mergeCell ref="A4:B4"/>
    <mergeCell ref="A5:B5"/>
  </mergeCells>
  <phoneticPr fontId="2" type="noConversion"/>
  <pageMargins left="0.78740157480314965" right="0.6692913385826772" top="0.98425196850393704" bottom="0.98425196850393704" header="0.51181102362204722" footer="0.51181102362204722"/>
  <pageSetup paperSize="9" scale="97"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0" enableFormatConditionsCalculation="0">
    <tabColor rgb="FFC8E6E5"/>
  </sheetPr>
  <dimension ref="A1:T33"/>
  <sheetViews>
    <sheetView zoomScale="70" zoomScaleNormal="70" workbookViewId="0">
      <selection activeCell="S19" sqref="S19"/>
    </sheetView>
  </sheetViews>
  <sheetFormatPr baseColWidth="10" defaultColWidth="11.44140625" defaultRowHeight="13.2"/>
  <cols>
    <col min="1" max="1" width="5" style="8" customWidth="1"/>
    <col min="2" max="2" width="39.5546875" style="8" bestFit="1" customWidth="1"/>
    <col min="3" max="3" width="15.44140625" style="13" bestFit="1" customWidth="1"/>
    <col min="4" max="4" width="5.33203125" style="8" customWidth="1"/>
    <col min="5" max="5" width="6" style="8" bestFit="1" customWidth="1"/>
    <col min="6" max="6" width="5.88671875" style="8" bestFit="1" customWidth="1"/>
    <col min="7" max="7" width="5.6640625" style="8" bestFit="1" customWidth="1"/>
    <col min="8" max="8" width="5.5546875" style="8" bestFit="1" customWidth="1"/>
    <col min="9" max="9" width="6" style="8" bestFit="1" customWidth="1"/>
    <col min="10" max="10" width="5.109375" style="8" bestFit="1" customWidth="1"/>
    <col min="11" max="11" width="6.33203125" style="8" bestFit="1" customWidth="1"/>
    <col min="12" max="12" width="6.109375" style="8" bestFit="1" customWidth="1"/>
    <col min="13" max="13" width="5.5546875" style="8" bestFit="1" customWidth="1"/>
    <col min="14" max="14" width="6.33203125" style="8" bestFit="1" customWidth="1"/>
    <col min="15" max="15" width="6.109375" style="8" bestFit="1" customWidth="1"/>
    <col min="16" max="16384" width="11.44140625" style="7"/>
  </cols>
  <sheetData>
    <row r="1" spans="1:17" ht="18" customHeight="1">
      <c r="A1" s="89" t="s">
        <v>225</v>
      </c>
      <c r="B1" s="89"/>
      <c r="C1" s="89"/>
      <c r="D1" s="89"/>
      <c r="E1" s="89"/>
      <c r="F1" s="89"/>
      <c r="G1" s="89"/>
      <c r="H1" s="89"/>
      <c r="I1" s="89"/>
      <c r="J1" s="89"/>
      <c r="K1" s="89"/>
      <c r="L1" s="89"/>
      <c r="M1" s="89"/>
      <c r="N1" s="89"/>
      <c r="O1" s="89"/>
      <c r="P1" s="5"/>
    </row>
    <row r="2" spans="1:17" s="49" customFormat="1" ht="15.9" customHeight="1">
      <c r="A2" s="78"/>
      <c r="B2" s="78"/>
      <c r="C2" s="79"/>
      <c r="D2" s="50"/>
      <c r="E2" s="50"/>
      <c r="F2" s="50"/>
      <c r="G2" s="50"/>
      <c r="H2" s="50"/>
      <c r="I2" s="50"/>
      <c r="J2" s="50"/>
      <c r="K2" s="50"/>
      <c r="L2" s="50"/>
      <c r="M2" s="50"/>
      <c r="N2" s="50"/>
      <c r="O2" s="50"/>
    </row>
    <row r="3" spans="1:17" s="49" customFormat="1" ht="15.9" customHeight="1" thickBot="1">
      <c r="A3" s="72"/>
      <c r="B3" s="72"/>
      <c r="C3" s="119"/>
      <c r="D3" s="53"/>
      <c r="E3" s="53"/>
      <c r="F3" s="53"/>
      <c r="G3" s="53"/>
      <c r="H3" s="53"/>
      <c r="I3" s="53"/>
      <c r="J3" s="53"/>
      <c r="K3" s="53"/>
      <c r="L3" s="53"/>
      <c r="M3" s="129" t="s">
        <v>430</v>
      </c>
      <c r="N3" s="129"/>
      <c r="O3" s="54"/>
    </row>
    <row r="4" spans="1:17" s="80" customFormat="1" ht="15.9" customHeight="1">
      <c r="A4" s="286"/>
      <c r="B4" s="286"/>
      <c r="C4" s="99" t="s">
        <v>170</v>
      </c>
      <c r="D4" s="87" t="s">
        <v>126</v>
      </c>
      <c r="E4" s="87" t="s">
        <v>127</v>
      </c>
      <c r="F4" s="87" t="s">
        <v>117</v>
      </c>
      <c r="G4" s="87" t="s">
        <v>116</v>
      </c>
      <c r="H4" s="87" t="s">
        <v>135</v>
      </c>
      <c r="I4" s="87" t="s">
        <v>134</v>
      </c>
      <c r="J4" s="87" t="s">
        <v>133</v>
      </c>
      <c r="K4" s="87" t="s">
        <v>132</v>
      </c>
      <c r="L4" s="87" t="s">
        <v>131</v>
      </c>
      <c r="M4" s="87" t="s">
        <v>130</v>
      </c>
      <c r="N4" s="87" t="s">
        <v>129</v>
      </c>
      <c r="O4" s="87" t="s">
        <v>128</v>
      </c>
    </row>
    <row r="5" spans="1:17" s="49" customFormat="1" ht="15.9" customHeight="1">
      <c r="A5" s="264" t="s">
        <v>59</v>
      </c>
      <c r="B5" s="264"/>
      <c r="C5" s="85">
        <v>27.416666666666668</v>
      </c>
      <c r="D5" s="85">
        <v>47</v>
      </c>
      <c r="E5" s="85">
        <v>26</v>
      </c>
      <c r="F5" s="85">
        <v>27</v>
      </c>
      <c r="G5" s="85">
        <v>27</v>
      </c>
      <c r="H5" s="85">
        <v>27</v>
      </c>
      <c r="I5" s="85">
        <v>8</v>
      </c>
      <c r="J5" s="85">
        <v>32</v>
      </c>
      <c r="K5" s="85">
        <v>30</v>
      </c>
      <c r="L5" s="85">
        <v>31</v>
      </c>
      <c r="M5" s="85">
        <v>26</v>
      </c>
      <c r="N5" s="85">
        <v>25</v>
      </c>
      <c r="O5" s="85">
        <v>23</v>
      </c>
      <c r="Q5" s="81"/>
    </row>
    <row r="6" spans="1:17" s="49" customFormat="1" ht="15.9" customHeight="1">
      <c r="A6" s="265" t="s">
        <v>193</v>
      </c>
      <c r="B6" s="265"/>
      <c r="C6" s="265"/>
      <c r="D6" s="265"/>
      <c r="E6" s="265"/>
      <c r="F6" s="265"/>
      <c r="G6" s="265"/>
      <c r="H6" s="265"/>
      <c r="I6" s="265"/>
      <c r="J6" s="265"/>
      <c r="K6" s="265"/>
      <c r="L6" s="265"/>
      <c r="M6" s="265"/>
      <c r="N6" s="265"/>
      <c r="O6" s="265"/>
      <c r="Q6" s="81"/>
    </row>
    <row r="7" spans="1:17" s="49" customFormat="1" ht="15.9" customHeight="1">
      <c r="A7" s="84"/>
      <c r="B7" s="59" t="s">
        <v>184</v>
      </c>
      <c r="C7" s="69">
        <v>4.666666666666667</v>
      </c>
      <c r="D7" s="69">
        <v>8</v>
      </c>
      <c r="E7" s="69">
        <v>3</v>
      </c>
      <c r="F7" s="69">
        <v>6</v>
      </c>
      <c r="G7" s="69">
        <v>4</v>
      </c>
      <c r="H7" s="69">
        <v>3</v>
      </c>
      <c r="I7" s="69">
        <v>2</v>
      </c>
      <c r="J7" s="69">
        <v>2</v>
      </c>
      <c r="K7" s="69">
        <v>9</v>
      </c>
      <c r="L7" s="69">
        <v>10</v>
      </c>
      <c r="M7" s="69">
        <v>1</v>
      </c>
      <c r="N7" s="69">
        <v>5</v>
      </c>
      <c r="O7" s="69">
        <v>3</v>
      </c>
      <c r="Q7" s="81"/>
    </row>
    <row r="8" spans="1:17" s="49" customFormat="1" ht="15.9" customHeight="1">
      <c r="A8" s="84"/>
      <c r="B8" s="59" t="s">
        <v>185</v>
      </c>
      <c r="C8" s="69">
        <v>16.416666666666668</v>
      </c>
      <c r="D8" s="69">
        <v>28</v>
      </c>
      <c r="E8" s="69">
        <v>17</v>
      </c>
      <c r="F8" s="69">
        <v>16</v>
      </c>
      <c r="G8" s="69">
        <v>19</v>
      </c>
      <c r="H8" s="69">
        <v>16</v>
      </c>
      <c r="I8" s="69">
        <v>5</v>
      </c>
      <c r="J8" s="69">
        <v>21</v>
      </c>
      <c r="K8" s="69">
        <v>12</v>
      </c>
      <c r="L8" s="69">
        <v>16</v>
      </c>
      <c r="M8" s="69">
        <v>20</v>
      </c>
      <c r="N8" s="69">
        <v>14</v>
      </c>
      <c r="O8" s="69">
        <v>13</v>
      </c>
      <c r="Q8" s="81"/>
    </row>
    <row r="9" spans="1:17" s="49" customFormat="1" ht="15.9" customHeight="1">
      <c r="A9" s="84"/>
      <c r="B9" s="59" t="s">
        <v>33</v>
      </c>
      <c r="C9" s="69">
        <v>6.333333333333333</v>
      </c>
      <c r="D9" s="69">
        <v>11</v>
      </c>
      <c r="E9" s="69">
        <v>6</v>
      </c>
      <c r="F9" s="69">
        <v>5</v>
      </c>
      <c r="G9" s="69">
        <v>4</v>
      </c>
      <c r="H9" s="69">
        <v>8</v>
      </c>
      <c r="I9" s="69">
        <v>1</v>
      </c>
      <c r="J9" s="69">
        <v>9</v>
      </c>
      <c r="K9" s="69">
        <v>9</v>
      </c>
      <c r="L9" s="69">
        <v>5</v>
      </c>
      <c r="M9" s="69">
        <v>5</v>
      </c>
      <c r="N9" s="69">
        <v>6</v>
      </c>
      <c r="O9" s="69">
        <v>7</v>
      </c>
      <c r="Q9" s="81"/>
    </row>
    <row r="10" spans="1:17" s="49" customFormat="1" ht="15.9" customHeight="1">
      <c r="A10" s="267" t="s">
        <v>195</v>
      </c>
      <c r="B10" s="267"/>
      <c r="C10" s="267"/>
      <c r="D10" s="267"/>
      <c r="E10" s="267"/>
      <c r="F10" s="267"/>
      <c r="G10" s="267"/>
      <c r="H10" s="267"/>
      <c r="I10" s="267"/>
      <c r="J10" s="267"/>
      <c r="K10" s="267"/>
      <c r="L10" s="267"/>
      <c r="M10" s="267"/>
      <c r="N10" s="267"/>
      <c r="O10" s="267"/>
      <c r="Q10" s="81"/>
    </row>
    <row r="11" spans="1:17" s="49" customFormat="1" ht="15.9" customHeight="1">
      <c r="A11" s="84"/>
      <c r="B11" s="59" t="s">
        <v>60</v>
      </c>
      <c r="C11" s="69">
        <v>15.083333333333334</v>
      </c>
      <c r="D11" s="69">
        <v>29</v>
      </c>
      <c r="E11" s="69">
        <v>12</v>
      </c>
      <c r="F11" s="69">
        <v>10</v>
      </c>
      <c r="G11" s="69">
        <v>15</v>
      </c>
      <c r="H11" s="69">
        <v>15</v>
      </c>
      <c r="I11" s="69">
        <v>3</v>
      </c>
      <c r="J11" s="69">
        <v>19</v>
      </c>
      <c r="K11" s="69">
        <v>16</v>
      </c>
      <c r="L11" s="69">
        <v>17</v>
      </c>
      <c r="M11" s="69">
        <v>16</v>
      </c>
      <c r="N11" s="69">
        <v>15</v>
      </c>
      <c r="O11" s="69">
        <v>14</v>
      </c>
      <c r="Q11" s="81"/>
    </row>
    <row r="12" spans="1:17" s="49" customFormat="1" ht="15.9" customHeight="1">
      <c r="A12" s="84"/>
      <c r="B12" s="59" t="s">
        <v>32</v>
      </c>
      <c r="C12" s="69">
        <v>12.333333333333334</v>
      </c>
      <c r="D12" s="69">
        <v>18</v>
      </c>
      <c r="E12" s="69">
        <v>14</v>
      </c>
      <c r="F12" s="69">
        <v>17</v>
      </c>
      <c r="G12" s="69">
        <v>12</v>
      </c>
      <c r="H12" s="69">
        <v>12</v>
      </c>
      <c r="I12" s="69">
        <v>5</v>
      </c>
      <c r="J12" s="69">
        <v>13</v>
      </c>
      <c r="K12" s="69">
        <v>14</v>
      </c>
      <c r="L12" s="69">
        <v>14</v>
      </c>
      <c r="M12" s="69">
        <v>10</v>
      </c>
      <c r="N12" s="69">
        <v>10</v>
      </c>
      <c r="O12" s="69">
        <v>9</v>
      </c>
      <c r="Q12" s="81"/>
    </row>
    <row r="13" spans="1:17" s="49" customFormat="1" ht="15.9" customHeight="1">
      <c r="A13" s="84"/>
      <c r="B13" s="59" t="s">
        <v>188</v>
      </c>
      <c r="C13" s="69"/>
      <c r="D13" s="69"/>
      <c r="E13" s="69"/>
      <c r="F13" s="69"/>
      <c r="G13" s="69"/>
      <c r="H13" s="69"/>
      <c r="I13" s="69"/>
      <c r="J13" s="69"/>
      <c r="K13" s="69"/>
      <c r="L13" s="69"/>
      <c r="M13" s="69"/>
      <c r="N13" s="69"/>
      <c r="O13" s="69"/>
      <c r="Q13" s="81"/>
    </row>
    <row r="14" spans="1:17" s="49" customFormat="1" ht="15.9" customHeight="1">
      <c r="A14" s="50"/>
      <c r="B14" s="84" t="s">
        <v>42</v>
      </c>
      <c r="C14" s="69">
        <v>2.25</v>
      </c>
      <c r="D14" s="69">
        <v>3</v>
      </c>
      <c r="E14" s="69">
        <v>4</v>
      </c>
      <c r="F14" s="69">
        <v>2</v>
      </c>
      <c r="G14" s="69">
        <v>3</v>
      </c>
      <c r="H14" s="69">
        <v>1</v>
      </c>
      <c r="I14" s="69">
        <v>2</v>
      </c>
      <c r="J14" s="69">
        <v>3</v>
      </c>
      <c r="K14" s="69">
        <v>1</v>
      </c>
      <c r="L14" s="69">
        <v>3</v>
      </c>
      <c r="M14" s="69">
        <v>1</v>
      </c>
      <c r="N14" s="69">
        <v>2</v>
      </c>
      <c r="O14" s="69">
        <v>2</v>
      </c>
      <c r="Q14" s="81"/>
    </row>
    <row r="15" spans="1:17" s="49" customFormat="1" ht="15.9" customHeight="1">
      <c r="A15" s="50"/>
      <c r="B15" s="84" t="s">
        <v>168</v>
      </c>
      <c r="C15" s="69">
        <v>5.75</v>
      </c>
      <c r="D15" s="69">
        <v>5</v>
      </c>
      <c r="E15" s="69">
        <v>6</v>
      </c>
      <c r="F15" s="69">
        <v>5</v>
      </c>
      <c r="G15" s="69">
        <v>6</v>
      </c>
      <c r="H15" s="69">
        <v>7</v>
      </c>
      <c r="I15" s="69">
        <v>0</v>
      </c>
      <c r="J15" s="69">
        <v>9</v>
      </c>
      <c r="K15" s="69">
        <v>11</v>
      </c>
      <c r="L15" s="69">
        <v>7</v>
      </c>
      <c r="M15" s="69">
        <v>4</v>
      </c>
      <c r="N15" s="69">
        <v>4</v>
      </c>
      <c r="O15" s="69">
        <v>5</v>
      </c>
      <c r="Q15" s="81"/>
    </row>
    <row r="16" spans="1:17" s="49" customFormat="1" ht="15.9" customHeight="1">
      <c r="A16" s="50"/>
      <c r="B16" s="84" t="s">
        <v>34</v>
      </c>
      <c r="C16" s="69">
        <v>4.166666666666667</v>
      </c>
      <c r="D16" s="69">
        <v>10</v>
      </c>
      <c r="E16" s="69">
        <v>4</v>
      </c>
      <c r="F16" s="69">
        <v>9</v>
      </c>
      <c r="G16" s="69">
        <v>3</v>
      </c>
      <c r="H16" s="69">
        <v>4</v>
      </c>
      <c r="I16" s="69">
        <v>3</v>
      </c>
      <c r="J16" s="69">
        <v>1</v>
      </c>
      <c r="K16" s="69">
        <v>2</v>
      </c>
      <c r="L16" s="69">
        <v>4</v>
      </c>
      <c r="M16" s="69">
        <v>4</v>
      </c>
      <c r="N16" s="69">
        <v>4</v>
      </c>
      <c r="O16" s="69">
        <v>2</v>
      </c>
      <c r="Q16" s="81"/>
    </row>
    <row r="17" spans="1:20" s="49" customFormat="1" ht="15.9" customHeight="1">
      <c r="A17" s="84"/>
      <c r="B17" s="84" t="s">
        <v>40</v>
      </c>
      <c r="C17" s="69">
        <v>0.16666666666666666</v>
      </c>
      <c r="D17" s="69">
        <v>0</v>
      </c>
      <c r="E17" s="69">
        <v>0</v>
      </c>
      <c r="F17" s="69">
        <v>1</v>
      </c>
      <c r="G17" s="69">
        <v>0</v>
      </c>
      <c r="H17" s="69">
        <v>0</v>
      </c>
      <c r="I17" s="69">
        <v>0</v>
      </c>
      <c r="J17" s="69">
        <v>0</v>
      </c>
      <c r="K17" s="69">
        <v>0</v>
      </c>
      <c r="L17" s="69">
        <v>0</v>
      </c>
      <c r="M17" s="69">
        <v>1</v>
      </c>
      <c r="N17" s="69">
        <v>0</v>
      </c>
      <c r="O17" s="69">
        <v>0</v>
      </c>
      <c r="P17" s="50"/>
      <c r="Q17" s="81"/>
    </row>
    <row r="18" spans="1:20" s="49" customFormat="1" ht="15.9" customHeight="1">
      <c r="A18" s="84"/>
      <c r="B18" s="84" t="s">
        <v>41</v>
      </c>
      <c r="C18" s="69">
        <v>0</v>
      </c>
      <c r="D18" s="69">
        <v>0</v>
      </c>
      <c r="E18" s="69">
        <v>0</v>
      </c>
      <c r="F18" s="69">
        <v>0</v>
      </c>
      <c r="G18" s="69">
        <v>0</v>
      </c>
      <c r="H18" s="69">
        <v>0</v>
      </c>
      <c r="I18" s="69">
        <v>0</v>
      </c>
      <c r="J18" s="69">
        <v>0</v>
      </c>
      <c r="K18" s="69">
        <v>0</v>
      </c>
      <c r="L18" s="69">
        <v>0</v>
      </c>
      <c r="M18" s="69">
        <v>0</v>
      </c>
      <c r="N18" s="69">
        <v>0</v>
      </c>
      <c r="O18" s="69">
        <v>0</v>
      </c>
      <c r="Q18" s="81"/>
    </row>
    <row r="19" spans="1:20" s="49" customFormat="1" ht="15.9" customHeight="1">
      <c r="A19" s="265" t="s">
        <v>196</v>
      </c>
      <c r="B19" s="265"/>
      <c r="C19" s="265"/>
      <c r="D19" s="265"/>
      <c r="E19" s="265"/>
      <c r="F19" s="265"/>
      <c r="G19" s="265"/>
      <c r="H19" s="265"/>
      <c r="I19" s="265"/>
      <c r="J19" s="265"/>
      <c r="K19" s="265"/>
      <c r="L19" s="265"/>
      <c r="M19" s="265"/>
      <c r="N19" s="265"/>
      <c r="O19" s="265"/>
      <c r="Q19" s="81"/>
    </row>
    <row r="20" spans="1:20" s="49" customFormat="1" ht="15.9" customHeight="1">
      <c r="A20" s="50"/>
      <c r="B20" s="59" t="s">
        <v>43</v>
      </c>
      <c r="C20" s="69">
        <v>17.166666666666668</v>
      </c>
      <c r="D20" s="69">
        <v>29</v>
      </c>
      <c r="E20" s="69">
        <v>17</v>
      </c>
      <c r="F20" s="69">
        <v>17</v>
      </c>
      <c r="G20" s="69">
        <v>20</v>
      </c>
      <c r="H20" s="69">
        <v>17</v>
      </c>
      <c r="I20" s="69">
        <v>5</v>
      </c>
      <c r="J20" s="69">
        <v>21</v>
      </c>
      <c r="K20" s="69">
        <v>18</v>
      </c>
      <c r="L20" s="69">
        <v>19</v>
      </c>
      <c r="M20" s="69">
        <v>15</v>
      </c>
      <c r="N20" s="69">
        <v>13</v>
      </c>
      <c r="O20" s="69">
        <v>15</v>
      </c>
      <c r="Q20" s="81"/>
    </row>
    <row r="21" spans="1:20" s="49" customFormat="1" ht="15.9" customHeight="1">
      <c r="A21" s="50"/>
      <c r="B21" s="59" t="s">
        <v>108</v>
      </c>
      <c r="C21" s="69">
        <v>10.25</v>
      </c>
      <c r="D21" s="69">
        <v>18</v>
      </c>
      <c r="E21" s="69">
        <v>9</v>
      </c>
      <c r="F21" s="69">
        <v>10</v>
      </c>
      <c r="G21" s="69">
        <v>7</v>
      </c>
      <c r="H21" s="69">
        <v>10</v>
      </c>
      <c r="I21" s="69">
        <v>3</v>
      </c>
      <c r="J21" s="69">
        <v>11</v>
      </c>
      <c r="K21" s="69">
        <v>12</v>
      </c>
      <c r="L21" s="69">
        <v>12</v>
      </c>
      <c r="M21" s="69">
        <v>11</v>
      </c>
      <c r="N21" s="69">
        <v>12</v>
      </c>
      <c r="O21" s="69">
        <v>8</v>
      </c>
      <c r="Q21" s="81"/>
    </row>
    <row r="22" spans="1:20" s="49" customFormat="1" ht="15.9" customHeight="1">
      <c r="A22" s="50"/>
      <c r="B22" s="59"/>
      <c r="C22" s="67"/>
      <c r="D22" s="69"/>
      <c r="E22" s="69"/>
      <c r="F22" s="69"/>
      <c r="G22" s="69"/>
      <c r="H22" s="69"/>
      <c r="I22" s="69"/>
      <c r="J22" s="69"/>
      <c r="K22" s="69"/>
      <c r="L22" s="69"/>
      <c r="M22" s="69"/>
      <c r="N22" s="69"/>
      <c r="O22" s="69"/>
      <c r="Q22" s="81"/>
    </row>
    <row r="23" spans="1:20" s="49" customFormat="1" ht="15.9" customHeight="1">
      <c r="A23" s="265" t="s">
        <v>154</v>
      </c>
      <c r="B23" s="265"/>
      <c r="C23" s="265"/>
      <c r="D23" s="265"/>
      <c r="E23" s="265"/>
      <c r="F23" s="265"/>
      <c r="G23" s="265"/>
      <c r="H23" s="265"/>
      <c r="I23" s="265"/>
      <c r="J23" s="265"/>
      <c r="K23" s="265"/>
      <c r="L23" s="265"/>
      <c r="M23" s="265"/>
      <c r="N23" s="265"/>
      <c r="O23" s="265"/>
      <c r="Q23" s="81"/>
    </row>
    <row r="24" spans="1:20" s="49" customFormat="1" ht="15.9" customHeight="1">
      <c r="A24" s="50"/>
      <c r="B24" s="127" t="s">
        <v>142</v>
      </c>
      <c r="C24" s="69">
        <v>4.666666666666667</v>
      </c>
      <c r="D24" s="69">
        <v>9</v>
      </c>
      <c r="E24" s="69">
        <v>4</v>
      </c>
      <c r="F24" s="69">
        <v>5</v>
      </c>
      <c r="G24" s="69">
        <v>7</v>
      </c>
      <c r="H24" s="69">
        <v>6</v>
      </c>
      <c r="I24" s="69">
        <v>1</v>
      </c>
      <c r="J24" s="69">
        <v>5</v>
      </c>
      <c r="K24" s="69">
        <v>5</v>
      </c>
      <c r="L24" s="69">
        <v>5</v>
      </c>
      <c r="M24" s="69">
        <v>2</v>
      </c>
      <c r="N24" s="69">
        <v>3</v>
      </c>
      <c r="O24" s="69">
        <v>4</v>
      </c>
      <c r="Q24" s="81"/>
      <c r="R24" s="128"/>
    </row>
    <row r="25" spans="1:20" s="49" customFormat="1" ht="15.9" customHeight="1">
      <c r="A25" s="50"/>
      <c r="B25" s="127" t="s">
        <v>155</v>
      </c>
      <c r="C25" s="69">
        <v>3.75</v>
      </c>
      <c r="D25" s="69">
        <v>7</v>
      </c>
      <c r="E25" s="69">
        <v>4</v>
      </c>
      <c r="F25" s="69">
        <v>3</v>
      </c>
      <c r="G25" s="69">
        <v>6</v>
      </c>
      <c r="H25" s="69">
        <v>3</v>
      </c>
      <c r="I25" s="69">
        <v>2</v>
      </c>
      <c r="J25" s="69">
        <v>4</v>
      </c>
      <c r="K25" s="69">
        <v>4</v>
      </c>
      <c r="L25" s="69">
        <v>2</v>
      </c>
      <c r="M25" s="69">
        <v>2</v>
      </c>
      <c r="N25" s="69">
        <v>4</v>
      </c>
      <c r="O25" s="69">
        <v>4</v>
      </c>
      <c r="Q25" s="81"/>
      <c r="R25" s="128"/>
    </row>
    <row r="26" spans="1:20" s="49" customFormat="1" ht="15.9" customHeight="1">
      <c r="A26" s="50"/>
      <c r="B26" s="127" t="s">
        <v>147</v>
      </c>
      <c r="C26" s="69">
        <v>9.0833333333333339</v>
      </c>
      <c r="D26" s="69">
        <v>18</v>
      </c>
      <c r="E26" s="69">
        <v>8</v>
      </c>
      <c r="F26" s="69">
        <v>7</v>
      </c>
      <c r="G26" s="69">
        <v>10</v>
      </c>
      <c r="H26" s="69">
        <v>10</v>
      </c>
      <c r="I26" s="69">
        <v>3</v>
      </c>
      <c r="J26" s="69">
        <v>12</v>
      </c>
      <c r="K26" s="69">
        <v>6</v>
      </c>
      <c r="L26" s="69">
        <v>9</v>
      </c>
      <c r="M26" s="69">
        <v>10</v>
      </c>
      <c r="N26" s="69">
        <v>10</v>
      </c>
      <c r="O26" s="69">
        <v>6</v>
      </c>
      <c r="Q26" s="81"/>
      <c r="R26" s="128"/>
    </row>
    <row r="27" spans="1:20" s="49" customFormat="1" ht="15.9" customHeight="1">
      <c r="A27" s="50"/>
      <c r="B27" s="127" t="s">
        <v>111</v>
      </c>
      <c r="C27" s="69">
        <v>0.66666666666666663</v>
      </c>
      <c r="D27" s="69">
        <v>1</v>
      </c>
      <c r="E27" s="69">
        <v>0</v>
      </c>
      <c r="F27" s="69">
        <v>0</v>
      </c>
      <c r="G27" s="69">
        <v>1</v>
      </c>
      <c r="H27" s="69">
        <v>0</v>
      </c>
      <c r="I27" s="69">
        <v>0</v>
      </c>
      <c r="J27" s="69">
        <v>1</v>
      </c>
      <c r="K27" s="69">
        <v>0</v>
      </c>
      <c r="L27" s="69">
        <v>2</v>
      </c>
      <c r="M27" s="69">
        <v>1</v>
      </c>
      <c r="N27" s="69">
        <v>0</v>
      </c>
      <c r="O27" s="69">
        <v>2</v>
      </c>
      <c r="Q27" s="81"/>
      <c r="R27" s="128"/>
    </row>
    <row r="28" spans="1:20" s="49" customFormat="1" ht="15.9" customHeight="1">
      <c r="A28" s="50"/>
      <c r="B28" s="127" t="s">
        <v>113</v>
      </c>
      <c r="C28" s="69">
        <v>0.75</v>
      </c>
      <c r="D28" s="69">
        <v>0</v>
      </c>
      <c r="E28" s="69">
        <v>0</v>
      </c>
      <c r="F28" s="69">
        <v>1</v>
      </c>
      <c r="G28" s="69">
        <v>0</v>
      </c>
      <c r="H28" s="69">
        <v>1</v>
      </c>
      <c r="I28" s="69">
        <v>0</v>
      </c>
      <c r="J28" s="69">
        <v>1</v>
      </c>
      <c r="K28" s="69">
        <v>5</v>
      </c>
      <c r="L28" s="69">
        <v>1</v>
      </c>
      <c r="M28" s="69">
        <v>0</v>
      </c>
      <c r="N28" s="69">
        <v>0</v>
      </c>
      <c r="O28" s="69">
        <v>0</v>
      </c>
      <c r="Q28" s="81"/>
      <c r="R28" s="128"/>
    </row>
    <row r="29" spans="1:20" s="49" customFormat="1" ht="15.9" customHeight="1">
      <c r="A29" s="50"/>
      <c r="B29" s="127" t="s">
        <v>112</v>
      </c>
      <c r="C29" s="69">
        <v>0</v>
      </c>
      <c r="D29" s="69">
        <v>0</v>
      </c>
      <c r="E29" s="69">
        <v>0</v>
      </c>
      <c r="F29" s="69">
        <v>0</v>
      </c>
      <c r="G29" s="69">
        <v>0</v>
      </c>
      <c r="H29" s="69">
        <v>0</v>
      </c>
      <c r="I29" s="69">
        <v>0</v>
      </c>
      <c r="J29" s="69">
        <v>0</v>
      </c>
      <c r="K29" s="69">
        <v>0</v>
      </c>
      <c r="L29" s="69">
        <v>0</v>
      </c>
      <c r="M29" s="69">
        <v>0</v>
      </c>
      <c r="N29" s="69">
        <v>0</v>
      </c>
      <c r="O29" s="69">
        <v>0</v>
      </c>
      <c r="Q29" s="81"/>
      <c r="R29" s="128"/>
    </row>
    <row r="30" spans="1:20" s="49" customFormat="1" ht="15.9" customHeight="1">
      <c r="A30" s="50"/>
      <c r="B30" s="127" t="s">
        <v>190</v>
      </c>
      <c r="C30" s="69">
        <v>0.66666666666666663</v>
      </c>
      <c r="D30" s="69">
        <v>0</v>
      </c>
      <c r="E30" s="69">
        <v>1</v>
      </c>
      <c r="F30" s="69">
        <v>2</v>
      </c>
      <c r="G30" s="69">
        <v>0</v>
      </c>
      <c r="H30" s="69">
        <v>1</v>
      </c>
      <c r="I30" s="69">
        <v>0</v>
      </c>
      <c r="J30" s="69">
        <v>0</v>
      </c>
      <c r="K30" s="69">
        <v>1</v>
      </c>
      <c r="L30" s="69">
        <v>2</v>
      </c>
      <c r="M30" s="69">
        <v>0</v>
      </c>
      <c r="N30" s="69">
        <v>0</v>
      </c>
      <c r="O30" s="69">
        <v>1</v>
      </c>
    </row>
    <row r="31" spans="1:20" s="49" customFormat="1" ht="15.9" customHeight="1">
      <c r="A31" s="50"/>
      <c r="B31" s="127" t="s">
        <v>191</v>
      </c>
      <c r="C31" s="69">
        <v>2.8333333333333335</v>
      </c>
      <c r="D31" s="69">
        <v>3</v>
      </c>
      <c r="E31" s="69">
        <v>6</v>
      </c>
      <c r="F31" s="69">
        <v>2</v>
      </c>
      <c r="G31" s="69">
        <v>2</v>
      </c>
      <c r="H31" s="69">
        <v>2</v>
      </c>
      <c r="I31" s="69">
        <v>1</v>
      </c>
      <c r="J31" s="69">
        <v>2</v>
      </c>
      <c r="K31" s="69">
        <v>3</v>
      </c>
      <c r="L31" s="69">
        <v>3</v>
      </c>
      <c r="M31" s="69">
        <v>3</v>
      </c>
      <c r="N31" s="69">
        <v>3</v>
      </c>
      <c r="O31" s="69">
        <v>4</v>
      </c>
    </row>
    <row r="32" spans="1:20" s="49" customFormat="1" ht="15.9" customHeight="1" thickBot="1">
      <c r="A32" s="50"/>
      <c r="B32" s="127" t="s">
        <v>24</v>
      </c>
      <c r="C32" s="69">
        <v>5</v>
      </c>
      <c r="D32" s="69">
        <v>9</v>
      </c>
      <c r="E32" s="69">
        <v>3</v>
      </c>
      <c r="F32" s="69">
        <v>7</v>
      </c>
      <c r="G32" s="69">
        <v>1</v>
      </c>
      <c r="H32" s="69">
        <v>4</v>
      </c>
      <c r="I32" s="69">
        <v>1</v>
      </c>
      <c r="J32" s="69">
        <v>7</v>
      </c>
      <c r="K32" s="69">
        <v>6</v>
      </c>
      <c r="L32" s="69">
        <v>7</v>
      </c>
      <c r="M32" s="69">
        <v>8</v>
      </c>
      <c r="N32" s="69">
        <v>5</v>
      </c>
      <c r="O32" s="69">
        <v>2</v>
      </c>
      <c r="Q32" s="81"/>
      <c r="R32" s="128"/>
      <c r="T32" s="81"/>
    </row>
    <row r="33" spans="1:15">
      <c r="A33" s="256" t="s">
        <v>429</v>
      </c>
      <c r="B33" s="256"/>
      <c r="C33" s="256"/>
      <c r="D33" s="256"/>
      <c r="E33" s="256"/>
      <c r="F33" s="256"/>
      <c r="G33" s="256"/>
      <c r="H33" s="256"/>
      <c r="I33" s="256"/>
      <c r="J33" s="256"/>
      <c r="K33" s="256"/>
      <c r="L33" s="256"/>
      <c r="M33" s="256"/>
      <c r="N33" s="256"/>
      <c r="O33" s="256"/>
    </row>
  </sheetData>
  <mergeCells count="7">
    <mergeCell ref="A33:O33"/>
    <mergeCell ref="A4:B4"/>
    <mergeCell ref="A6:O6"/>
    <mergeCell ref="A10:O10"/>
    <mergeCell ref="A23:O23"/>
    <mergeCell ref="A19:O19"/>
    <mergeCell ref="A5:B5"/>
  </mergeCells>
  <phoneticPr fontId="2" type="noConversion"/>
  <pageMargins left="0.78740157480314965" right="0.6692913385826772" top="0.98425196850393704" bottom="0.98425196850393704" header="0.51181102362204722" footer="0.51181102362204722"/>
  <pageSetup paperSize="9" scale="97"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8" enableFormatConditionsCalculation="0">
    <tabColor rgb="FFC8E6E5"/>
  </sheetPr>
  <dimension ref="A1:P35"/>
  <sheetViews>
    <sheetView zoomScale="85" zoomScaleNormal="85" workbookViewId="0">
      <selection activeCell="P39" sqref="P39"/>
    </sheetView>
  </sheetViews>
  <sheetFormatPr baseColWidth="10" defaultColWidth="11.44140625" defaultRowHeight="13.2"/>
  <cols>
    <col min="1" max="1" width="5" style="8" customWidth="1"/>
    <col min="2" max="2" width="39.5546875" style="8" bestFit="1" customWidth="1"/>
    <col min="3" max="3" width="16.109375" style="13" customWidth="1"/>
    <col min="4" max="4" width="5.88671875" style="8" bestFit="1" customWidth="1"/>
    <col min="5" max="5" width="6" style="8" bestFit="1" customWidth="1"/>
    <col min="6" max="6" width="5.88671875" style="8" bestFit="1" customWidth="1"/>
    <col min="7" max="7" width="5.6640625" style="8" bestFit="1" customWidth="1"/>
    <col min="8" max="8" width="5.5546875" style="8" bestFit="1" customWidth="1"/>
    <col min="9" max="9" width="6" style="8" bestFit="1" customWidth="1"/>
    <col min="10" max="10" width="5.109375" style="8" bestFit="1" customWidth="1"/>
    <col min="11" max="11" width="6.33203125" style="8" bestFit="1" customWidth="1"/>
    <col min="12" max="12" width="6.109375" style="8" bestFit="1" customWidth="1"/>
    <col min="13" max="13" width="5.5546875" style="8" bestFit="1" customWidth="1"/>
    <col min="14" max="14" width="8" style="8" customWidth="1"/>
    <col min="15" max="15" width="6.109375" style="8" bestFit="1" customWidth="1"/>
    <col min="16" max="16384" width="11.44140625" style="7"/>
  </cols>
  <sheetData>
    <row r="1" spans="1:15" ht="18" customHeight="1">
      <c r="A1" s="89" t="s">
        <v>224</v>
      </c>
      <c r="B1" s="89"/>
      <c r="C1" s="89"/>
      <c r="D1" s="89"/>
      <c r="E1" s="89"/>
      <c r="F1" s="89"/>
      <c r="G1" s="89"/>
      <c r="H1" s="89"/>
      <c r="I1" s="89"/>
      <c r="J1" s="89"/>
      <c r="K1" s="89"/>
      <c r="L1" s="89"/>
      <c r="M1" s="89"/>
      <c r="N1" s="89"/>
      <c r="O1" s="89"/>
    </row>
    <row r="2" spans="1:15" s="49" customFormat="1" ht="15.9" customHeight="1">
      <c r="A2" s="78"/>
      <c r="B2" s="78"/>
      <c r="C2" s="79"/>
      <c r="D2" s="50"/>
      <c r="E2" s="50"/>
      <c r="F2" s="50"/>
      <c r="G2" s="50"/>
      <c r="H2" s="50"/>
      <c r="I2" s="50"/>
      <c r="J2" s="50"/>
      <c r="K2" s="50"/>
      <c r="L2" s="50"/>
      <c r="M2" s="50"/>
      <c r="N2" s="50"/>
      <c r="O2" s="50"/>
    </row>
    <row r="3" spans="1:15" s="49" customFormat="1" ht="15.9" customHeight="1" thickBot="1">
      <c r="A3" s="78"/>
      <c r="B3" s="78"/>
      <c r="C3" s="79"/>
      <c r="D3" s="50"/>
      <c r="E3" s="50"/>
      <c r="F3" s="50"/>
      <c r="G3" s="50"/>
      <c r="H3" s="50"/>
      <c r="I3" s="50"/>
      <c r="J3" s="50"/>
      <c r="K3" s="50"/>
      <c r="L3" s="50"/>
      <c r="M3" s="50"/>
      <c r="N3" s="290" t="s">
        <v>16</v>
      </c>
      <c r="O3" s="290"/>
    </row>
    <row r="4" spans="1:15" s="80" customFormat="1" ht="15.9" customHeight="1">
      <c r="A4" s="268"/>
      <c r="B4" s="269"/>
      <c r="C4" s="86" t="s">
        <v>170</v>
      </c>
      <c r="D4" s="87" t="s">
        <v>126</v>
      </c>
      <c r="E4" s="87" t="s">
        <v>127</v>
      </c>
      <c r="F4" s="87" t="s">
        <v>117</v>
      </c>
      <c r="G4" s="87" t="s">
        <v>116</v>
      </c>
      <c r="H4" s="87" t="s">
        <v>135</v>
      </c>
      <c r="I4" s="87" t="s">
        <v>134</v>
      </c>
      <c r="J4" s="87" t="s">
        <v>133</v>
      </c>
      <c r="K4" s="87" t="s">
        <v>132</v>
      </c>
      <c r="L4" s="87" t="s">
        <v>131</v>
      </c>
      <c r="M4" s="87" t="s">
        <v>130</v>
      </c>
      <c r="N4" s="87" t="s">
        <v>129</v>
      </c>
      <c r="O4" s="87" t="s">
        <v>128</v>
      </c>
    </row>
    <row r="5" spans="1:15" s="49" customFormat="1" ht="15.9" customHeight="1">
      <c r="A5" s="264" t="s">
        <v>59</v>
      </c>
      <c r="B5" s="264"/>
      <c r="C5" s="85">
        <v>27.916666666666668</v>
      </c>
      <c r="D5" s="85">
        <v>39</v>
      </c>
      <c r="E5" s="85">
        <v>32</v>
      </c>
      <c r="F5" s="85">
        <v>28</v>
      </c>
      <c r="G5" s="85">
        <v>29</v>
      </c>
      <c r="H5" s="85">
        <v>19</v>
      </c>
      <c r="I5" s="85">
        <v>22</v>
      </c>
      <c r="J5" s="85">
        <v>25</v>
      </c>
      <c r="K5" s="85">
        <v>23</v>
      </c>
      <c r="L5" s="85">
        <v>26</v>
      </c>
      <c r="M5" s="85">
        <v>22</v>
      </c>
      <c r="N5" s="85">
        <v>30</v>
      </c>
      <c r="O5" s="85">
        <v>40</v>
      </c>
    </row>
    <row r="6" spans="1:15" s="49" customFormat="1" ht="15.9" customHeight="1">
      <c r="A6" s="265" t="s">
        <v>193</v>
      </c>
      <c r="B6" s="265"/>
      <c r="C6" s="265"/>
      <c r="D6" s="265"/>
      <c r="E6" s="265"/>
      <c r="F6" s="265"/>
      <c r="G6" s="265"/>
      <c r="H6" s="265"/>
      <c r="I6" s="265"/>
      <c r="J6" s="265"/>
      <c r="K6" s="265"/>
      <c r="L6" s="265"/>
      <c r="M6" s="265"/>
      <c r="N6" s="265"/>
      <c r="O6" s="265"/>
    </row>
    <row r="7" spans="1:15" s="49" customFormat="1" ht="15.9" customHeight="1">
      <c r="A7" s="84"/>
      <c r="B7" s="59" t="s">
        <v>184</v>
      </c>
      <c r="C7" s="69">
        <v>5.833333333333333</v>
      </c>
      <c r="D7" s="69">
        <v>8</v>
      </c>
      <c r="E7" s="69">
        <v>5</v>
      </c>
      <c r="F7" s="69">
        <v>3</v>
      </c>
      <c r="G7" s="69">
        <v>5</v>
      </c>
      <c r="H7" s="69">
        <v>4</v>
      </c>
      <c r="I7" s="69">
        <v>5</v>
      </c>
      <c r="J7" s="69">
        <v>7</v>
      </c>
      <c r="K7" s="69">
        <v>7</v>
      </c>
      <c r="L7" s="69">
        <v>6</v>
      </c>
      <c r="M7" s="69">
        <v>7</v>
      </c>
      <c r="N7" s="69">
        <v>5</v>
      </c>
      <c r="O7" s="69">
        <v>8</v>
      </c>
    </row>
    <row r="8" spans="1:15" s="49" customFormat="1" ht="15.9" customHeight="1">
      <c r="A8" s="84"/>
      <c r="B8" s="59" t="s">
        <v>185</v>
      </c>
      <c r="C8" s="69">
        <v>17.083333333333332</v>
      </c>
      <c r="D8" s="69">
        <v>22</v>
      </c>
      <c r="E8" s="69">
        <v>21</v>
      </c>
      <c r="F8" s="69">
        <v>19</v>
      </c>
      <c r="G8" s="69">
        <v>19</v>
      </c>
      <c r="H8" s="69">
        <v>12</v>
      </c>
      <c r="I8" s="69">
        <v>14</v>
      </c>
      <c r="J8" s="69">
        <v>15</v>
      </c>
      <c r="K8" s="69">
        <v>12</v>
      </c>
      <c r="L8" s="69">
        <v>14</v>
      </c>
      <c r="M8" s="69">
        <v>13</v>
      </c>
      <c r="N8" s="69">
        <v>19</v>
      </c>
      <c r="O8" s="69">
        <v>25</v>
      </c>
    </row>
    <row r="9" spans="1:15" s="49" customFormat="1" ht="15.9" customHeight="1">
      <c r="A9" s="84"/>
      <c r="B9" s="59" t="s">
        <v>33</v>
      </c>
      <c r="C9" s="69">
        <v>5</v>
      </c>
      <c r="D9" s="69">
        <v>9</v>
      </c>
      <c r="E9" s="69">
        <v>6</v>
      </c>
      <c r="F9" s="69">
        <v>6</v>
      </c>
      <c r="G9" s="69">
        <v>5</v>
      </c>
      <c r="H9" s="69">
        <v>3</v>
      </c>
      <c r="I9" s="69">
        <v>3</v>
      </c>
      <c r="J9" s="69">
        <v>3</v>
      </c>
      <c r="K9" s="69">
        <v>4</v>
      </c>
      <c r="L9" s="69">
        <v>6</v>
      </c>
      <c r="M9" s="69">
        <v>2</v>
      </c>
      <c r="N9" s="69">
        <v>6</v>
      </c>
      <c r="O9" s="69">
        <v>7</v>
      </c>
    </row>
    <row r="10" spans="1:15" s="49" customFormat="1" ht="15.9" customHeight="1">
      <c r="A10" s="84"/>
      <c r="B10" s="59"/>
      <c r="C10" s="67"/>
      <c r="D10" s="69"/>
      <c r="E10" s="69"/>
      <c r="F10" s="69"/>
      <c r="G10" s="69"/>
      <c r="H10" s="69"/>
      <c r="I10" s="69"/>
      <c r="J10" s="69"/>
      <c r="K10" s="69"/>
      <c r="L10" s="69"/>
      <c r="M10" s="69"/>
      <c r="N10" s="69"/>
      <c r="O10" s="69"/>
    </row>
    <row r="11" spans="1:15" s="49" customFormat="1" ht="15.9" customHeight="1">
      <c r="A11" s="267" t="s">
        <v>195</v>
      </c>
      <c r="B11" s="267"/>
      <c r="C11" s="267"/>
      <c r="D11" s="267"/>
      <c r="E11" s="267"/>
      <c r="F11" s="267"/>
      <c r="G11" s="267"/>
      <c r="H11" s="267"/>
      <c r="I11" s="267"/>
      <c r="J11" s="267"/>
      <c r="K11" s="267"/>
      <c r="L11" s="267"/>
      <c r="M11" s="267"/>
      <c r="N11" s="267"/>
      <c r="O11" s="267"/>
    </row>
    <row r="12" spans="1:15" s="49" customFormat="1" ht="15.9" customHeight="1">
      <c r="A12" s="84"/>
      <c r="B12" s="59" t="s">
        <v>60</v>
      </c>
      <c r="C12" s="69">
        <v>13.916666666666666</v>
      </c>
      <c r="D12" s="69">
        <v>19</v>
      </c>
      <c r="E12" s="69">
        <v>12</v>
      </c>
      <c r="F12" s="69">
        <v>17</v>
      </c>
      <c r="G12" s="69">
        <v>13</v>
      </c>
      <c r="H12" s="69">
        <v>13</v>
      </c>
      <c r="I12" s="69">
        <v>9</v>
      </c>
      <c r="J12" s="69">
        <v>14</v>
      </c>
      <c r="K12" s="69">
        <v>13</v>
      </c>
      <c r="L12" s="69">
        <v>15</v>
      </c>
      <c r="M12" s="69">
        <v>9</v>
      </c>
      <c r="N12" s="69">
        <v>16</v>
      </c>
      <c r="O12" s="69">
        <v>17</v>
      </c>
    </row>
    <row r="13" spans="1:15" s="49" customFormat="1" ht="15.9" customHeight="1">
      <c r="A13" s="84"/>
      <c r="B13" s="59" t="s">
        <v>32</v>
      </c>
      <c r="C13" s="69">
        <v>14</v>
      </c>
      <c r="D13" s="69">
        <v>20</v>
      </c>
      <c r="E13" s="69">
        <v>20</v>
      </c>
      <c r="F13" s="69">
        <v>11</v>
      </c>
      <c r="G13" s="69">
        <v>16</v>
      </c>
      <c r="H13" s="69">
        <v>6</v>
      </c>
      <c r="I13" s="69">
        <v>13</v>
      </c>
      <c r="J13" s="69">
        <v>11</v>
      </c>
      <c r="K13" s="69">
        <v>10</v>
      </c>
      <c r="L13" s="69">
        <v>11</v>
      </c>
      <c r="M13" s="69">
        <v>13</v>
      </c>
      <c r="N13" s="69">
        <v>14</v>
      </c>
      <c r="O13" s="69">
        <v>23</v>
      </c>
    </row>
    <row r="14" spans="1:15" s="49" customFormat="1" ht="15.9" customHeight="1">
      <c r="A14" s="84"/>
      <c r="B14" s="59" t="s">
        <v>188</v>
      </c>
      <c r="C14" s="69"/>
      <c r="D14" s="69"/>
      <c r="E14" s="69"/>
      <c r="F14" s="69"/>
      <c r="G14" s="69"/>
      <c r="H14" s="69"/>
      <c r="I14" s="69"/>
      <c r="J14" s="69"/>
      <c r="K14" s="69"/>
      <c r="L14" s="69"/>
      <c r="M14" s="69"/>
      <c r="N14" s="69"/>
      <c r="O14" s="69"/>
    </row>
    <row r="15" spans="1:15" s="49" customFormat="1" ht="15.9" customHeight="1">
      <c r="A15" s="50"/>
      <c r="B15" s="84" t="s">
        <v>42</v>
      </c>
      <c r="C15" s="69">
        <v>3.6666666666666665</v>
      </c>
      <c r="D15" s="69">
        <v>2</v>
      </c>
      <c r="E15" s="69">
        <v>9</v>
      </c>
      <c r="F15" s="69">
        <v>4</v>
      </c>
      <c r="G15" s="69">
        <v>5</v>
      </c>
      <c r="H15" s="69">
        <v>2</v>
      </c>
      <c r="I15" s="69">
        <v>1</v>
      </c>
      <c r="J15" s="69">
        <v>3</v>
      </c>
      <c r="K15" s="69">
        <v>2</v>
      </c>
      <c r="L15" s="69">
        <v>4</v>
      </c>
      <c r="M15" s="69">
        <v>4</v>
      </c>
      <c r="N15" s="69">
        <v>4</v>
      </c>
      <c r="O15" s="69">
        <v>4</v>
      </c>
    </row>
    <row r="16" spans="1:15" s="49" customFormat="1" ht="15.9" customHeight="1">
      <c r="A16" s="50"/>
      <c r="B16" s="84" t="s">
        <v>168</v>
      </c>
      <c r="C16" s="69">
        <v>6</v>
      </c>
      <c r="D16" s="69">
        <v>13</v>
      </c>
      <c r="E16" s="69">
        <v>4</v>
      </c>
      <c r="F16" s="69">
        <v>3</v>
      </c>
      <c r="G16" s="69">
        <v>5</v>
      </c>
      <c r="H16" s="69">
        <v>2</v>
      </c>
      <c r="I16" s="69">
        <v>5</v>
      </c>
      <c r="J16" s="69">
        <v>6</v>
      </c>
      <c r="K16" s="69">
        <v>5</v>
      </c>
      <c r="L16" s="69">
        <v>6</v>
      </c>
      <c r="M16" s="69">
        <v>4</v>
      </c>
      <c r="N16" s="69">
        <v>7</v>
      </c>
      <c r="O16" s="69">
        <v>12</v>
      </c>
    </row>
    <row r="17" spans="1:16" s="49" customFormat="1" ht="15.9" customHeight="1">
      <c r="A17" s="50"/>
      <c r="B17" s="84" t="s">
        <v>34</v>
      </c>
      <c r="C17" s="69">
        <v>4.25</v>
      </c>
      <c r="D17" s="69">
        <v>5</v>
      </c>
      <c r="E17" s="69">
        <v>7</v>
      </c>
      <c r="F17" s="69">
        <v>4</v>
      </c>
      <c r="G17" s="69">
        <v>5</v>
      </c>
      <c r="H17" s="69">
        <v>2</v>
      </c>
      <c r="I17" s="69">
        <v>7</v>
      </c>
      <c r="J17" s="69">
        <v>2</v>
      </c>
      <c r="K17" s="69">
        <v>3</v>
      </c>
      <c r="L17" s="69">
        <v>1</v>
      </c>
      <c r="M17" s="69">
        <v>5</v>
      </c>
      <c r="N17" s="69">
        <v>3</v>
      </c>
      <c r="O17" s="69">
        <v>7</v>
      </c>
    </row>
    <row r="18" spans="1:16" s="49" customFormat="1" ht="15.9" customHeight="1">
      <c r="A18" s="84"/>
      <c r="B18" s="84" t="s">
        <v>40</v>
      </c>
      <c r="C18" s="69">
        <v>0</v>
      </c>
      <c r="D18" s="69">
        <v>0</v>
      </c>
      <c r="E18" s="69">
        <v>0</v>
      </c>
      <c r="F18" s="69">
        <v>0</v>
      </c>
      <c r="G18" s="69">
        <v>0</v>
      </c>
      <c r="H18" s="69">
        <v>0</v>
      </c>
      <c r="I18" s="69">
        <v>0</v>
      </c>
      <c r="J18" s="69">
        <v>0</v>
      </c>
      <c r="K18" s="69">
        <v>0</v>
      </c>
      <c r="L18" s="69">
        <v>0</v>
      </c>
      <c r="M18" s="69">
        <v>0</v>
      </c>
      <c r="N18" s="69">
        <v>0</v>
      </c>
      <c r="O18" s="69">
        <v>0</v>
      </c>
    </row>
    <row r="19" spans="1:16" s="49" customFormat="1" ht="15.9" customHeight="1">
      <c r="A19" s="84"/>
      <c r="B19" s="84" t="s">
        <v>41</v>
      </c>
      <c r="C19" s="69">
        <v>8.3333333333333329E-2</v>
      </c>
      <c r="D19" s="69">
        <v>0</v>
      </c>
      <c r="E19" s="69">
        <v>0</v>
      </c>
      <c r="F19" s="69">
        <v>0</v>
      </c>
      <c r="G19" s="69">
        <v>1</v>
      </c>
      <c r="H19" s="69">
        <v>0</v>
      </c>
      <c r="I19" s="69">
        <v>0</v>
      </c>
      <c r="J19" s="69">
        <v>0</v>
      </c>
      <c r="K19" s="69">
        <v>0</v>
      </c>
      <c r="L19" s="69">
        <v>0</v>
      </c>
      <c r="M19" s="69">
        <v>0</v>
      </c>
      <c r="N19" s="69">
        <v>0</v>
      </c>
      <c r="O19" s="69">
        <v>0</v>
      </c>
    </row>
    <row r="20" spans="1:16" s="49" customFormat="1" ht="15.9" customHeight="1">
      <c r="A20" s="84"/>
      <c r="B20" s="84"/>
      <c r="C20" s="67"/>
      <c r="D20" s="69"/>
      <c r="E20" s="69"/>
      <c r="F20" s="69"/>
      <c r="G20" s="69"/>
      <c r="H20" s="69"/>
      <c r="I20" s="69"/>
      <c r="J20" s="69"/>
      <c r="K20" s="69"/>
      <c r="L20" s="69"/>
      <c r="M20" s="69"/>
      <c r="N20" s="69"/>
      <c r="O20" s="69"/>
    </row>
    <row r="21" spans="1:16" s="49" customFormat="1" ht="15.9" customHeight="1">
      <c r="A21" s="265" t="s">
        <v>196</v>
      </c>
      <c r="B21" s="265"/>
      <c r="C21" s="265"/>
      <c r="D21" s="265"/>
      <c r="E21" s="265"/>
      <c r="F21" s="265"/>
      <c r="G21" s="265"/>
      <c r="H21" s="265"/>
      <c r="I21" s="265"/>
      <c r="J21" s="265"/>
      <c r="K21" s="265"/>
      <c r="L21" s="265"/>
      <c r="M21" s="265"/>
      <c r="N21" s="265"/>
      <c r="O21" s="265"/>
    </row>
    <row r="22" spans="1:16" s="49" customFormat="1" ht="15.9" customHeight="1">
      <c r="A22" s="50"/>
      <c r="B22" s="59" t="s">
        <v>43</v>
      </c>
      <c r="C22" s="69">
        <v>25.5</v>
      </c>
      <c r="D22" s="69">
        <v>36</v>
      </c>
      <c r="E22" s="69">
        <v>30</v>
      </c>
      <c r="F22" s="69">
        <v>27</v>
      </c>
      <c r="G22" s="69">
        <v>26</v>
      </c>
      <c r="H22" s="69">
        <v>18</v>
      </c>
      <c r="I22" s="69">
        <v>21</v>
      </c>
      <c r="J22" s="69">
        <v>20</v>
      </c>
      <c r="K22" s="69">
        <v>21</v>
      </c>
      <c r="L22" s="69">
        <v>24</v>
      </c>
      <c r="M22" s="69">
        <v>20</v>
      </c>
      <c r="N22" s="69">
        <v>28</v>
      </c>
      <c r="O22" s="69">
        <v>35</v>
      </c>
    </row>
    <row r="23" spans="1:16" s="49" customFormat="1" ht="15.9" customHeight="1">
      <c r="A23" s="50"/>
      <c r="B23" s="59" t="s">
        <v>108</v>
      </c>
      <c r="C23" s="69">
        <v>2.4166666666666665</v>
      </c>
      <c r="D23" s="69">
        <v>3</v>
      </c>
      <c r="E23" s="69">
        <v>2</v>
      </c>
      <c r="F23" s="69">
        <v>1</v>
      </c>
      <c r="G23" s="69">
        <v>3</v>
      </c>
      <c r="H23" s="69">
        <v>1</v>
      </c>
      <c r="I23" s="69">
        <v>1</v>
      </c>
      <c r="J23" s="69">
        <v>5</v>
      </c>
      <c r="K23" s="69">
        <v>2</v>
      </c>
      <c r="L23" s="69">
        <v>2</v>
      </c>
      <c r="M23" s="69">
        <v>2</v>
      </c>
      <c r="N23" s="69">
        <v>2</v>
      </c>
      <c r="O23" s="69">
        <v>5</v>
      </c>
    </row>
    <row r="24" spans="1:16" s="49" customFormat="1" ht="15.9" customHeight="1">
      <c r="A24" s="50"/>
      <c r="B24" s="59"/>
      <c r="C24" s="67"/>
      <c r="D24" s="69"/>
      <c r="E24" s="69"/>
      <c r="F24" s="69"/>
      <c r="G24" s="69"/>
      <c r="H24" s="69"/>
      <c r="I24" s="69"/>
      <c r="J24" s="69"/>
      <c r="K24" s="69"/>
      <c r="L24" s="69"/>
      <c r="M24" s="69"/>
      <c r="N24" s="69"/>
      <c r="O24" s="69"/>
    </row>
    <row r="25" spans="1:16" s="49" customFormat="1" ht="15.9" customHeight="1">
      <c r="A25" s="265" t="s">
        <v>154</v>
      </c>
      <c r="B25" s="265"/>
      <c r="C25" s="265"/>
      <c r="D25" s="265"/>
      <c r="E25" s="265"/>
      <c r="F25" s="265"/>
      <c r="G25" s="265"/>
      <c r="H25" s="265"/>
      <c r="I25" s="265"/>
      <c r="J25" s="265"/>
      <c r="K25" s="265"/>
      <c r="L25" s="265"/>
      <c r="M25" s="265"/>
      <c r="N25" s="265"/>
      <c r="O25" s="265"/>
    </row>
    <row r="26" spans="1:16" s="49" customFormat="1" ht="15.9" customHeight="1">
      <c r="A26" s="50"/>
      <c r="B26" s="127" t="s">
        <v>142</v>
      </c>
      <c r="C26" s="69">
        <v>6.666666666666667</v>
      </c>
      <c r="D26" s="69">
        <v>8</v>
      </c>
      <c r="E26" s="69">
        <v>11</v>
      </c>
      <c r="F26" s="69">
        <v>5</v>
      </c>
      <c r="G26" s="69">
        <v>6</v>
      </c>
      <c r="H26" s="69">
        <v>6</v>
      </c>
      <c r="I26" s="69">
        <v>6</v>
      </c>
      <c r="J26" s="69">
        <v>3</v>
      </c>
      <c r="K26" s="69">
        <v>4</v>
      </c>
      <c r="L26" s="69">
        <v>2</v>
      </c>
      <c r="M26" s="69">
        <v>3</v>
      </c>
      <c r="N26" s="69">
        <v>9</v>
      </c>
      <c r="O26" s="69">
        <v>17</v>
      </c>
    </row>
    <row r="27" spans="1:16" s="49" customFormat="1" ht="15.9" customHeight="1">
      <c r="A27" s="50"/>
      <c r="B27" s="127" t="s">
        <v>155</v>
      </c>
      <c r="C27" s="69">
        <v>6</v>
      </c>
      <c r="D27" s="69">
        <v>14</v>
      </c>
      <c r="E27" s="69">
        <v>6</v>
      </c>
      <c r="F27" s="69">
        <v>7</v>
      </c>
      <c r="G27" s="69">
        <v>3</v>
      </c>
      <c r="H27" s="69">
        <v>4</v>
      </c>
      <c r="I27" s="69">
        <v>4</v>
      </c>
      <c r="J27" s="69">
        <v>8</v>
      </c>
      <c r="K27" s="69">
        <v>1</v>
      </c>
      <c r="L27" s="69">
        <v>5</v>
      </c>
      <c r="M27" s="69">
        <v>5</v>
      </c>
      <c r="N27" s="69">
        <v>7</v>
      </c>
      <c r="O27" s="69">
        <v>8</v>
      </c>
    </row>
    <row r="28" spans="1:16" s="49" customFormat="1" ht="15.9" customHeight="1">
      <c r="A28" s="50"/>
      <c r="B28" s="127" t="s">
        <v>147</v>
      </c>
      <c r="C28" s="69">
        <v>6.666666666666667</v>
      </c>
      <c r="D28" s="69">
        <v>9</v>
      </c>
      <c r="E28" s="69">
        <v>5</v>
      </c>
      <c r="F28" s="69">
        <v>8</v>
      </c>
      <c r="G28" s="69">
        <v>10</v>
      </c>
      <c r="H28" s="69">
        <v>4</v>
      </c>
      <c r="I28" s="69">
        <v>6</v>
      </c>
      <c r="J28" s="69">
        <v>9</v>
      </c>
      <c r="K28" s="69">
        <v>5</v>
      </c>
      <c r="L28" s="69">
        <v>5</v>
      </c>
      <c r="M28" s="69">
        <v>8</v>
      </c>
      <c r="N28" s="69">
        <v>7</v>
      </c>
      <c r="O28" s="69">
        <v>4</v>
      </c>
    </row>
    <row r="29" spans="1:16" s="49" customFormat="1" ht="15.9" customHeight="1">
      <c r="A29" s="50"/>
      <c r="B29" s="127" t="s">
        <v>111</v>
      </c>
      <c r="C29" s="69">
        <v>0.5</v>
      </c>
      <c r="D29" s="69">
        <v>0</v>
      </c>
      <c r="E29" s="69">
        <v>2</v>
      </c>
      <c r="F29" s="69">
        <v>1</v>
      </c>
      <c r="G29" s="69">
        <v>1</v>
      </c>
      <c r="H29" s="69">
        <v>0</v>
      </c>
      <c r="I29" s="69">
        <v>1</v>
      </c>
      <c r="J29" s="69">
        <v>1</v>
      </c>
      <c r="K29" s="69">
        <v>0</v>
      </c>
      <c r="L29" s="69">
        <v>0</v>
      </c>
      <c r="M29" s="69">
        <v>0</v>
      </c>
      <c r="N29" s="69">
        <v>0</v>
      </c>
      <c r="O29" s="69">
        <v>0</v>
      </c>
    </row>
    <row r="30" spans="1:16" s="49" customFormat="1" ht="15.9" customHeight="1">
      <c r="A30" s="50"/>
      <c r="B30" s="127" t="s">
        <v>113</v>
      </c>
      <c r="C30" s="69">
        <v>1.5833333333333333</v>
      </c>
      <c r="D30" s="69">
        <v>1</v>
      </c>
      <c r="E30" s="69">
        <v>0</v>
      </c>
      <c r="F30" s="69">
        <v>0</v>
      </c>
      <c r="G30" s="69">
        <v>2</v>
      </c>
      <c r="H30" s="69">
        <v>1</v>
      </c>
      <c r="I30" s="69">
        <v>1</v>
      </c>
      <c r="J30" s="69">
        <v>1</v>
      </c>
      <c r="K30" s="69">
        <v>6</v>
      </c>
      <c r="L30" s="69">
        <v>3</v>
      </c>
      <c r="M30" s="69">
        <v>1</v>
      </c>
      <c r="N30" s="69">
        <v>0</v>
      </c>
      <c r="O30" s="69">
        <v>3</v>
      </c>
    </row>
    <row r="31" spans="1:16" s="49" customFormat="1" ht="15.9" customHeight="1">
      <c r="A31" s="50"/>
      <c r="B31" s="127" t="s">
        <v>112</v>
      </c>
      <c r="C31" s="69">
        <v>0.16666666666666666</v>
      </c>
      <c r="D31" s="69">
        <v>0</v>
      </c>
      <c r="E31" s="69">
        <v>0</v>
      </c>
      <c r="F31" s="69">
        <v>0</v>
      </c>
      <c r="G31" s="69">
        <v>0</v>
      </c>
      <c r="H31" s="69">
        <v>0</v>
      </c>
      <c r="I31" s="69">
        <v>1</v>
      </c>
      <c r="J31" s="69">
        <v>0</v>
      </c>
      <c r="K31" s="69">
        <v>1</v>
      </c>
      <c r="L31" s="69">
        <v>0</v>
      </c>
      <c r="M31" s="69">
        <v>0</v>
      </c>
      <c r="N31" s="69">
        <v>0</v>
      </c>
      <c r="O31" s="69">
        <v>0</v>
      </c>
      <c r="P31" s="81"/>
    </row>
    <row r="32" spans="1:16" s="49" customFormat="1" ht="15.9" customHeight="1">
      <c r="A32" s="50"/>
      <c r="B32" s="127" t="s">
        <v>190</v>
      </c>
      <c r="C32" s="69">
        <v>0</v>
      </c>
      <c r="D32" s="69">
        <v>0</v>
      </c>
      <c r="E32" s="69">
        <v>0</v>
      </c>
      <c r="F32" s="69">
        <v>0</v>
      </c>
      <c r="G32" s="69">
        <v>0</v>
      </c>
      <c r="H32" s="69">
        <v>0</v>
      </c>
      <c r="I32" s="69">
        <v>0</v>
      </c>
      <c r="J32" s="69">
        <v>0</v>
      </c>
      <c r="K32" s="69">
        <v>0</v>
      </c>
      <c r="L32" s="69">
        <v>0</v>
      </c>
      <c r="M32" s="69">
        <v>0</v>
      </c>
      <c r="N32" s="69">
        <v>0</v>
      </c>
      <c r="O32" s="69">
        <v>0</v>
      </c>
    </row>
    <row r="33" spans="1:15" s="49" customFormat="1" ht="15.9" customHeight="1">
      <c r="A33" s="50"/>
      <c r="B33" s="127" t="s">
        <v>191</v>
      </c>
      <c r="C33" s="69">
        <v>2.75</v>
      </c>
      <c r="D33" s="69">
        <v>3</v>
      </c>
      <c r="E33" s="69">
        <v>4</v>
      </c>
      <c r="F33" s="69">
        <v>5</v>
      </c>
      <c r="G33" s="69">
        <v>2</v>
      </c>
      <c r="H33" s="69">
        <v>0</v>
      </c>
      <c r="I33" s="69">
        <v>0</v>
      </c>
      <c r="J33" s="69">
        <v>2</v>
      </c>
      <c r="K33" s="69">
        <v>3</v>
      </c>
      <c r="L33" s="69">
        <v>5</v>
      </c>
      <c r="M33" s="69">
        <v>2</v>
      </c>
      <c r="N33" s="69">
        <v>5</v>
      </c>
      <c r="O33" s="69">
        <v>2</v>
      </c>
    </row>
    <row r="34" spans="1:15" s="49" customFormat="1" ht="15.9" customHeight="1" thickBot="1">
      <c r="A34" s="53"/>
      <c r="B34" s="130" t="s">
        <v>24</v>
      </c>
      <c r="C34" s="71">
        <v>3.5833333333333335</v>
      </c>
      <c r="D34" s="70">
        <v>4</v>
      </c>
      <c r="E34" s="70">
        <v>4</v>
      </c>
      <c r="F34" s="70">
        <v>2</v>
      </c>
      <c r="G34" s="70">
        <v>5</v>
      </c>
      <c r="H34" s="70">
        <v>4</v>
      </c>
      <c r="I34" s="70">
        <v>3</v>
      </c>
      <c r="J34" s="70">
        <v>1</v>
      </c>
      <c r="K34" s="70">
        <v>3</v>
      </c>
      <c r="L34" s="70">
        <v>6</v>
      </c>
      <c r="M34" s="70">
        <v>3</v>
      </c>
      <c r="N34" s="70">
        <v>2</v>
      </c>
      <c r="O34" s="70">
        <v>6</v>
      </c>
    </row>
    <row r="35" spans="1:15">
      <c r="A35" s="256" t="s">
        <v>429</v>
      </c>
      <c r="B35" s="256"/>
      <c r="C35" s="256"/>
      <c r="D35" s="256"/>
      <c r="E35" s="256"/>
      <c r="F35" s="256"/>
      <c r="G35" s="256"/>
      <c r="H35" s="256"/>
      <c r="I35" s="256"/>
      <c r="J35" s="256"/>
      <c r="K35" s="256"/>
      <c r="L35" s="256"/>
      <c r="M35" s="256"/>
      <c r="N35" s="256"/>
      <c r="O35" s="256"/>
    </row>
  </sheetData>
  <mergeCells count="8">
    <mergeCell ref="A4:B4"/>
    <mergeCell ref="N3:O3"/>
    <mergeCell ref="A5:B5"/>
    <mergeCell ref="A35:O35"/>
    <mergeCell ref="A21:O21"/>
    <mergeCell ref="A25:O25"/>
    <mergeCell ref="A6:O6"/>
    <mergeCell ref="A11:O11"/>
  </mergeCells>
  <phoneticPr fontId="2" type="noConversion"/>
  <pageMargins left="0.78740157480314965" right="0.6692913385826772" top="0.98425196850393704" bottom="0.98425196850393704" header="0.51181102362204722" footer="0.51181102362204722"/>
  <pageSetup paperSize="9" scale="97"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0" enableFormatConditionsCalculation="0">
    <tabColor rgb="FFC8E6E5"/>
  </sheetPr>
  <dimension ref="A1:O40"/>
  <sheetViews>
    <sheetView zoomScale="70" zoomScaleNormal="70" workbookViewId="0">
      <selection activeCell="U25" sqref="U25"/>
    </sheetView>
  </sheetViews>
  <sheetFormatPr baseColWidth="10" defaultColWidth="11.44140625" defaultRowHeight="13.2"/>
  <cols>
    <col min="1" max="1" width="5" style="8" customWidth="1"/>
    <col min="2" max="2" width="30.88671875" style="8" bestFit="1" customWidth="1"/>
    <col min="3" max="3" width="15.44140625" style="13" bestFit="1" customWidth="1"/>
    <col min="4" max="4" width="5.88671875" style="8" bestFit="1" customWidth="1"/>
    <col min="5" max="5" width="6" style="8" bestFit="1" customWidth="1"/>
    <col min="6" max="6" width="5.88671875" style="8" bestFit="1" customWidth="1"/>
    <col min="7" max="7" width="5.6640625" style="8" bestFit="1" customWidth="1"/>
    <col min="8" max="8" width="5.5546875" style="8" bestFit="1" customWidth="1"/>
    <col min="9" max="9" width="6" style="8" bestFit="1" customWidth="1"/>
    <col min="10" max="10" width="5.109375" style="8" bestFit="1" customWidth="1"/>
    <col min="11" max="11" width="6.33203125" style="8" bestFit="1" customWidth="1"/>
    <col min="12" max="12" width="6.109375" style="8" bestFit="1" customWidth="1"/>
    <col min="13" max="13" width="5.5546875" style="8" bestFit="1" customWidth="1"/>
    <col min="14" max="14" width="6.33203125" style="8" bestFit="1" customWidth="1"/>
    <col min="15" max="15" width="6.109375" style="8" bestFit="1" customWidth="1"/>
    <col min="16" max="16384" width="11.44140625" style="7"/>
  </cols>
  <sheetData>
    <row r="1" spans="1:15" ht="18" customHeight="1">
      <c r="A1" s="89" t="s">
        <v>226</v>
      </c>
      <c r="B1" s="89"/>
      <c r="C1" s="89"/>
      <c r="D1" s="89"/>
      <c r="E1" s="89"/>
      <c r="F1" s="89"/>
      <c r="G1" s="89"/>
      <c r="H1" s="89"/>
      <c r="I1" s="89"/>
      <c r="J1" s="89"/>
      <c r="K1" s="89"/>
      <c r="L1" s="89"/>
      <c r="M1" s="89"/>
      <c r="N1" s="89"/>
      <c r="O1" s="89"/>
    </row>
    <row r="2" spans="1:15" s="49" customFormat="1" ht="15.9" customHeight="1">
      <c r="A2" s="78"/>
      <c r="B2" s="78"/>
      <c r="C2" s="79"/>
      <c r="D2" s="50"/>
      <c r="E2" s="50"/>
      <c r="F2" s="50"/>
      <c r="G2" s="50"/>
      <c r="H2" s="50"/>
      <c r="I2" s="50"/>
      <c r="J2" s="50"/>
      <c r="K2" s="50"/>
      <c r="L2" s="50"/>
      <c r="M2" s="50"/>
      <c r="N2" s="50"/>
      <c r="O2" s="50"/>
    </row>
    <row r="3" spans="1:15" s="49" customFormat="1" ht="15.9" customHeight="1" thickBot="1">
      <c r="A3" s="78"/>
      <c r="B3" s="78"/>
      <c r="C3" s="79"/>
      <c r="D3" s="50"/>
      <c r="E3" s="50"/>
      <c r="F3" s="50"/>
      <c r="G3" s="50"/>
      <c r="H3" s="50"/>
      <c r="I3" s="50"/>
      <c r="J3" s="50"/>
      <c r="K3" s="50"/>
      <c r="L3" s="50"/>
      <c r="M3" s="50"/>
      <c r="N3" s="289" t="s">
        <v>17</v>
      </c>
      <c r="O3" s="289"/>
    </row>
    <row r="4" spans="1:15" s="80" customFormat="1" ht="15.9" customHeight="1">
      <c r="A4" s="268"/>
      <c r="B4" s="269"/>
      <c r="C4" s="86" t="s">
        <v>170</v>
      </c>
      <c r="D4" s="87" t="s">
        <v>126</v>
      </c>
      <c r="E4" s="87" t="s">
        <v>127</v>
      </c>
      <c r="F4" s="87" t="s">
        <v>117</v>
      </c>
      <c r="G4" s="87" t="s">
        <v>116</v>
      </c>
      <c r="H4" s="87" t="s">
        <v>135</v>
      </c>
      <c r="I4" s="87" t="s">
        <v>134</v>
      </c>
      <c r="J4" s="87" t="s">
        <v>133</v>
      </c>
      <c r="K4" s="87" t="s">
        <v>132</v>
      </c>
      <c r="L4" s="87" t="s">
        <v>131</v>
      </c>
      <c r="M4" s="87" t="s">
        <v>130</v>
      </c>
      <c r="N4" s="87" t="s">
        <v>129</v>
      </c>
      <c r="O4" s="87" t="s">
        <v>128</v>
      </c>
    </row>
    <row r="5" spans="1:15" s="49" customFormat="1" ht="15.9" customHeight="1">
      <c r="A5" s="264" t="s">
        <v>59</v>
      </c>
      <c r="B5" s="264"/>
      <c r="C5" s="85">
        <v>61</v>
      </c>
      <c r="D5" s="85">
        <v>66</v>
      </c>
      <c r="E5" s="85">
        <v>57</v>
      </c>
      <c r="F5" s="85">
        <v>65</v>
      </c>
      <c r="G5" s="85">
        <v>70</v>
      </c>
      <c r="H5" s="85">
        <v>61</v>
      </c>
      <c r="I5" s="85">
        <v>60</v>
      </c>
      <c r="J5" s="85">
        <v>65</v>
      </c>
      <c r="K5" s="85">
        <v>57</v>
      </c>
      <c r="L5" s="85">
        <v>47</v>
      </c>
      <c r="M5" s="85">
        <v>62</v>
      </c>
      <c r="N5" s="85">
        <v>80</v>
      </c>
      <c r="O5" s="85">
        <v>42</v>
      </c>
    </row>
    <row r="6" spans="1:15" s="49" customFormat="1" ht="15.9" customHeight="1">
      <c r="A6" s="265" t="s">
        <v>193</v>
      </c>
      <c r="B6" s="265"/>
      <c r="C6" s="265"/>
      <c r="D6" s="265"/>
      <c r="E6" s="265"/>
      <c r="F6" s="265"/>
      <c r="G6" s="265"/>
      <c r="H6" s="265"/>
      <c r="I6" s="265"/>
      <c r="J6" s="265"/>
      <c r="K6" s="265"/>
      <c r="L6" s="265"/>
      <c r="M6" s="265"/>
      <c r="N6" s="265"/>
      <c r="O6" s="265"/>
    </row>
    <row r="7" spans="1:15" s="49" customFormat="1" ht="15.9" customHeight="1">
      <c r="A7" s="84"/>
      <c r="B7" s="59" t="s">
        <v>184</v>
      </c>
      <c r="C7" s="69">
        <v>11</v>
      </c>
      <c r="D7" s="69">
        <v>14</v>
      </c>
      <c r="E7" s="69">
        <v>15</v>
      </c>
      <c r="F7" s="69">
        <v>10</v>
      </c>
      <c r="G7" s="69">
        <v>10</v>
      </c>
      <c r="H7" s="69">
        <v>13</v>
      </c>
      <c r="I7" s="69">
        <v>10</v>
      </c>
      <c r="J7" s="69">
        <v>10</v>
      </c>
      <c r="K7" s="69">
        <v>8</v>
      </c>
      <c r="L7" s="69">
        <v>13</v>
      </c>
      <c r="M7" s="69">
        <v>14</v>
      </c>
      <c r="N7" s="69">
        <v>11</v>
      </c>
      <c r="O7" s="69">
        <v>4</v>
      </c>
    </row>
    <row r="8" spans="1:15" s="49" customFormat="1" ht="15.9" customHeight="1">
      <c r="A8" s="84"/>
      <c r="B8" s="59" t="s">
        <v>185</v>
      </c>
      <c r="C8" s="69">
        <v>36.25</v>
      </c>
      <c r="D8" s="69">
        <v>34</v>
      </c>
      <c r="E8" s="69">
        <v>34</v>
      </c>
      <c r="F8" s="69">
        <v>43</v>
      </c>
      <c r="G8" s="69">
        <v>44</v>
      </c>
      <c r="H8" s="69">
        <v>37</v>
      </c>
      <c r="I8" s="69">
        <v>37</v>
      </c>
      <c r="J8" s="69">
        <v>41</v>
      </c>
      <c r="K8" s="69">
        <v>37</v>
      </c>
      <c r="L8" s="69">
        <v>25</v>
      </c>
      <c r="M8" s="69">
        <v>33</v>
      </c>
      <c r="N8" s="69">
        <v>44</v>
      </c>
      <c r="O8" s="69">
        <v>26</v>
      </c>
    </row>
    <row r="9" spans="1:15" s="49" customFormat="1" ht="15.9" customHeight="1">
      <c r="A9" s="84"/>
      <c r="B9" s="59" t="s">
        <v>33</v>
      </c>
      <c r="C9" s="69">
        <v>13.75</v>
      </c>
      <c r="D9" s="69">
        <v>18</v>
      </c>
      <c r="E9" s="69">
        <v>8</v>
      </c>
      <c r="F9" s="69">
        <v>12</v>
      </c>
      <c r="G9" s="69">
        <v>16</v>
      </c>
      <c r="H9" s="69">
        <v>11</v>
      </c>
      <c r="I9" s="69">
        <v>13</v>
      </c>
      <c r="J9" s="69">
        <v>14</v>
      </c>
      <c r="K9" s="69">
        <v>12</v>
      </c>
      <c r="L9" s="69">
        <v>9</v>
      </c>
      <c r="M9" s="69">
        <v>15</v>
      </c>
      <c r="N9" s="69">
        <v>25</v>
      </c>
      <c r="O9" s="69">
        <v>12</v>
      </c>
    </row>
    <row r="10" spans="1:15" s="49" customFormat="1" ht="15.9" customHeight="1">
      <c r="A10" s="84"/>
      <c r="B10" s="84"/>
      <c r="C10" s="67"/>
      <c r="D10" s="69"/>
      <c r="E10" s="69"/>
      <c r="F10" s="69"/>
      <c r="G10" s="69"/>
      <c r="H10" s="69"/>
      <c r="I10" s="69"/>
      <c r="J10" s="69"/>
      <c r="K10" s="69"/>
      <c r="L10" s="69"/>
      <c r="M10" s="69"/>
      <c r="N10" s="69"/>
      <c r="O10" s="69"/>
    </row>
    <row r="11" spans="1:15" s="49" customFormat="1" ht="15.9" customHeight="1">
      <c r="A11" s="267" t="s">
        <v>195</v>
      </c>
      <c r="B11" s="267"/>
      <c r="C11" s="267"/>
      <c r="D11" s="267"/>
      <c r="E11" s="267"/>
      <c r="F11" s="267"/>
      <c r="G11" s="267"/>
      <c r="H11" s="267"/>
      <c r="I11" s="267"/>
      <c r="J11" s="267"/>
      <c r="K11" s="267"/>
      <c r="L11" s="267"/>
      <c r="M11" s="267"/>
      <c r="N11" s="267"/>
      <c r="O11" s="267"/>
    </row>
    <row r="12" spans="1:15" s="49" customFormat="1" ht="15.9" customHeight="1">
      <c r="A12" s="84"/>
      <c r="B12" s="59" t="s">
        <v>60</v>
      </c>
      <c r="C12" s="69">
        <v>30.166666666666668</v>
      </c>
      <c r="D12" s="69">
        <v>30</v>
      </c>
      <c r="E12" s="69">
        <v>38</v>
      </c>
      <c r="F12" s="69">
        <v>39</v>
      </c>
      <c r="G12" s="69">
        <v>32</v>
      </c>
      <c r="H12" s="69">
        <v>22</v>
      </c>
      <c r="I12" s="69">
        <v>26</v>
      </c>
      <c r="J12" s="69">
        <v>36</v>
      </c>
      <c r="K12" s="69">
        <v>24</v>
      </c>
      <c r="L12" s="69">
        <v>25</v>
      </c>
      <c r="M12" s="69">
        <v>26</v>
      </c>
      <c r="N12" s="69">
        <v>42</v>
      </c>
      <c r="O12" s="69">
        <v>22</v>
      </c>
    </row>
    <row r="13" spans="1:15" s="49" customFormat="1" ht="15.9" customHeight="1">
      <c r="A13" s="84"/>
      <c r="B13" s="59" t="s">
        <v>32</v>
      </c>
      <c r="C13" s="69">
        <v>30.833333333333332</v>
      </c>
      <c r="D13" s="69">
        <v>36</v>
      </c>
      <c r="E13" s="69">
        <v>19</v>
      </c>
      <c r="F13" s="69">
        <v>26</v>
      </c>
      <c r="G13" s="69">
        <v>38</v>
      </c>
      <c r="H13" s="69">
        <v>39</v>
      </c>
      <c r="I13" s="69">
        <v>34</v>
      </c>
      <c r="J13" s="69">
        <v>29</v>
      </c>
      <c r="K13" s="69">
        <v>33</v>
      </c>
      <c r="L13" s="69">
        <v>22</v>
      </c>
      <c r="M13" s="69">
        <v>36</v>
      </c>
      <c r="N13" s="69">
        <v>38</v>
      </c>
      <c r="O13" s="69">
        <v>20</v>
      </c>
    </row>
    <row r="14" spans="1:15" s="49" customFormat="1" ht="15.9" customHeight="1">
      <c r="A14" s="84"/>
      <c r="B14" s="59" t="s">
        <v>188</v>
      </c>
      <c r="C14" s="67"/>
      <c r="D14" s="69"/>
      <c r="E14" s="69"/>
      <c r="F14" s="69"/>
      <c r="G14" s="69"/>
      <c r="H14" s="69"/>
      <c r="I14" s="69"/>
      <c r="J14" s="69"/>
      <c r="K14" s="69"/>
      <c r="L14" s="69"/>
      <c r="M14" s="69"/>
      <c r="N14" s="69"/>
      <c r="O14" s="69"/>
    </row>
    <row r="15" spans="1:15" s="49" customFormat="1" ht="15.9" customHeight="1">
      <c r="A15" s="50"/>
      <c r="B15" s="84" t="s">
        <v>42</v>
      </c>
      <c r="C15" s="69">
        <v>7.583333333333333</v>
      </c>
      <c r="D15" s="69">
        <v>6</v>
      </c>
      <c r="E15" s="69">
        <v>2</v>
      </c>
      <c r="F15" s="69">
        <v>4</v>
      </c>
      <c r="G15" s="69">
        <v>9</v>
      </c>
      <c r="H15" s="69">
        <v>14</v>
      </c>
      <c r="I15" s="69">
        <v>9</v>
      </c>
      <c r="J15" s="69">
        <v>7</v>
      </c>
      <c r="K15" s="69">
        <v>13</v>
      </c>
      <c r="L15" s="69">
        <v>4</v>
      </c>
      <c r="M15" s="69">
        <v>8</v>
      </c>
      <c r="N15" s="69">
        <v>11</v>
      </c>
      <c r="O15" s="69">
        <v>4</v>
      </c>
    </row>
    <row r="16" spans="1:15" s="49" customFormat="1" ht="15.9" customHeight="1">
      <c r="A16" s="50"/>
      <c r="B16" s="84" t="s">
        <v>168</v>
      </c>
      <c r="C16" s="69">
        <v>14.166666666666666</v>
      </c>
      <c r="D16" s="69">
        <v>17</v>
      </c>
      <c r="E16" s="69">
        <v>12</v>
      </c>
      <c r="F16" s="69">
        <v>12</v>
      </c>
      <c r="G16" s="69">
        <v>18</v>
      </c>
      <c r="H16" s="69">
        <v>12</v>
      </c>
      <c r="I16" s="69">
        <v>19</v>
      </c>
      <c r="J16" s="69">
        <v>7</v>
      </c>
      <c r="K16" s="69">
        <v>11</v>
      </c>
      <c r="L16" s="69">
        <v>13</v>
      </c>
      <c r="M16" s="69">
        <v>22</v>
      </c>
      <c r="N16" s="69">
        <v>15</v>
      </c>
      <c r="O16" s="69">
        <v>12</v>
      </c>
    </row>
    <row r="17" spans="1:15" s="49" customFormat="1" ht="15.9" customHeight="1">
      <c r="A17" s="50"/>
      <c r="B17" s="84" t="s">
        <v>34</v>
      </c>
      <c r="C17" s="69">
        <v>8.75</v>
      </c>
      <c r="D17" s="69">
        <v>13</v>
      </c>
      <c r="E17" s="69">
        <v>5</v>
      </c>
      <c r="F17" s="69">
        <v>10</v>
      </c>
      <c r="G17" s="69">
        <v>10</v>
      </c>
      <c r="H17" s="69">
        <v>12</v>
      </c>
      <c r="I17" s="69">
        <v>6</v>
      </c>
      <c r="J17" s="69">
        <v>14</v>
      </c>
      <c r="K17" s="69">
        <v>9</v>
      </c>
      <c r="L17" s="69">
        <v>5</v>
      </c>
      <c r="M17" s="69">
        <v>6</v>
      </c>
      <c r="N17" s="69">
        <v>11</v>
      </c>
      <c r="O17" s="69">
        <v>4</v>
      </c>
    </row>
    <row r="18" spans="1:15" s="49" customFormat="1" ht="15.9" customHeight="1">
      <c r="A18" s="84"/>
      <c r="B18" s="84" t="s">
        <v>40</v>
      </c>
      <c r="C18" s="69">
        <v>8.3333333333333329E-2</v>
      </c>
      <c r="D18" s="69">
        <v>0</v>
      </c>
      <c r="E18" s="69">
        <v>0</v>
      </c>
      <c r="F18" s="69">
        <v>0</v>
      </c>
      <c r="G18" s="69">
        <v>0</v>
      </c>
      <c r="H18" s="69">
        <v>1</v>
      </c>
      <c r="I18" s="69">
        <v>0</v>
      </c>
      <c r="J18" s="69">
        <v>0</v>
      </c>
      <c r="K18" s="69">
        <v>0</v>
      </c>
      <c r="L18" s="69">
        <v>0</v>
      </c>
      <c r="M18" s="69">
        <v>0</v>
      </c>
      <c r="N18" s="69">
        <v>0</v>
      </c>
      <c r="O18" s="69">
        <v>0</v>
      </c>
    </row>
    <row r="19" spans="1:15" s="49" customFormat="1" ht="15.9" customHeight="1">
      <c r="A19" s="84"/>
      <c r="B19" s="84" t="s">
        <v>41</v>
      </c>
      <c r="C19" s="69">
        <v>0.25</v>
      </c>
      <c r="D19" s="69">
        <v>0</v>
      </c>
      <c r="E19" s="69">
        <v>0</v>
      </c>
      <c r="F19" s="69">
        <v>0</v>
      </c>
      <c r="G19" s="69">
        <v>1</v>
      </c>
      <c r="H19" s="69">
        <v>0</v>
      </c>
      <c r="I19" s="69">
        <v>0</v>
      </c>
      <c r="J19" s="69">
        <v>1</v>
      </c>
      <c r="K19" s="69">
        <v>0</v>
      </c>
      <c r="L19" s="69">
        <v>0</v>
      </c>
      <c r="M19" s="69">
        <v>0</v>
      </c>
      <c r="N19" s="69">
        <v>1</v>
      </c>
      <c r="O19" s="69">
        <v>0</v>
      </c>
    </row>
    <row r="20" spans="1:15" s="49" customFormat="1" ht="15.9" customHeight="1">
      <c r="A20" s="84"/>
      <c r="B20" s="84"/>
      <c r="C20" s="67"/>
      <c r="D20" s="69"/>
      <c r="E20" s="69"/>
      <c r="F20" s="69"/>
      <c r="G20" s="69"/>
      <c r="H20" s="69"/>
      <c r="I20" s="69"/>
      <c r="J20" s="69"/>
      <c r="K20" s="69"/>
      <c r="L20" s="69"/>
      <c r="M20" s="69"/>
      <c r="N20" s="69"/>
      <c r="O20" s="69"/>
    </row>
    <row r="21" spans="1:15" s="49" customFormat="1" ht="15.9" customHeight="1">
      <c r="A21" s="265" t="s">
        <v>196</v>
      </c>
      <c r="B21" s="265"/>
      <c r="C21" s="265"/>
      <c r="D21" s="265"/>
      <c r="E21" s="265"/>
      <c r="F21" s="265"/>
      <c r="G21" s="265"/>
      <c r="H21" s="265"/>
      <c r="I21" s="265"/>
      <c r="J21" s="265"/>
      <c r="K21" s="265"/>
      <c r="L21" s="265"/>
      <c r="M21" s="265"/>
      <c r="N21" s="265"/>
      <c r="O21" s="265"/>
    </row>
    <row r="22" spans="1:15" s="49" customFormat="1" ht="15.9" customHeight="1">
      <c r="A22" s="50"/>
      <c r="B22" s="88" t="s">
        <v>43</v>
      </c>
      <c r="C22" s="69">
        <v>46.916666666666664</v>
      </c>
      <c r="D22" s="69">
        <v>47</v>
      </c>
      <c r="E22" s="69">
        <v>42</v>
      </c>
      <c r="F22" s="69">
        <v>55</v>
      </c>
      <c r="G22" s="69">
        <v>54</v>
      </c>
      <c r="H22" s="69">
        <v>51</v>
      </c>
      <c r="I22" s="69">
        <v>44</v>
      </c>
      <c r="J22" s="69">
        <v>48</v>
      </c>
      <c r="K22" s="69">
        <v>43</v>
      </c>
      <c r="L22" s="69">
        <v>37</v>
      </c>
      <c r="M22" s="69">
        <v>51</v>
      </c>
      <c r="N22" s="69">
        <v>60</v>
      </c>
      <c r="O22" s="69">
        <v>31</v>
      </c>
    </row>
    <row r="23" spans="1:15" s="49" customFormat="1" ht="15.9" customHeight="1">
      <c r="A23" s="50"/>
      <c r="B23" s="59" t="s">
        <v>108</v>
      </c>
      <c r="C23" s="69">
        <v>14.083333333333334</v>
      </c>
      <c r="D23" s="69">
        <v>19</v>
      </c>
      <c r="E23" s="69">
        <v>15</v>
      </c>
      <c r="F23" s="69">
        <v>10</v>
      </c>
      <c r="G23" s="69">
        <v>16</v>
      </c>
      <c r="H23" s="69">
        <v>10</v>
      </c>
      <c r="I23" s="69">
        <v>16</v>
      </c>
      <c r="J23" s="69">
        <v>17</v>
      </c>
      <c r="K23" s="69">
        <v>14</v>
      </c>
      <c r="L23" s="69">
        <v>10</v>
      </c>
      <c r="M23" s="69">
        <v>11</v>
      </c>
      <c r="N23" s="69">
        <v>20</v>
      </c>
      <c r="O23" s="69">
        <v>11</v>
      </c>
    </row>
    <row r="24" spans="1:15" s="49" customFormat="1" ht="15.9" customHeight="1">
      <c r="A24" s="50"/>
      <c r="B24" s="84"/>
      <c r="C24" s="67"/>
      <c r="D24" s="69"/>
      <c r="E24" s="69"/>
      <c r="F24" s="69"/>
      <c r="G24" s="69"/>
      <c r="H24" s="69"/>
      <c r="I24" s="69"/>
      <c r="J24" s="69"/>
      <c r="K24" s="69"/>
      <c r="L24" s="69"/>
      <c r="M24" s="69"/>
      <c r="N24" s="69"/>
      <c r="O24" s="69"/>
    </row>
    <row r="25" spans="1:15" s="49" customFormat="1" ht="15.9" customHeight="1">
      <c r="A25" s="267" t="s">
        <v>197</v>
      </c>
      <c r="B25" s="267"/>
      <c r="C25" s="267"/>
      <c r="D25" s="267"/>
      <c r="E25" s="267"/>
      <c r="F25" s="267"/>
      <c r="G25" s="267"/>
      <c r="H25" s="267"/>
      <c r="I25" s="267"/>
      <c r="J25" s="267"/>
      <c r="K25" s="267"/>
      <c r="L25" s="267"/>
      <c r="M25" s="267"/>
      <c r="N25" s="267"/>
      <c r="O25" s="267"/>
    </row>
    <row r="26" spans="1:15" s="49" customFormat="1" ht="15.9" customHeight="1">
      <c r="A26" s="59"/>
      <c r="B26" s="59" t="s">
        <v>186</v>
      </c>
      <c r="C26" s="69">
        <v>34.666666666666664</v>
      </c>
      <c r="D26" s="69">
        <v>42</v>
      </c>
      <c r="E26" s="69">
        <v>33</v>
      </c>
      <c r="F26" s="69">
        <v>43</v>
      </c>
      <c r="G26" s="69">
        <v>42</v>
      </c>
      <c r="H26" s="69">
        <v>31</v>
      </c>
      <c r="I26" s="69">
        <v>32</v>
      </c>
      <c r="J26" s="69">
        <v>38</v>
      </c>
      <c r="K26" s="69">
        <v>33</v>
      </c>
      <c r="L26" s="69">
        <v>33</v>
      </c>
      <c r="M26" s="69">
        <v>31</v>
      </c>
      <c r="N26" s="69">
        <v>39</v>
      </c>
      <c r="O26" s="69">
        <v>19</v>
      </c>
    </row>
    <row r="27" spans="1:15" s="49" customFormat="1" ht="15.9" customHeight="1">
      <c r="A27" s="59"/>
      <c r="B27" s="59" t="s">
        <v>187</v>
      </c>
      <c r="C27" s="69">
        <v>12.583333333333334</v>
      </c>
      <c r="D27" s="69">
        <v>15</v>
      </c>
      <c r="E27" s="69">
        <v>12</v>
      </c>
      <c r="F27" s="69">
        <v>10</v>
      </c>
      <c r="G27" s="69">
        <v>12</v>
      </c>
      <c r="H27" s="69">
        <v>14</v>
      </c>
      <c r="I27" s="69">
        <v>15</v>
      </c>
      <c r="J27" s="69">
        <v>12</v>
      </c>
      <c r="K27" s="69">
        <v>11</v>
      </c>
      <c r="L27" s="69">
        <v>5</v>
      </c>
      <c r="M27" s="69">
        <v>15</v>
      </c>
      <c r="N27" s="69">
        <v>16</v>
      </c>
      <c r="O27" s="69">
        <v>14</v>
      </c>
    </row>
    <row r="28" spans="1:15" s="49" customFormat="1" ht="15.9" customHeight="1">
      <c r="A28" s="59"/>
      <c r="B28" s="59" t="s">
        <v>38</v>
      </c>
      <c r="C28" s="69">
        <v>13.75</v>
      </c>
      <c r="D28" s="69">
        <v>9</v>
      </c>
      <c r="E28" s="69">
        <v>12</v>
      </c>
      <c r="F28" s="69">
        <v>12</v>
      </c>
      <c r="G28" s="69">
        <v>16</v>
      </c>
      <c r="H28" s="69">
        <v>16</v>
      </c>
      <c r="I28" s="69">
        <v>13</v>
      </c>
      <c r="J28" s="69">
        <v>15</v>
      </c>
      <c r="K28" s="69">
        <v>13</v>
      </c>
      <c r="L28" s="69">
        <v>9</v>
      </c>
      <c r="M28" s="69">
        <v>16</v>
      </c>
      <c r="N28" s="69">
        <v>25</v>
      </c>
      <c r="O28" s="69">
        <v>9</v>
      </c>
    </row>
    <row r="29" spans="1:15" s="49" customFormat="1" ht="15.9" customHeight="1">
      <c r="A29" s="59"/>
      <c r="B29" s="84"/>
      <c r="C29" s="67"/>
      <c r="D29" s="69"/>
      <c r="E29" s="69"/>
      <c r="F29" s="69"/>
      <c r="G29" s="69"/>
      <c r="H29" s="69"/>
      <c r="I29" s="69"/>
      <c r="J29" s="69"/>
      <c r="K29" s="69"/>
      <c r="L29" s="69"/>
      <c r="M29" s="69"/>
      <c r="N29" s="69"/>
      <c r="O29" s="69"/>
    </row>
    <row r="30" spans="1:15" s="49" customFormat="1" ht="15.9" customHeight="1">
      <c r="A30" s="265" t="s">
        <v>110</v>
      </c>
      <c r="B30" s="265"/>
      <c r="C30" s="265"/>
      <c r="D30" s="265"/>
      <c r="E30" s="265"/>
      <c r="F30" s="265"/>
      <c r="G30" s="265"/>
      <c r="H30" s="265"/>
      <c r="I30" s="265"/>
      <c r="J30" s="265"/>
      <c r="K30" s="265"/>
      <c r="L30" s="265"/>
      <c r="M30" s="265"/>
      <c r="N30" s="265"/>
      <c r="O30" s="265"/>
    </row>
    <row r="31" spans="1:15" s="49" customFormat="1" ht="15.9" customHeight="1">
      <c r="A31" s="59"/>
      <c r="B31" s="59" t="s">
        <v>100</v>
      </c>
      <c r="C31" s="69">
        <v>39.333333333333336</v>
      </c>
      <c r="D31" s="69">
        <v>51</v>
      </c>
      <c r="E31" s="69">
        <v>45</v>
      </c>
      <c r="F31" s="69">
        <v>45</v>
      </c>
      <c r="G31" s="69">
        <v>45</v>
      </c>
      <c r="H31" s="69">
        <v>36</v>
      </c>
      <c r="I31" s="69">
        <v>43</v>
      </c>
      <c r="J31" s="69">
        <v>41</v>
      </c>
      <c r="K31" s="69">
        <v>38</v>
      </c>
      <c r="L31" s="69">
        <v>31</v>
      </c>
      <c r="M31" s="69">
        <v>33</v>
      </c>
      <c r="N31" s="69">
        <v>40</v>
      </c>
      <c r="O31" s="69">
        <v>24</v>
      </c>
    </row>
    <row r="32" spans="1:15" s="49" customFormat="1" ht="15.9" customHeight="1">
      <c r="A32" s="59"/>
      <c r="B32" s="59" t="s">
        <v>95</v>
      </c>
      <c r="C32" s="69">
        <v>1.25</v>
      </c>
      <c r="D32" s="69">
        <v>1</v>
      </c>
      <c r="E32" s="69">
        <v>2</v>
      </c>
      <c r="F32" s="69">
        <v>0</v>
      </c>
      <c r="G32" s="69">
        <v>2</v>
      </c>
      <c r="H32" s="69">
        <v>2</v>
      </c>
      <c r="I32" s="69">
        <v>3</v>
      </c>
      <c r="J32" s="69">
        <v>1</v>
      </c>
      <c r="K32" s="69">
        <v>0</v>
      </c>
      <c r="L32" s="69">
        <v>1</v>
      </c>
      <c r="M32" s="69">
        <v>0</v>
      </c>
      <c r="N32" s="69">
        <v>1</v>
      </c>
      <c r="O32" s="69">
        <v>2</v>
      </c>
    </row>
    <row r="33" spans="1:15" s="49" customFormat="1" ht="15.9" customHeight="1">
      <c r="A33" s="78"/>
      <c r="B33" s="59" t="s">
        <v>96</v>
      </c>
      <c r="C33" s="69">
        <v>0.16666666666666666</v>
      </c>
      <c r="D33" s="69">
        <v>1</v>
      </c>
      <c r="E33" s="69">
        <v>0</v>
      </c>
      <c r="F33" s="69">
        <v>0</v>
      </c>
      <c r="G33" s="69">
        <v>0</v>
      </c>
      <c r="H33" s="69">
        <v>0</v>
      </c>
      <c r="I33" s="69">
        <v>0</v>
      </c>
      <c r="J33" s="69">
        <v>0</v>
      </c>
      <c r="K33" s="69">
        <v>1</v>
      </c>
      <c r="L33" s="69">
        <v>0</v>
      </c>
      <c r="M33" s="69">
        <v>0</v>
      </c>
      <c r="N33" s="69">
        <v>0</v>
      </c>
      <c r="O33" s="69">
        <v>0</v>
      </c>
    </row>
    <row r="34" spans="1:15" s="49" customFormat="1" ht="15.9" customHeight="1">
      <c r="A34" s="78"/>
      <c r="B34" s="59" t="s">
        <v>93</v>
      </c>
      <c r="C34" s="69">
        <v>9.3333333333333339</v>
      </c>
      <c r="D34" s="69">
        <v>10</v>
      </c>
      <c r="E34" s="69">
        <v>5</v>
      </c>
      <c r="F34" s="69">
        <v>6</v>
      </c>
      <c r="G34" s="69">
        <v>17</v>
      </c>
      <c r="H34" s="69">
        <v>12</v>
      </c>
      <c r="I34" s="69">
        <v>4</v>
      </c>
      <c r="J34" s="69">
        <v>9</v>
      </c>
      <c r="K34" s="69">
        <v>8</v>
      </c>
      <c r="L34" s="69">
        <v>3</v>
      </c>
      <c r="M34" s="69">
        <v>10</v>
      </c>
      <c r="N34" s="69">
        <v>19</v>
      </c>
      <c r="O34" s="69">
        <v>9</v>
      </c>
    </row>
    <row r="35" spans="1:15" s="49" customFormat="1" ht="15.9" customHeight="1">
      <c r="A35" s="78"/>
      <c r="B35" s="59" t="s">
        <v>125</v>
      </c>
      <c r="C35" s="69">
        <v>0.33333333333333331</v>
      </c>
      <c r="D35" s="69">
        <v>0</v>
      </c>
      <c r="E35" s="69">
        <v>0</v>
      </c>
      <c r="F35" s="69">
        <v>0</v>
      </c>
      <c r="G35" s="69">
        <v>1</v>
      </c>
      <c r="H35" s="69">
        <v>0</v>
      </c>
      <c r="I35" s="69">
        <v>0</v>
      </c>
      <c r="J35" s="69">
        <v>0</v>
      </c>
      <c r="K35" s="69">
        <v>0</v>
      </c>
      <c r="L35" s="69">
        <v>1</v>
      </c>
      <c r="M35" s="69">
        <v>1</v>
      </c>
      <c r="N35" s="69">
        <v>0</v>
      </c>
      <c r="O35" s="69">
        <v>1</v>
      </c>
    </row>
    <row r="36" spans="1:15" s="49" customFormat="1" ht="15.9" customHeight="1">
      <c r="A36" s="78"/>
      <c r="B36" s="59" t="s">
        <v>94</v>
      </c>
      <c r="C36" s="69">
        <v>1.0833333333333333</v>
      </c>
      <c r="D36" s="69">
        <v>0</v>
      </c>
      <c r="E36" s="69">
        <v>0</v>
      </c>
      <c r="F36" s="69">
        <v>2</v>
      </c>
      <c r="G36" s="69">
        <v>0</v>
      </c>
      <c r="H36" s="69">
        <v>1</v>
      </c>
      <c r="I36" s="69">
        <v>0</v>
      </c>
      <c r="J36" s="69">
        <v>0</v>
      </c>
      <c r="K36" s="69">
        <v>1</v>
      </c>
      <c r="L36" s="69">
        <v>2</v>
      </c>
      <c r="M36" s="69">
        <v>3</v>
      </c>
      <c r="N36" s="69">
        <v>3</v>
      </c>
      <c r="O36" s="69">
        <v>1</v>
      </c>
    </row>
    <row r="37" spans="1:15" s="49" customFormat="1" ht="15.9" customHeight="1" thickBot="1">
      <c r="A37" s="54"/>
      <c r="B37" s="53" t="s">
        <v>121</v>
      </c>
      <c r="C37" s="71">
        <v>9.5</v>
      </c>
      <c r="D37" s="71">
        <v>3</v>
      </c>
      <c r="E37" s="71">
        <v>5</v>
      </c>
      <c r="F37" s="71">
        <v>12</v>
      </c>
      <c r="G37" s="71">
        <v>5</v>
      </c>
      <c r="H37" s="71">
        <v>10</v>
      </c>
      <c r="I37" s="71">
        <v>10</v>
      </c>
      <c r="J37" s="71">
        <v>14</v>
      </c>
      <c r="K37" s="71">
        <v>9</v>
      </c>
      <c r="L37" s="71">
        <v>9</v>
      </c>
      <c r="M37" s="71">
        <v>15</v>
      </c>
      <c r="N37" s="71">
        <v>17</v>
      </c>
      <c r="O37" s="71">
        <v>5</v>
      </c>
    </row>
    <row r="38" spans="1:15">
      <c r="A38" s="256" t="s">
        <v>429</v>
      </c>
      <c r="B38" s="256"/>
      <c r="C38" s="256"/>
      <c r="D38" s="256"/>
      <c r="E38" s="256"/>
      <c r="F38" s="256"/>
      <c r="G38" s="256"/>
      <c r="H38" s="256"/>
      <c r="I38" s="256"/>
      <c r="J38" s="256"/>
      <c r="K38" s="256"/>
      <c r="L38" s="256"/>
      <c r="M38" s="256"/>
      <c r="N38" s="256"/>
      <c r="O38" s="256"/>
    </row>
    <row r="39" spans="1:15">
      <c r="B39" s="19"/>
    </row>
    <row r="40" spans="1:15">
      <c r="B40" s="19"/>
    </row>
  </sheetData>
  <mergeCells count="9">
    <mergeCell ref="A38:O38"/>
    <mergeCell ref="A30:O30"/>
    <mergeCell ref="A25:O25"/>
    <mergeCell ref="A21:O21"/>
    <mergeCell ref="N3:O3"/>
    <mergeCell ref="A6:O6"/>
    <mergeCell ref="A11:O11"/>
    <mergeCell ref="A4:B4"/>
    <mergeCell ref="A5:B5"/>
  </mergeCells>
  <phoneticPr fontId="2" type="noConversion"/>
  <pageMargins left="0.78740157480314965" right="0.6692913385826772" top="0.98425196850393704" bottom="0.98425196850393704" header="0.51181102362204722" footer="0.51181102362204722"/>
  <pageSetup paperSize="9" scale="97"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1" enableFormatConditionsCalculation="0">
    <tabColor rgb="FFC8E6E5"/>
  </sheetPr>
  <dimension ref="A1:R38"/>
  <sheetViews>
    <sheetView zoomScale="85" zoomScaleNormal="85" workbookViewId="0">
      <selection activeCell="U28" sqref="U28"/>
    </sheetView>
  </sheetViews>
  <sheetFormatPr baseColWidth="10" defaultColWidth="11.44140625" defaultRowHeight="13.2"/>
  <cols>
    <col min="1" max="1" width="5" style="8" customWidth="1"/>
    <col min="2" max="2" width="31.5546875" style="8" bestFit="1" customWidth="1"/>
    <col min="3" max="3" width="15.44140625" style="13" bestFit="1" customWidth="1"/>
    <col min="4" max="4" width="5.88671875" style="8" bestFit="1" customWidth="1"/>
    <col min="5" max="5" width="6" style="8" bestFit="1" customWidth="1"/>
    <col min="6" max="6" width="5.88671875" style="8" bestFit="1" customWidth="1"/>
    <col min="7" max="8" width="5.6640625" style="8" bestFit="1" customWidth="1"/>
    <col min="9" max="9" width="6" style="8" bestFit="1" customWidth="1"/>
    <col min="10" max="10" width="5.6640625" style="8" bestFit="1" customWidth="1"/>
    <col min="11" max="11" width="6.33203125" style="8" bestFit="1" customWidth="1"/>
    <col min="12" max="12" width="6.109375" style="8" bestFit="1" customWidth="1"/>
    <col min="13" max="13" width="5.6640625" style="8" bestFit="1" customWidth="1"/>
    <col min="14" max="14" width="7.33203125" style="8" customWidth="1"/>
    <col min="15" max="15" width="6.109375" style="8" bestFit="1" customWidth="1"/>
    <col min="16" max="16384" width="11.44140625" style="7"/>
  </cols>
  <sheetData>
    <row r="1" spans="1:16" ht="18" customHeight="1">
      <c r="A1" s="89" t="s">
        <v>228</v>
      </c>
      <c r="B1" s="89"/>
      <c r="C1" s="89"/>
      <c r="D1" s="89"/>
      <c r="E1" s="89"/>
      <c r="F1" s="89"/>
      <c r="G1" s="89"/>
      <c r="H1" s="89"/>
      <c r="I1" s="89"/>
      <c r="J1" s="89"/>
      <c r="K1" s="89"/>
      <c r="L1" s="89"/>
      <c r="M1" s="89"/>
      <c r="N1" s="89"/>
      <c r="O1" s="89"/>
      <c r="P1" s="5"/>
    </row>
    <row r="2" spans="1:16" s="49" customFormat="1" ht="15.9" customHeight="1">
      <c r="A2" s="78"/>
      <c r="B2" s="78"/>
      <c r="C2" s="79"/>
      <c r="D2" s="50"/>
      <c r="E2" s="50"/>
      <c r="F2" s="50"/>
      <c r="G2" s="50"/>
      <c r="H2" s="50"/>
      <c r="I2" s="50"/>
      <c r="J2" s="50"/>
      <c r="K2" s="50"/>
      <c r="L2" s="50"/>
      <c r="M2" s="50"/>
      <c r="N2" s="50"/>
      <c r="O2" s="50"/>
    </row>
    <row r="3" spans="1:16" s="49" customFormat="1" ht="15.9" customHeight="1" thickBot="1">
      <c r="A3" s="78"/>
      <c r="B3" s="78"/>
      <c r="C3" s="79"/>
      <c r="D3" s="50"/>
      <c r="E3" s="50"/>
      <c r="F3" s="50"/>
      <c r="G3" s="50"/>
      <c r="H3" s="50"/>
      <c r="I3" s="50"/>
      <c r="J3" s="50"/>
      <c r="K3" s="50"/>
      <c r="L3" s="50"/>
      <c r="M3" s="50"/>
      <c r="N3" s="290" t="s">
        <v>18</v>
      </c>
      <c r="O3" s="290"/>
    </row>
    <row r="4" spans="1:16" s="80" customFormat="1" ht="15.9" customHeight="1">
      <c r="A4" s="268"/>
      <c r="B4" s="269"/>
      <c r="C4" s="86" t="s">
        <v>170</v>
      </c>
      <c r="D4" s="87" t="s">
        <v>126</v>
      </c>
      <c r="E4" s="87" t="s">
        <v>127</v>
      </c>
      <c r="F4" s="87" t="s">
        <v>117</v>
      </c>
      <c r="G4" s="87" t="s">
        <v>116</v>
      </c>
      <c r="H4" s="87" t="s">
        <v>135</v>
      </c>
      <c r="I4" s="87" t="s">
        <v>134</v>
      </c>
      <c r="J4" s="87" t="s">
        <v>133</v>
      </c>
      <c r="K4" s="87" t="s">
        <v>132</v>
      </c>
      <c r="L4" s="87" t="s">
        <v>131</v>
      </c>
      <c r="M4" s="87" t="s">
        <v>130</v>
      </c>
      <c r="N4" s="87" t="s">
        <v>129</v>
      </c>
      <c r="O4" s="87" t="s">
        <v>128</v>
      </c>
    </row>
    <row r="5" spans="1:16" s="49" customFormat="1" ht="15.9" customHeight="1">
      <c r="A5" s="264" t="s">
        <v>59</v>
      </c>
      <c r="B5" s="264"/>
      <c r="C5" s="85">
        <v>31.666666666666668</v>
      </c>
      <c r="D5" s="85">
        <v>40</v>
      </c>
      <c r="E5" s="85">
        <v>37</v>
      </c>
      <c r="F5" s="85">
        <v>33</v>
      </c>
      <c r="G5" s="85">
        <v>36</v>
      </c>
      <c r="H5" s="85">
        <v>27</v>
      </c>
      <c r="I5" s="85">
        <v>30</v>
      </c>
      <c r="J5" s="85">
        <v>29</v>
      </c>
      <c r="K5" s="85">
        <v>30</v>
      </c>
      <c r="L5" s="85">
        <v>24</v>
      </c>
      <c r="M5" s="85">
        <v>32</v>
      </c>
      <c r="N5" s="85">
        <v>43</v>
      </c>
      <c r="O5" s="85">
        <v>19</v>
      </c>
    </row>
    <row r="6" spans="1:16" s="49" customFormat="1" ht="15.9" customHeight="1">
      <c r="A6" s="265" t="s">
        <v>193</v>
      </c>
      <c r="B6" s="265"/>
      <c r="C6" s="265"/>
      <c r="D6" s="265"/>
      <c r="E6" s="265"/>
      <c r="F6" s="265"/>
      <c r="G6" s="265"/>
      <c r="H6" s="265"/>
      <c r="I6" s="265"/>
      <c r="J6" s="265"/>
      <c r="K6" s="265"/>
      <c r="L6" s="265"/>
      <c r="M6" s="265"/>
      <c r="N6" s="265"/>
      <c r="O6" s="265"/>
    </row>
    <row r="7" spans="1:16" s="49" customFormat="1" ht="15.9" customHeight="1">
      <c r="A7" s="84"/>
      <c r="B7" s="59" t="s">
        <v>184</v>
      </c>
      <c r="C7" s="132">
        <v>5.25</v>
      </c>
      <c r="D7" s="132">
        <v>7</v>
      </c>
      <c r="E7" s="132">
        <v>10</v>
      </c>
      <c r="F7" s="132">
        <v>5</v>
      </c>
      <c r="G7" s="132">
        <v>4</v>
      </c>
      <c r="H7" s="132">
        <v>5</v>
      </c>
      <c r="I7" s="132">
        <v>2</v>
      </c>
      <c r="J7" s="132">
        <v>5</v>
      </c>
      <c r="K7" s="132">
        <v>3</v>
      </c>
      <c r="L7" s="132">
        <v>7</v>
      </c>
      <c r="M7" s="132">
        <v>8</v>
      </c>
      <c r="N7" s="132">
        <v>6</v>
      </c>
      <c r="O7" s="132">
        <v>1</v>
      </c>
    </row>
    <row r="8" spans="1:16" s="49" customFormat="1" ht="15.9" customHeight="1">
      <c r="A8" s="84"/>
      <c r="B8" s="59" t="s">
        <v>185</v>
      </c>
      <c r="C8" s="132">
        <v>19.25</v>
      </c>
      <c r="D8" s="132">
        <v>22</v>
      </c>
      <c r="E8" s="132">
        <v>22</v>
      </c>
      <c r="F8" s="132">
        <v>24</v>
      </c>
      <c r="G8" s="132">
        <v>21</v>
      </c>
      <c r="H8" s="132">
        <v>19</v>
      </c>
      <c r="I8" s="132">
        <v>22</v>
      </c>
      <c r="J8" s="132">
        <v>15</v>
      </c>
      <c r="K8" s="132">
        <v>20</v>
      </c>
      <c r="L8" s="132">
        <v>11</v>
      </c>
      <c r="M8" s="132">
        <v>18</v>
      </c>
      <c r="N8" s="132">
        <v>25</v>
      </c>
      <c r="O8" s="132">
        <v>12</v>
      </c>
    </row>
    <row r="9" spans="1:16" s="49" customFormat="1" ht="15.9" customHeight="1">
      <c r="A9" s="84"/>
      <c r="B9" s="59" t="s">
        <v>33</v>
      </c>
      <c r="C9" s="132">
        <v>7.166666666666667</v>
      </c>
      <c r="D9" s="132">
        <v>11</v>
      </c>
      <c r="E9" s="132">
        <v>5</v>
      </c>
      <c r="F9" s="132">
        <v>4</v>
      </c>
      <c r="G9" s="132">
        <v>11</v>
      </c>
      <c r="H9" s="132">
        <v>3</v>
      </c>
      <c r="I9" s="132">
        <v>6</v>
      </c>
      <c r="J9" s="132">
        <v>9</v>
      </c>
      <c r="K9" s="132">
        <v>7</v>
      </c>
      <c r="L9" s="132">
        <v>6</v>
      </c>
      <c r="M9" s="132">
        <v>6</v>
      </c>
      <c r="N9" s="132">
        <v>12</v>
      </c>
      <c r="O9" s="132">
        <v>6</v>
      </c>
    </row>
    <row r="10" spans="1:16" s="49" customFormat="1" ht="15.9" customHeight="1">
      <c r="A10" s="84"/>
      <c r="B10" s="84"/>
      <c r="C10" s="131"/>
      <c r="D10" s="132"/>
      <c r="E10" s="132"/>
      <c r="F10" s="132"/>
      <c r="G10" s="132"/>
      <c r="H10" s="132"/>
      <c r="I10" s="132"/>
      <c r="J10" s="132"/>
      <c r="K10" s="132"/>
      <c r="L10" s="132"/>
      <c r="M10" s="132"/>
      <c r="N10" s="132"/>
      <c r="O10" s="132"/>
    </row>
    <row r="11" spans="1:16" s="49" customFormat="1" ht="15.9" customHeight="1">
      <c r="A11" s="267" t="s">
        <v>195</v>
      </c>
      <c r="B11" s="267"/>
      <c r="C11" s="267"/>
      <c r="D11" s="267"/>
      <c r="E11" s="267"/>
      <c r="F11" s="267"/>
      <c r="G11" s="267"/>
      <c r="H11" s="267"/>
      <c r="I11" s="267"/>
      <c r="J11" s="267"/>
      <c r="K11" s="267"/>
      <c r="L11" s="267"/>
      <c r="M11" s="267"/>
      <c r="N11" s="267"/>
      <c r="O11" s="267"/>
    </row>
    <row r="12" spans="1:16" s="49" customFormat="1" ht="15.9" customHeight="1">
      <c r="A12" s="84"/>
      <c r="B12" s="59" t="s">
        <v>60</v>
      </c>
      <c r="C12" s="132">
        <v>14.833333333333334</v>
      </c>
      <c r="D12" s="132">
        <v>13</v>
      </c>
      <c r="E12" s="132">
        <v>26</v>
      </c>
      <c r="F12" s="132">
        <v>18</v>
      </c>
      <c r="G12" s="132">
        <v>17</v>
      </c>
      <c r="H12" s="132">
        <v>8</v>
      </c>
      <c r="I12" s="132">
        <v>12</v>
      </c>
      <c r="J12" s="132">
        <v>14</v>
      </c>
      <c r="K12" s="132">
        <v>13</v>
      </c>
      <c r="L12" s="132">
        <v>14</v>
      </c>
      <c r="M12" s="132">
        <v>11</v>
      </c>
      <c r="N12" s="132">
        <v>22</v>
      </c>
      <c r="O12" s="132">
        <v>10</v>
      </c>
    </row>
    <row r="13" spans="1:16" s="49" customFormat="1" ht="15.9" customHeight="1">
      <c r="A13" s="84"/>
      <c r="B13" s="59" t="s">
        <v>32</v>
      </c>
      <c r="C13" s="132">
        <v>16.833333333333332</v>
      </c>
      <c r="D13" s="132">
        <v>27</v>
      </c>
      <c r="E13" s="132">
        <v>11</v>
      </c>
      <c r="F13" s="132">
        <v>15</v>
      </c>
      <c r="G13" s="132">
        <v>19</v>
      </c>
      <c r="H13" s="132">
        <v>19</v>
      </c>
      <c r="I13" s="132">
        <v>18</v>
      </c>
      <c r="J13" s="132">
        <v>15</v>
      </c>
      <c r="K13" s="132">
        <v>17</v>
      </c>
      <c r="L13" s="132">
        <v>10</v>
      </c>
      <c r="M13" s="132">
        <v>21</v>
      </c>
      <c r="N13" s="132">
        <v>21</v>
      </c>
      <c r="O13" s="132">
        <v>9</v>
      </c>
    </row>
    <row r="14" spans="1:16" s="49" customFormat="1" ht="15.9" customHeight="1">
      <c r="A14" s="84"/>
      <c r="B14" s="59" t="s">
        <v>188</v>
      </c>
      <c r="C14" s="67"/>
      <c r="D14" s="69"/>
      <c r="E14" s="69"/>
      <c r="F14" s="69"/>
      <c r="G14" s="69"/>
      <c r="H14" s="69"/>
      <c r="I14" s="69"/>
      <c r="J14" s="69"/>
      <c r="K14" s="69"/>
      <c r="L14" s="69"/>
      <c r="M14" s="69"/>
      <c r="N14" s="69"/>
      <c r="O14" s="69"/>
    </row>
    <row r="15" spans="1:16" s="49" customFormat="1" ht="15.9" customHeight="1">
      <c r="A15" s="50"/>
      <c r="B15" s="84" t="s">
        <v>42</v>
      </c>
      <c r="C15" s="132">
        <v>3.6666666666666665</v>
      </c>
      <c r="D15" s="132">
        <v>4</v>
      </c>
      <c r="E15" s="132">
        <v>0</v>
      </c>
      <c r="F15" s="132">
        <v>3</v>
      </c>
      <c r="G15" s="132">
        <v>3</v>
      </c>
      <c r="H15" s="132">
        <v>8</v>
      </c>
      <c r="I15" s="132">
        <v>3</v>
      </c>
      <c r="J15" s="132">
        <v>1</v>
      </c>
      <c r="K15" s="132">
        <v>7</v>
      </c>
      <c r="L15" s="132">
        <v>1</v>
      </c>
      <c r="M15" s="132">
        <v>6</v>
      </c>
      <c r="N15" s="132">
        <v>7</v>
      </c>
      <c r="O15" s="132">
        <v>1</v>
      </c>
    </row>
    <row r="16" spans="1:16" s="49" customFormat="1" ht="15.9" customHeight="1">
      <c r="A16" s="50"/>
      <c r="B16" s="84" t="s">
        <v>168</v>
      </c>
      <c r="C16" s="132">
        <v>7.583333333333333</v>
      </c>
      <c r="D16" s="132">
        <v>11</v>
      </c>
      <c r="E16" s="132">
        <v>7</v>
      </c>
      <c r="F16" s="132">
        <v>5</v>
      </c>
      <c r="G16" s="132">
        <v>9</v>
      </c>
      <c r="H16" s="132">
        <v>5</v>
      </c>
      <c r="I16" s="132">
        <v>12</v>
      </c>
      <c r="J16" s="132">
        <v>5</v>
      </c>
      <c r="K16" s="132">
        <v>6</v>
      </c>
      <c r="L16" s="132">
        <v>6</v>
      </c>
      <c r="M16" s="132">
        <v>12</v>
      </c>
      <c r="N16" s="132">
        <v>7</v>
      </c>
      <c r="O16" s="132">
        <v>6</v>
      </c>
    </row>
    <row r="17" spans="1:18" s="49" customFormat="1" ht="15.9" customHeight="1">
      <c r="A17" s="50"/>
      <c r="B17" s="84" t="s">
        <v>34</v>
      </c>
      <c r="C17" s="132">
        <v>5.333333333333333</v>
      </c>
      <c r="D17" s="132">
        <v>12</v>
      </c>
      <c r="E17" s="132">
        <v>4</v>
      </c>
      <c r="F17" s="132">
        <v>7</v>
      </c>
      <c r="G17" s="132">
        <v>6</v>
      </c>
      <c r="H17" s="132">
        <v>5</v>
      </c>
      <c r="I17" s="132">
        <v>3</v>
      </c>
      <c r="J17" s="132">
        <v>9</v>
      </c>
      <c r="K17" s="132">
        <v>4</v>
      </c>
      <c r="L17" s="132">
        <v>3</v>
      </c>
      <c r="M17" s="132">
        <v>3</v>
      </c>
      <c r="N17" s="132">
        <v>6</v>
      </c>
      <c r="O17" s="132">
        <v>2</v>
      </c>
    </row>
    <row r="18" spans="1:18" s="49" customFormat="1" ht="15.9" customHeight="1">
      <c r="A18" s="84"/>
      <c r="B18" s="84" t="s">
        <v>40</v>
      </c>
      <c r="C18" s="132">
        <v>8.3333333333333329E-2</v>
      </c>
      <c r="D18" s="132">
        <v>0</v>
      </c>
      <c r="E18" s="132">
        <v>0</v>
      </c>
      <c r="F18" s="132">
        <v>0</v>
      </c>
      <c r="G18" s="132">
        <v>0</v>
      </c>
      <c r="H18" s="132">
        <v>1</v>
      </c>
      <c r="I18" s="132">
        <v>0</v>
      </c>
      <c r="J18" s="132">
        <v>0</v>
      </c>
      <c r="K18" s="132">
        <v>0</v>
      </c>
      <c r="L18" s="132">
        <v>0</v>
      </c>
      <c r="M18" s="132">
        <v>0</v>
      </c>
      <c r="N18" s="132">
        <v>0</v>
      </c>
      <c r="O18" s="132">
        <v>0</v>
      </c>
      <c r="P18" s="50"/>
    </row>
    <row r="19" spans="1:18" s="49" customFormat="1" ht="15.9" customHeight="1">
      <c r="A19" s="84"/>
      <c r="B19" s="84" t="s">
        <v>41</v>
      </c>
      <c r="C19" s="132">
        <v>0.16666666666666666</v>
      </c>
      <c r="D19" s="132">
        <v>0</v>
      </c>
      <c r="E19" s="132">
        <v>0</v>
      </c>
      <c r="F19" s="132">
        <v>0</v>
      </c>
      <c r="G19" s="132">
        <v>1</v>
      </c>
      <c r="H19" s="132">
        <v>0</v>
      </c>
      <c r="I19" s="132">
        <v>0</v>
      </c>
      <c r="J19" s="132">
        <v>0</v>
      </c>
      <c r="K19" s="132">
        <v>0</v>
      </c>
      <c r="L19" s="132">
        <v>0</v>
      </c>
      <c r="M19" s="132">
        <v>0</v>
      </c>
      <c r="N19" s="132">
        <v>1</v>
      </c>
      <c r="O19" s="132">
        <v>0</v>
      </c>
    </row>
    <row r="20" spans="1:18" s="49" customFormat="1" ht="15.9" customHeight="1">
      <c r="A20" s="84"/>
      <c r="B20" s="84"/>
      <c r="C20" s="131"/>
      <c r="D20" s="132"/>
      <c r="E20" s="132"/>
      <c r="F20" s="132"/>
      <c r="G20" s="132"/>
      <c r="H20" s="132"/>
      <c r="I20" s="132"/>
      <c r="J20" s="132"/>
      <c r="K20" s="132"/>
      <c r="L20" s="132"/>
      <c r="M20" s="132"/>
      <c r="N20" s="132"/>
      <c r="O20" s="132"/>
    </row>
    <row r="21" spans="1:18" s="49" customFormat="1" ht="15.9" customHeight="1">
      <c r="A21" s="265" t="s">
        <v>196</v>
      </c>
      <c r="B21" s="265"/>
      <c r="C21" s="265"/>
      <c r="D21" s="265"/>
      <c r="E21" s="265"/>
      <c r="F21" s="265"/>
      <c r="G21" s="265"/>
      <c r="H21" s="265"/>
      <c r="I21" s="265"/>
      <c r="J21" s="265"/>
      <c r="K21" s="265"/>
      <c r="L21" s="265"/>
      <c r="M21" s="265"/>
      <c r="N21" s="265"/>
      <c r="O21" s="265"/>
    </row>
    <row r="22" spans="1:18" s="49" customFormat="1" ht="15.9" customHeight="1">
      <c r="A22" s="50"/>
      <c r="B22" s="88" t="s">
        <v>43</v>
      </c>
      <c r="C22" s="132">
        <v>19.916666666666668</v>
      </c>
      <c r="D22" s="132">
        <v>24</v>
      </c>
      <c r="E22" s="132">
        <v>25</v>
      </c>
      <c r="F22" s="132">
        <v>25</v>
      </c>
      <c r="G22" s="132">
        <v>22</v>
      </c>
      <c r="H22" s="132">
        <v>21</v>
      </c>
      <c r="I22" s="132">
        <v>14</v>
      </c>
      <c r="J22" s="132">
        <v>17</v>
      </c>
      <c r="K22" s="132">
        <v>16</v>
      </c>
      <c r="L22" s="132">
        <v>16</v>
      </c>
      <c r="M22" s="132">
        <v>23</v>
      </c>
      <c r="N22" s="132">
        <v>25</v>
      </c>
      <c r="O22" s="132">
        <v>11</v>
      </c>
    </row>
    <row r="23" spans="1:18" s="49" customFormat="1" ht="15.9" customHeight="1">
      <c r="A23" s="50"/>
      <c r="B23" s="59" t="s">
        <v>108</v>
      </c>
      <c r="C23" s="132">
        <v>11.75</v>
      </c>
      <c r="D23" s="132">
        <v>16</v>
      </c>
      <c r="E23" s="132">
        <v>12</v>
      </c>
      <c r="F23" s="132">
        <v>8</v>
      </c>
      <c r="G23" s="132">
        <v>14</v>
      </c>
      <c r="H23" s="132">
        <v>6</v>
      </c>
      <c r="I23" s="132">
        <v>16</v>
      </c>
      <c r="J23" s="132">
        <v>12</v>
      </c>
      <c r="K23" s="132">
        <v>14</v>
      </c>
      <c r="L23" s="132">
        <v>8</v>
      </c>
      <c r="M23" s="132">
        <v>9</v>
      </c>
      <c r="N23" s="132">
        <v>18</v>
      </c>
      <c r="O23" s="132">
        <v>8</v>
      </c>
    </row>
    <row r="24" spans="1:18" s="49" customFormat="1" ht="15.9" customHeight="1">
      <c r="A24" s="50"/>
      <c r="B24" s="84"/>
      <c r="C24" s="131"/>
      <c r="D24" s="132"/>
      <c r="E24" s="132"/>
      <c r="F24" s="132"/>
      <c r="G24" s="132"/>
      <c r="H24" s="132"/>
      <c r="I24" s="132"/>
      <c r="J24" s="132"/>
      <c r="K24" s="132"/>
      <c r="L24" s="132"/>
      <c r="M24" s="132"/>
      <c r="N24" s="132"/>
      <c r="O24" s="132"/>
    </row>
    <row r="25" spans="1:18" s="49" customFormat="1" ht="15.9" customHeight="1">
      <c r="A25" s="267" t="s">
        <v>197</v>
      </c>
      <c r="B25" s="267"/>
      <c r="C25" s="267"/>
      <c r="D25" s="267"/>
      <c r="E25" s="267"/>
      <c r="F25" s="267"/>
      <c r="G25" s="267"/>
      <c r="H25" s="267"/>
      <c r="I25" s="267"/>
      <c r="J25" s="267"/>
      <c r="K25" s="267"/>
      <c r="L25" s="267"/>
      <c r="M25" s="267"/>
      <c r="N25" s="267"/>
      <c r="O25" s="267"/>
    </row>
    <row r="26" spans="1:18" s="49" customFormat="1" ht="15.9" customHeight="1">
      <c r="A26" s="59"/>
      <c r="B26" s="59" t="s">
        <v>186</v>
      </c>
      <c r="C26" s="132">
        <v>17.25</v>
      </c>
      <c r="D26" s="132">
        <v>26</v>
      </c>
      <c r="E26" s="132">
        <v>20</v>
      </c>
      <c r="F26" s="132">
        <v>20</v>
      </c>
      <c r="G26" s="132">
        <v>18</v>
      </c>
      <c r="H26" s="132">
        <v>15</v>
      </c>
      <c r="I26" s="132">
        <v>15</v>
      </c>
      <c r="J26" s="132">
        <v>16</v>
      </c>
      <c r="K26" s="132">
        <v>18</v>
      </c>
      <c r="L26" s="132">
        <v>14</v>
      </c>
      <c r="M26" s="132">
        <v>16</v>
      </c>
      <c r="N26" s="132">
        <v>22</v>
      </c>
      <c r="O26" s="132">
        <v>7</v>
      </c>
      <c r="R26" s="128"/>
    </row>
    <row r="27" spans="1:18" s="49" customFormat="1" ht="15.9" customHeight="1">
      <c r="A27" s="59"/>
      <c r="B27" s="59" t="s">
        <v>187</v>
      </c>
      <c r="C27" s="132">
        <v>6.333333333333333</v>
      </c>
      <c r="D27" s="132">
        <v>8</v>
      </c>
      <c r="E27" s="132">
        <v>7</v>
      </c>
      <c r="F27" s="132">
        <v>7</v>
      </c>
      <c r="G27" s="132">
        <v>6</v>
      </c>
      <c r="H27" s="132">
        <v>5</v>
      </c>
      <c r="I27" s="132">
        <v>6</v>
      </c>
      <c r="J27" s="132">
        <v>6</v>
      </c>
      <c r="K27" s="132">
        <v>4</v>
      </c>
      <c r="L27" s="132">
        <v>3</v>
      </c>
      <c r="M27" s="132">
        <v>8</v>
      </c>
      <c r="N27" s="132">
        <v>9</v>
      </c>
      <c r="O27" s="132">
        <v>7</v>
      </c>
      <c r="R27" s="128"/>
    </row>
    <row r="28" spans="1:18" s="49" customFormat="1" ht="15.9" customHeight="1">
      <c r="A28" s="59"/>
      <c r="B28" s="59" t="s">
        <v>38</v>
      </c>
      <c r="C28" s="132">
        <v>8.0833333333333339</v>
      </c>
      <c r="D28" s="132">
        <v>6</v>
      </c>
      <c r="E28" s="132">
        <v>10</v>
      </c>
      <c r="F28" s="132">
        <v>6</v>
      </c>
      <c r="G28" s="132">
        <v>12</v>
      </c>
      <c r="H28" s="132">
        <v>7</v>
      </c>
      <c r="I28" s="132">
        <v>9</v>
      </c>
      <c r="J28" s="132">
        <v>7</v>
      </c>
      <c r="K28" s="132">
        <v>8</v>
      </c>
      <c r="L28" s="132">
        <v>7</v>
      </c>
      <c r="M28" s="132">
        <v>8</v>
      </c>
      <c r="N28" s="132">
        <v>12</v>
      </c>
      <c r="O28" s="132">
        <v>5</v>
      </c>
      <c r="R28" s="128"/>
    </row>
    <row r="29" spans="1:18" s="49" customFormat="1" ht="15.9" customHeight="1">
      <c r="A29" s="59"/>
      <c r="B29" s="84"/>
      <c r="C29" s="131"/>
      <c r="D29" s="132"/>
      <c r="E29" s="132"/>
      <c r="F29" s="132"/>
      <c r="G29" s="132"/>
      <c r="H29" s="132"/>
      <c r="I29" s="132"/>
      <c r="J29" s="132"/>
      <c r="K29" s="132"/>
      <c r="L29" s="132"/>
      <c r="M29" s="132"/>
      <c r="N29" s="132"/>
      <c r="O29" s="132"/>
      <c r="R29" s="128"/>
    </row>
    <row r="30" spans="1:18" s="49" customFormat="1" ht="15.9" customHeight="1">
      <c r="A30" s="265" t="s">
        <v>110</v>
      </c>
      <c r="B30" s="265"/>
      <c r="C30" s="265"/>
      <c r="D30" s="265"/>
      <c r="E30" s="265"/>
      <c r="F30" s="265"/>
      <c r="G30" s="265"/>
      <c r="H30" s="265"/>
      <c r="I30" s="265"/>
      <c r="J30" s="265"/>
      <c r="K30" s="265"/>
      <c r="L30" s="265"/>
      <c r="M30" s="265"/>
      <c r="N30" s="265"/>
      <c r="O30" s="265"/>
      <c r="R30" s="128"/>
    </row>
    <row r="31" spans="1:18" s="49" customFormat="1" ht="15.9" customHeight="1">
      <c r="A31" s="59"/>
      <c r="B31" s="59" t="s">
        <v>100</v>
      </c>
      <c r="C31" s="132">
        <v>20.916666666666668</v>
      </c>
      <c r="D31" s="132">
        <v>35</v>
      </c>
      <c r="E31" s="132">
        <v>32</v>
      </c>
      <c r="F31" s="132">
        <v>21</v>
      </c>
      <c r="G31" s="132">
        <v>24</v>
      </c>
      <c r="H31" s="132">
        <v>17</v>
      </c>
      <c r="I31" s="132">
        <v>22</v>
      </c>
      <c r="J31" s="132">
        <v>20</v>
      </c>
      <c r="K31" s="132">
        <v>18</v>
      </c>
      <c r="L31" s="132">
        <v>14</v>
      </c>
      <c r="M31" s="132">
        <v>13</v>
      </c>
      <c r="N31" s="132">
        <v>23</v>
      </c>
      <c r="O31" s="132">
        <v>12</v>
      </c>
      <c r="P31" s="104"/>
      <c r="R31" s="128"/>
    </row>
    <row r="32" spans="1:18" s="49" customFormat="1" ht="15.9" customHeight="1">
      <c r="A32" s="59"/>
      <c r="B32" s="59" t="s">
        <v>95</v>
      </c>
      <c r="C32" s="132">
        <v>0.5</v>
      </c>
      <c r="D32" s="132">
        <v>0</v>
      </c>
      <c r="E32" s="132">
        <v>1</v>
      </c>
      <c r="F32" s="132">
        <v>0</v>
      </c>
      <c r="G32" s="132">
        <v>1</v>
      </c>
      <c r="H32" s="132">
        <v>0</v>
      </c>
      <c r="I32" s="132">
        <v>1</v>
      </c>
      <c r="J32" s="132">
        <v>1</v>
      </c>
      <c r="K32" s="132">
        <v>0</v>
      </c>
      <c r="L32" s="132">
        <v>0</v>
      </c>
      <c r="M32" s="132">
        <v>0</v>
      </c>
      <c r="N32" s="132">
        <v>0</v>
      </c>
      <c r="O32" s="132">
        <v>2</v>
      </c>
      <c r="R32" s="128"/>
    </row>
    <row r="33" spans="1:18" s="49" customFormat="1" ht="15.9" customHeight="1">
      <c r="A33" s="50"/>
      <c r="B33" s="59" t="s">
        <v>96</v>
      </c>
      <c r="C33" s="132">
        <v>8.3333333333333329E-2</v>
      </c>
      <c r="D33" s="250">
        <v>0</v>
      </c>
      <c r="E33" s="132">
        <v>0</v>
      </c>
      <c r="F33" s="132">
        <v>0</v>
      </c>
      <c r="G33" s="132">
        <v>0</v>
      </c>
      <c r="H33" s="132">
        <v>0</v>
      </c>
      <c r="I33" s="132">
        <v>0</v>
      </c>
      <c r="J33" s="132">
        <v>0</v>
      </c>
      <c r="K33" s="132">
        <v>1</v>
      </c>
      <c r="L33" s="132">
        <v>0</v>
      </c>
      <c r="M33" s="132">
        <v>0</v>
      </c>
      <c r="N33" s="132">
        <v>0</v>
      </c>
      <c r="O33" s="132">
        <v>0</v>
      </c>
      <c r="R33" s="128"/>
    </row>
    <row r="34" spans="1:18" s="49" customFormat="1" ht="15.9" customHeight="1">
      <c r="A34" s="50"/>
      <c r="B34" s="59" t="s">
        <v>93</v>
      </c>
      <c r="C34" s="132">
        <v>4.916666666666667</v>
      </c>
      <c r="D34" s="132">
        <v>5</v>
      </c>
      <c r="E34" s="132">
        <v>2</v>
      </c>
      <c r="F34" s="132">
        <v>3</v>
      </c>
      <c r="G34" s="132">
        <v>8</v>
      </c>
      <c r="H34" s="132">
        <v>8</v>
      </c>
      <c r="I34" s="132">
        <v>1</v>
      </c>
      <c r="J34" s="132">
        <v>4</v>
      </c>
      <c r="K34" s="132">
        <v>6</v>
      </c>
      <c r="L34" s="132">
        <v>2</v>
      </c>
      <c r="M34" s="132">
        <v>5</v>
      </c>
      <c r="N34" s="132">
        <v>12</v>
      </c>
      <c r="O34" s="132">
        <v>3</v>
      </c>
      <c r="R34" s="128"/>
    </row>
    <row r="35" spans="1:18" s="49" customFormat="1" ht="15.9" customHeight="1">
      <c r="A35" s="50"/>
      <c r="B35" s="59" t="s">
        <v>125</v>
      </c>
      <c r="C35" s="132">
        <v>0.25</v>
      </c>
      <c r="D35" s="132">
        <v>0</v>
      </c>
      <c r="E35" s="132">
        <v>0</v>
      </c>
      <c r="F35" s="132">
        <v>0</v>
      </c>
      <c r="G35" s="132">
        <v>1</v>
      </c>
      <c r="H35" s="132">
        <v>0</v>
      </c>
      <c r="I35" s="132">
        <v>0</v>
      </c>
      <c r="J35" s="132">
        <v>0</v>
      </c>
      <c r="K35" s="132">
        <v>0</v>
      </c>
      <c r="L35" s="132">
        <v>1</v>
      </c>
      <c r="M35" s="132">
        <v>0</v>
      </c>
      <c r="N35" s="132">
        <v>0</v>
      </c>
      <c r="O35" s="132">
        <v>1</v>
      </c>
      <c r="R35" s="128"/>
    </row>
    <row r="36" spans="1:18" s="49" customFormat="1" ht="15.9" customHeight="1">
      <c r="A36" s="50"/>
      <c r="B36" s="59" t="s">
        <v>94</v>
      </c>
      <c r="C36" s="132">
        <v>0.75</v>
      </c>
      <c r="D36" s="132">
        <v>0</v>
      </c>
      <c r="E36" s="132">
        <v>0</v>
      </c>
      <c r="F36" s="132">
        <v>1</v>
      </c>
      <c r="G36" s="132">
        <v>0</v>
      </c>
      <c r="H36" s="132">
        <v>0</v>
      </c>
      <c r="I36" s="132">
        <v>0</v>
      </c>
      <c r="J36" s="132">
        <v>0</v>
      </c>
      <c r="K36" s="132">
        <v>1</v>
      </c>
      <c r="L36" s="132">
        <v>2</v>
      </c>
      <c r="M36" s="132">
        <v>2</v>
      </c>
      <c r="N36" s="132">
        <v>2</v>
      </c>
      <c r="O36" s="132">
        <v>1</v>
      </c>
      <c r="R36" s="128"/>
    </row>
    <row r="37" spans="1:18" s="49" customFormat="1" ht="15.9" customHeight="1" thickBot="1">
      <c r="A37" s="72"/>
      <c r="B37" s="72" t="s">
        <v>121</v>
      </c>
      <c r="C37" s="133">
        <v>4.25</v>
      </c>
      <c r="D37" s="133">
        <v>0</v>
      </c>
      <c r="E37" s="133">
        <v>2</v>
      </c>
      <c r="F37" s="133">
        <v>8</v>
      </c>
      <c r="G37" s="133">
        <v>2</v>
      </c>
      <c r="H37" s="133">
        <v>2</v>
      </c>
      <c r="I37" s="133">
        <v>6</v>
      </c>
      <c r="J37" s="133">
        <v>4</v>
      </c>
      <c r="K37" s="133">
        <v>4</v>
      </c>
      <c r="L37" s="133">
        <v>5</v>
      </c>
      <c r="M37" s="133">
        <v>12</v>
      </c>
      <c r="N37" s="133">
        <v>6</v>
      </c>
      <c r="O37" s="133">
        <v>0</v>
      </c>
      <c r="P37" s="81"/>
      <c r="R37" s="128"/>
    </row>
    <row r="38" spans="1:18">
      <c r="A38" s="256" t="s">
        <v>429</v>
      </c>
      <c r="B38" s="256"/>
      <c r="C38" s="256"/>
      <c r="D38" s="256"/>
      <c r="E38" s="256"/>
      <c r="F38" s="256"/>
      <c r="G38" s="256"/>
      <c r="H38" s="256"/>
      <c r="I38" s="256"/>
      <c r="J38" s="256"/>
      <c r="K38" s="256"/>
      <c r="L38" s="256"/>
      <c r="M38" s="256"/>
      <c r="N38" s="256"/>
      <c r="O38" s="256"/>
    </row>
  </sheetData>
  <mergeCells count="9">
    <mergeCell ref="A4:B4"/>
    <mergeCell ref="A5:B5"/>
    <mergeCell ref="N3:O3"/>
    <mergeCell ref="A38:O38"/>
    <mergeCell ref="A21:O21"/>
    <mergeCell ref="A25:O25"/>
    <mergeCell ref="A30:O30"/>
    <mergeCell ref="A6:O6"/>
    <mergeCell ref="A11:O11"/>
  </mergeCells>
  <phoneticPr fontId="2" type="noConversion"/>
  <pageMargins left="0.78740157480314965" right="0.6692913385826772" top="0.98425196850393704" bottom="0.98425196850393704" header="0.51181102362204722" footer="0.51181102362204722"/>
  <pageSetup paperSize="9" scale="97"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9" enableFormatConditionsCalculation="0">
    <tabColor rgb="FFC8E6E5"/>
  </sheetPr>
  <dimension ref="A1:R40"/>
  <sheetViews>
    <sheetView zoomScale="85" zoomScaleNormal="85" workbookViewId="0">
      <selection activeCell="U17" sqref="U17"/>
    </sheetView>
  </sheetViews>
  <sheetFormatPr baseColWidth="10" defaultColWidth="11.44140625" defaultRowHeight="13.2"/>
  <cols>
    <col min="1" max="1" width="5" style="8" customWidth="1"/>
    <col min="2" max="2" width="31.5546875" style="8" bestFit="1" customWidth="1"/>
    <col min="3" max="3" width="15.44140625" style="8" bestFit="1" customWidth="1"/>
    <col min="4" max="4" width="5.88671875" style="8" bestFit="1" customWidth="1"/>
    <col min="5" max="5" width="6" style="8" bestFit="1" customWidth="1"/>
    <col min="6" max="6" width="5.88671875" style="8" bestFit="1" customWidth="1"/>
    <col min="7" max="7" width="5.6640625" style="8" bestFit="1" customWidth="1"/>
    <col min="8" max="8" width="5.5546875" style="8" bestFit="1" customWidth="1"/>
    <col min="9" max="9" width="6" style="8" bestFit="1" customWidth="1"/>
    <col min="10" max="10" width="5.109375" style="8" bestFit="1" customWidth="1"/>
    <col min="11" max="11" width="6.33203125" style="8" bestFit="1" customWidth="1"/>
    <col min="12" max="12" width="6.109375" style="8" bestFit="1" customWidth="1"/>
    <col min="13" max="13" width="5.5546875" style="8" bestFit="1" customWidth="1"/>
    <col min="14" max="14" width="6.33203125" style="8" bestFit="1" customWidth="1"/>
    <col min="15" max="15" width="6.109375" style="8" bestFit="1" customWidth="1"/>
    <col min="16" max="16384" width="11.44140625" style="7"/>
  </cols>
  <sheetData>
    <row r="1" spans="1:17" ht="18" customHeight="1">
      <c r="A1" s="89" t="s">
        <v>227</v>
      </c>
      <c r="B1" s="89"/>
      <c r="C1" s="251"/>
      <c r="D1" s="89"/>
      <c r="E1" s="89"/>
      <c r="F1" s="89"/>
      <c r="G1" s="89"/>
      <c r="H1" s="89"/>
      <c r="I1" s="89"/>
      <c r="J1" s="89"/>
      <c r="K1" s="89"/>
      <c r="L1" s="89"/>
      <c r="M1" s="89"/>
      <c r="N1" s="89"/>
      <c r="O1" s="89"/>
      <c r="P1" s="5"/>
    </row>
    <row r="2" spans="1:17" s="49" customFormat="1" ht="15.9" customHeight="1">
      <c r="A2" s="78"/>
      <c r="B2" s="78"/>
      <c r="C2" s="50"/>
      <c r="D2" s="50"/>
      <c r="E2" s="50"/>
      <c r="F2" s="50"/>
      <c r="G2" s="50"/>
      <c r="H2" s="50"/>
      <c r="I2" s="50"/>
      <c r="J2" s="50"/>
      <c r="K2" s="50"/>
      <c r="L2" s="50"/>
      <c r="M2" s="50"/>
      <c r="N2" s="50"/>
      <c r="O2" s="50"/>
    </row>
    <row r="3" spans="1:17" s="49" customFormat="1" ht="15.9" customHeight="1" thickBot="1">
      <c r="A3" s="78"/>
      <c r="B3" s="78"/>
      <c r="C3" s="50"/>
      <c r="D3" s="50"/>
      <c r="E3" s="50"/>
      <c r="F3" s="50"/>
      <c r="G3" s="50"/>
      <c r="H3" s="50"/>
      <c r="I3" s="50"/>
      <c r="J3" s="50"/>
      <c r="K3" s="50"/>
      <c r="L3" s="50"/>
      <c r="M3" s="270" t="s">
        <v>431</v>
      </c>
      <c r="N3" s="270"/>
      <c r="O3" s="270"/>
      <c r="P3" s="78"/>
    </row>
    <row r="4" spans="1:17" s="80" customFormat="1" ht="15.9" customHeight="1">
      <c r="A4" s="268"/>
      <c r="B4" s="269"/>
      <c r="C4" s="86" t="s">
        <v>170</v>
      </c>
      <c r="D4" s="87" t="s">
        <v>126</v>
      </c>
      <c r="E4" s="87" t="s">
        <v>127</v>
      </c>
      <c r="F4" s="87" t="s">
        <v>117</v>
      </c>
      <c r="G4" s="87" t="s">
        <v>116</v>
      </c>
      <c r="H4" s="87" t="s">
        <v>135</v>
      </c>
      <c r="I4" s="87" t="s">
        <v>134</v>
      </c>
      <c r="J4" s="87" t="s">
        <v>133</v>
      </c>
      <c r="K4" s="87" t="s">
        <v>132</v>
      </c>
      <c r="L4" s="87" t="s">
        <v>131</v>
      </c>
      <c r="M4" s="87" t="s">
        <v>130</v>
      </c>
      <c r="N4" s="87" t="s">
        <v>129</v>
      </c>
      <c r="O4" s="87" t="s">
        <v>128</v>
      </c>
    </row>
    <row r="5" spans="1:17" s="49" customFormat="1" ht="15.9" customHeight="1">
      <c r="A5" s="264" t="s">
        <v>59</v>
      </c>
      <c r="B5" s="264"/>
      <c r="C5" s="85">
        <v>29.333333333333332</v>
      </c>
      <c r="D5" s="85">
        <v>26</v>
      </c>
      <c r="E5" s="85">
        <v>20</v>
      </c>
      <c r="F5" s="85">
        <v>32</v>
      </c>
      <c r="G5" s="85">
        <v>34</v>
      </c>
      <c r="H5" s="85">
        <v>34</v>
      </c>
      <c r="I5" s="85">
        <v>30</v>
      </c>
      <c r="J5" s="85">
        <v>36</v>
      </c>
      <c r="K5" s="85">
        <v>27</v>
      </c>
      <c r="L5" s="85">
        <v>23</v>
      </c>
      <c r="M5" s="85">
        <v>30</v>
      </c>
      <c r="N5" s="85">
        <v>37</v>
      </c>
      <c r="O5" s="85">
        <v>23</v>
      </c>
      <c r="Q5" s="81"/>
    </row>
    <row r="6" spans="1:17" s="49" customFormat="1" ht="15.9" customHeight="1">
      <c r="A6" s="265" t="s">
        <v>193</v>
      </c>
      <c r="B6" s="265"/>
      <c r="C6" s="265"/>
      <c r="D6" s="265"/>
      <c r="E6" s="265"/>
      <c r="F6" s="265"/>
      <c r="G6" s="265"/>
      <c r="H6" s="265"/>
      <c r="I6" s="265"/>
      <c r="J6" s="265"/>
      <c r="K6" s="265"/>
      <c r="L6" s="265"/>
      <c r="M6" s="265"/>
      <c r="N6" s="265"/>
      <c r="O6" s="265"/>
      <c r="Q6" s="81"/>
    </row>
    <row r="7" spans="1:17" s="49" customFormat="1" ht="15.9" customHeight="1">
      <c r="A7" s="84"/>
      <c r="B7" s="59" t="s">
        <v>184</v>
      </c>
      <c r="C7" s="69">
        <v>5.75</v>
      </c>
      <c r="D7" s="69">
        <v>7</v>
      </c>
      <c r="E7" s="69">
        <v>5</v>
      </c>
      <c r="F7" s="69">
        <v>5</v>
      </c>
      <c r="G7" s="69">
        <v>6</v>
      </c>
      <c r="H7" s="69">
        <v>8</v>
      </c>
      <c r="I7" s="69">
        <v>8</v>
      </c>
      <c r="J7" s="69">
        <v>5</v>
      </c>
      <c r="K7" s="69">
        <v>5</v>
      </c>
      <c r="L7" s="69">
        <v>6</v>
      </c>
      <c r="M7" s="69">
        <v>6</v>
      </c>
      <c r="N7" s="69">
        <v>5</v>
      </c>
      <c r="O7" s="69">
        <v>3</v>
      </c>
      <c r="Q7" s="81"/>
    </row>
    <row r="8" spans="1:17" s="49" customFormat="1" ht="15.9" customHeight="1">
      <c r="A8" s="84"/>
      <c r="B8" s="59" t="s">
        <v>185</v>
      </c>
      <c r="C8" s="69">
        <v>17</v>
      </c>
      <c r="D8" s="69">
        <v>12</v>
      </c>
      <c r="E8" s="69">
        <v>12</v>
      </c>
      <c r="F8" s="69">
        <v>19</v>
      </c>
      <c r="G8" s="69">
        <v>23</v>
      </c>
      <c r="H8" s="69">
        <v>18</v>
      </c>
      <c r="I8" s="69">
        <v>15</v>
      </c>
      <c r="J8" s="69">
        <v>26</v>
      </c>
      <c r="K8" s="69">
        <v>17</v>
      </c>
      <c r="L8" s="69">
        <v>14</v>
      </c>
      <c r="M8" s="69">
        <v>15</v>
      </c>
      <c r="N8" s="69">
        <v>19</v>
      </c>
      <c r="O8" s="69">
        <v>14</v>
      </c>
      <c r="Q8" s="81"/>
    </row>
    <row r="9" spans="1:17" s="49" customFormat="1" ht="15.9" customHeight="1">
      <c r="A9" s="84"/>
      <c r="B9" s="59" t="s">
        <v>33</v>
      </c>
      <c r="C9" s="69">
        <v>6.583333333333333</v>
      </c>
      <c r="D9" s="69">
        <v>7</v>
      </c>
      <c r="E9" s="69">
        <v>3</v>
      </c>
      <c r="F9" s="69">
        <v>8</v>
      </c>
      <c r="G9" s="69">
        <v>5</v>
      </c>
      <c r="H9" s="69">
        <v>8</v>
      </c>
      <c r="I9" s="69">
        <v>7</v>
      </c>
      <c r="J9" s="69">
        <v>5</v>
      </c>
      <c r="K9" s="69">
        <v>5</v>
      </c>
      <c r="L9" s="69">
        <v>3</v>
      </c>
      <c r="M9" s="69">
        <v>9</v>
      </c>
      <c r="N9" s="69">
        <v>13</v>
      </c>
      <c r="O9" s="69">
        <v>6</v>
      </c>
      <c r="Q9" s="81"/>
    </row>
    <row r="10" spans="1:17" s="49" customFormat="1" ht="15.9" customHeight="1">
      <c r="A10" s="84"/>
      <c r="B10" s="84"/>
      <c r="C10" s="69"/>
      <c r="D10" s="69"/>
      <c r="E10" s="69"/>
      <c r="F10" s="69"/>
      <c r="G10" s="69"/>
      <c r="H10" s="69"/>
      <c r="I10" s="69"/>
      <c r="J10" s="69"/>
      <c r="K10" s="69"/>
      <c r="L10" s="69"/>
      <c r="M10" s="69"/>
      <c r="N10" s="69"/>
      <c r="O10" s="69"/>
      <c r="Q10" s="81"/>
    </row>
    <row r="11" spans="1:17" s="49" customFormat="1" ht="15.9" customHeight="1">
      <c r="A11" s="267" t="s">
        <v>195</v>
      </c>
      <c r="B11" s="267"/>
      <c r="C11" s="267"/>
      <c r="D11" s="267"/>
      <c r="E11" s="267"/>
      <c r="F11" s="267"/>
      <c r="G11" s="267"/>
      <c r="H11" s="267"/>
      <c r="I11" s="267"/>
      <c r="J11" s="267"/>
      <c r="K11" s="267"/>
      <c r="L11" s="267"/>
      <c r="M11" s="267"/>
      <c r="N11" s="267"/>
      <c r="O11" s="267"/>
      <c r="Q11" s="81"/>
    </row>
    <row r="12" spans="1:17" s="49" customFormat="1" ht="15.9" customHeight="1">
      <c r="A12" s="84"/>
      <c r="B12" s="59" t="s">
        <v>60</v>
      </c>
      <c r="C12" s="69">
        <v>15.333333333333334</v>
      </c>
      <c r="D12" s="69">
        <v>17</v>
      </c>
      <c r="E12" s="69">
        <v>12</v>
      </c>
      <c r="F12" s="69">
        <v>21</v>
      </c>
      <c r="G12" s="69">
        <v>15</v>
      </c>
      <c r="H12" s="69">
        <v>14</v>
      </c>
      <c r="I12" s="69">
        <v>14</v>
      </c>
      <c r="J12" s="69">
        <v>22</v>
      </c>
      <c r="K12" s="69">
        <v>11</v>
      </c>
      <c r="L12" s="69">
        <v>11</v>
      </c>
      <c r="M12" s="69">
        <v>15</v>
      </c>
      <c r="N12" s="69">
        <v>20</v>
      </c>
      <c r="O12" s="69">
        <v>12</v>
      </c>
      <c r="Q12" s="81"/>
    </row>
    <row r="13" spans="1:17" s="49" customFormat="1" ht="15.9" customHeight="1">
      <c r="A13" s="84"/>
      <c r="B13" s="59" t="s">
        <v>32</v>
      </c>
      <c r="C13" s="69">
        <v>14</v>
      </c>
      <c r="D13" s="69">
        <v>9</v>
      </c>
      <c r="E13" s="69">
        <v>8</v>
      </c>
      <c r="F13" s="69">
        <v>11</v>
      </c>
      <c r="G13" s="69">
        <v>19</v>
      </c>
      <c r="H13" s="69">
        <v>20</v>
      </c>
      <c r="I13" s="69">
        <v>16</v>
      </c>
      <c r="J13" s="69">
        <v>14</v>
      </c>
      <c r="K13" s="69">
        <v>16</v>
      </c>
      <c r="L13" s="69">
        <v>12</v>
      </c>
      <c r="M13" s="69">
        <v>15</v>
      </c>
      <c r="N13" s="69">
        <v>17</v>
      </c>
      <c r="O13" s="69">
        <v>11</v>
      </c>
      <c r="Q13" s="81"/>
    </row>
    <row r="14" spans="1:17" s="49" customFormat="1" ht="15.9" customHeight="1">
      <c r="A14" s="84"/>
      <c r="B14" s="59" t="s">
        <v>188</v>
      </c>
      <c r="C14" s="69"/>
      <c r="D14" s="69"/>
      <c r="E14" s="69"/>
      <c r="F14" s="69"/>
      <c r="G14" s="69"/>
      <c r="H14" s="69"/>
      <c r="I14" s="69"/>
      <c r="J14" s="69"/>
      <c r="K14" s="69"/>
      <c r="L14" s="69"/>
      <c r="M14" s="69"/>
      <c r="N14" s="69"/>
      <c r="O14" s="69"/>
      <c r="Q14" s="81"/>
    </row>
    <row r="15" spans="1:17" s="49" customFormat="1" ht="15.9" customHeight="1">
      <c r="A15" s="50"/>
      <c r="B15" s="84" t="s">
        <v>42</v>
      </c>
      <c r="C15" s="69">
        <v>3.9166666666666665</v>
      </c>
      <c r="D15" s="69">
        <v>2</v>
      </c>
      <c r="E15" s="69">
        <v>2</v>
      </c>
      <c r="F15" s="69">
        <v>1</v>
      </c>
      <c r="G15" s="69">
        <v>6</v>
      </c>
      <c r="H15" s="69">
        <v>6</v>
      </c>
      <c r="I15" s="69">
        <v>6</v>
      </c>
      <c r="J15" s="69">
        <v>6</v>
      </c>
      <c r="K15" s="69">
        <v>6</v>
      </c>
      <c r="L15" s="69">
        <v>3</v>
      </c>
      <c r="M15" s="69">
        <v>2</v>
      </c>
      <c r="N15" s="69">
        <v>4</v>
      </c>
      <c r="O15" s="69">
        <v>3</v>
      </c>
      <c r="Q15" s="81"/>
    </row>
    <row r="16" spans="1:17" s="49" customFormat="1" ht="15.9" customHeight="1">
      <c r="A16" s="50"/>
      <c r="B16" s="84" t="s">
        <v>168</v>
      </c>
      <c r="C16" s="69">
        <v>6.583333333333333</v>
      </c>
      <c r="D16" s="69">
        <v>6</v>
      </c>
      <c r="E16" s="69">
        <v>5</v>
      </c>
      <c r="F16" s="69">
        <v>7</v>
      </c>
      <c r="G16" s="69">
        <v>9</v>
      </c>
      <c r="H16" s="69">
        <v>7</v>
      </c>
      <c r="I16" s="69">
        <v>7</v>
      </c>
      <c r="J16" s="69">
        <v>2</v>
      </c>
      <c r="K16" s="69">
        <v>5</v>
      </c>
      <c r="L16" s="69">
        <v>7</v>
      </c>
      <c r="M16" s="69">
        <v>10</v>
      </c>
      <c r="N16" s="69">
        <v>8</v>
      </c>
      <c r="O16" s="69">
        <v>6</v>
      </c>
      <c r="Q16" s="81"/>
    </row>
    <row r="17" spans="1:18" s="49" customFormat="1" ht="15.9" customHeight="1">
      <c r="A17" s="50"/>
      <c r="B17" s="84" t="s">
        <v>34</v>
      </c>
      <c r="C17" s="69">
        <v>3.4166666666666665</v>
      </c>
      <c r="D17" s="69">
        <v>1</v>
      </c>
      <c r="E17" s="69">
        <v>1</v>
      </c>
      <c r="F17" s="69">
        <v>3</v>
      </c>
      <c r="G17" s="69">
        <v>4</v>
      </c>
      <c r="H17" s="69">
        <v>7</v>
      </c>
      <c r="I17" s="69">
        <v>3</v>
      </c>
      <c r="J17" s="69">
        <v>5</v>
      </c>
      <c r="K17" s="69">
        <v>5</v>
      </c>
      <c r="L17" s="69">
        <v>2</v>
      </c>
      <c r="M17" s="69">
        <v>3</v>
      </c>
      <c r="N17" s="69">
        <v>5</v>
      </c>
      <c r="O17" s="69">
        <v>2</v>
      </c>
      <c r="Q17" s="81"/>
    </row>
    <row r="18" spans="1:18" s="49" customFormat="1" ht="15.9" customHeight="1">
      <c r="A18" s="84"/>
      <c r="B18" s="84" t="s">
        <v>40</v>
      </c>
      <c r="C18" s="69">
        <v>0</v>
      </c>
      <c r="D18" s="69">
        <v>0</v>
      </c>
      <c r="E18" s="69">
        <v>0</v>
      </c>
      <c r="F18" s="69">
        <v>0</v>
      </c>
      <c r="G18" s="69">
        <v>0</v>
      </c>
      <c r="H18" s="69">
        <v>0</v>
      </c>
      <c r="I18" s="69">
        <v>0</v>
      </c>
      <c r="J18" s="69">
        <v>0</v>
      </c>
      <c r="K18" s="69">
        <v>0</v>
      </c>
      <c r="L18" s="69">
        <v>0</v>
      </c>
      <c r="M18" s="69">
        <v>0</v>
      </c>
      <c r="N18" s="69">
        <v>0</v>
      </c>
      <c r="O18" s="69">
        <v>0</v>
      </c>
      <c r="P18" s="50"/>
      <c r="Q18" s="81"/>
    </row>
    <row r="19" spans="1:18" s="49" customFormat="1" ht="15.9" customHeight="1">
      <c r="A19" s="84"/>
      <c r="B19" s="84" t="s">
        <v>41</v>
      </c>
      <c r="C19" s="69">
        <v>8.3333333333333329E-2</v>
      </c>
      <c r="D19" s="69">
        <v>0</v>
      </c>
      <c r="E19" s="69">
        <v>0</v>
      </c>
      <c r="F19" s="69">
        <v>0</v>
      </c>
      <c r="G19" s="69">
        <v>0</v>
      </c>
      <c r="H19" s="69">
        <v>0</v>
      </c>
      <c r="I19" s="69">
        <v>0</v>
      </c>
      <c r="J19" s="69">
        <v>1</v>
      </c>
      <c r="K19" s="69">
        <v>0</v>
      </c>
      <c r="L19" s="69">
        <v>0</v>
      </c>
      <c r="M19" s="69">
        <v>0</v>
      </c>
      <c r="N19" s="69">
        <v>0</v>
      </c>
      <c r="O19" s="69">
        <v>0</v>
      </c>
      <c r="Q19" s="81"/>
    </row>
    <row r="20" spans="1:18" s="49" customFormat="1" ht="15.9" customHeight="1">
      <c r="A20" s="84"/>
      <c r="B20" s="84"/>
      <c r="C20" s="69"/>
      <c r="D20" s="69"/>
      <c r="E20" s="69"/>
      <c r="F20" s="69"/>
      <c r="G20" s="69"/>
      <c r="H20" s="69"/>
      <c r="I20" s="69"/>
      <c r="J20" s="69"/>
      <c r="K20" s="69"/>
      <c r="L20" s="69"/>
      <c r="M20" s="69"/>
      <c r="N20" s="69"/>
      <c r="O20" s="69"/>
      <c r="Q20" s="81"/>
    </row>
    <row r="21" spans="1:18" s="49" customFormat="1" ht="15.9" customHeight="1">
      <c r="A21" s="265" t="s">
        <v>196</v>
      </c>
      <c r="B21" s="265"/>
      <c r="C21" s="265"/>
      <c r="D21" s="265"/>
      <c r="E21" s="265"/>
      <c r="F21" s="265"/>
      <c r="G21" s="265"/>
      <c r="H21" s="265"/>
      <c r="I21" s="265"/>
      <c r="J21" s="265"/>
      <c r="K21" s="265"/>
      <c r="L21" s="265"/>
      <c r="M21" s="265"/>
      <c r="N21" s="265"/>
      <c r="O21" s="265"/>
      <c r="Q21" s="81"/>
    </row>
    <row r="22" spans="1:18" s="49" customFormat="1" ht="15.9" customHeight="1">
      <c r="A22" s="50"/>
      <c r="B22" s="88" t="s">
        <v>43</v>
      </c>
      <c r="C22" s="69">
        <v>27</v>
      </c>
      <c r="D22" s="69">
        <v>23</v>
      </c>
      <c r="E22" s="69">
        <v>17</v>
      </c>
      <c r="F22" s="69">
        <v>30</v>
      </c>
      <c r="G22" s="69">
        <v>32</v>
      </c>
      <c r="H22" s="69">
        <v>30</v>
      </c>
      <c r="I22" s="69">
        <v>30</v>
      </c>
      <c r="J22" s="69">
        <v>31</v>
      </c>
      <c r="K22" s="69">
        <v>27</v>
      </c>
      <c r="L22" s="69">
        <v>21</v>
      </c>
      <c r="M22" s="69">
        <v>28</v>
      </c>
      <c r="N22" s="69">
        <v>35</v>
      </c>
      <c r="O22" s="69">
        <v>20</v>
      </c>
      <c r="Q22" s="81"/>
    </row>
    <row r="23" spans="1:18" s="49" customFormat="1" ht="15.9" customHeight="1">
      <c r="A23" s="50"/>
      <c r="B23" s="59" t="s">
        <v>108</v>
      </c>
      <c r="C23" s="69">
        <v>2.3333333333333335</v>
      </c>
      <c r="D23" s="69">
        <v>3</v>
      </c>
      <c r="E23" s="69">
        <v>3</v>
      </c>
      <c r="F23" s="69">
        <v>2</v>
      </c>
      <c r="G23" s="69">
        <v>2</v>
      </c>
      <c r="H23" s="69">
        <v>4</v>
      </c>
      <c r="I23" s="69">
        <v>0</v>
      </c>
      <c r="J23" s="69">
        <v>5</v>
      </c>
      <c r="K23" s="69">
        <v>0</v>
      </c>
      <c r="L23" s="69">
        <v>2</v>
      </c>
      <c r="M23" s="69">
        <v>2</v>
      </c>
      <c r="N23" s="69">
        <v>2</v>
      </c>
      <c r="O23" s="69">
        <v>3</v>
      </c>
      <c r="Q23" s="81"/>
    </row>
    <row r="24" spans="1:18" s="49" customFormat="1" ht="15.9" customHeight="1">
      <c r="A24" s="50"/>
      <c r="B24" s="84"/>
      <c r="C24" s="69"/>
      <c r="D24" s="69"/>
      <c r="E24" s="69"/>
      <c r="F24" s="69"/>
      <c r="G24" s="69"/>
      <c r="H24" s="69"/>
      <c r="I24" s="69"/>
      <c r="J24" s="69"/>
      <c r="K24" s="69"/>
      <c r="L24" s="69"/>
      <c r="M24" s="69"/>
      <c r="N24" s="69"/>
      <c r="O24" s="69"/>
      <c r="Q24" s="81"/>
    </row>
    <row r="25" spans="1:18" s="49" customFormat="1" ht="15.9" customHeight="1">
      <c r="A25" s="267" t="s">
        <v>197</v>
      </c>
      <c r="B25" s="267"/>
      <c r="C25" s="267"/>
      <c r="D25" s="267"/>
      <c r="E25" s="267"/>
      <c r="F25" s="267"/>
      <c r="G25" s="267"/>
      <c r="H25" s="267"/>
      <c r="I25" s="267"/>
      <c r="J25" s="267"/>
      <c r="K25" s="267"/>
      <c r="L25" s="267"/>
      <c r="M25" s="267"/>
      <c r="N25" s="267"/>
      <c r="O25" s="267"/>
      <c r="Q25" s="81"/>
    </row>
    <row r="26" spans="1:18" s="49" customFormat="1" ht="15.9" customHeight="1">
      <c r="A26" s="59"/>
      <c r="B26" s="59" t="s">
        <v>186</v>
      </c>
      <c r="C26" s="69">
        <v>17.416666666666668</v>
      </c>
      <c r="D26" s="69">
        <v>16</v>
      </c>
      <c r="E26" s="69">
        <v>13</v>
      </c>
      <c r="F26" s="69">
        <v>23</v>
      </c>
      <c r="G26" s="69">
        <v>24</v>
      </c>
      <c r="H26" s="69">
        <v>16</v>
      </c>
      <c r="I26" s="69">
        <v>17</v>
      </c>
      <c r="J26" s="69">
        <v>22</v>
      </c>
      <c r="K26" s="69">
        <v>15</v>
      </c>
      <c r="L26" s="69">
        <v>19</v>
      </c>
      <c r="M26" s="69">
        <v>15</v>
      </c>
      <c r="N26" s="69">
        <v>17</v>
      </c>
      <c r="O26" s="69">
        <v>12</v>
      </c>
      <c r="Q26" s="81"/>
      <c r="R26" s="128"/>
    </row>
    <row r="27" spans="1:18" s="49" customFormat="1" ht="15.9" customHeight="1">
      <c r="A27" s="59"/>
      <c r="B27" s="59" t="s">
        <v>187</v>
      </c>
      <c r="C27" s="69">
        <v>6.25</v>
      </c>
      <c r="D27" s="69">
        <v>7</v>
      </c>
      <c r="E27" s="69">
        <v>5</v>
      </c>
      <c r="F27" s="69">
        <v>3</v>
      </c>
      <c r="G27" s="69">
        <v>6</v>
      </c>
      <c r="H27" s="69">
        <v>9</v>
      </c>
      <c r="I27" s="69">
        <v>9</v>
      </c>
      <c r="J27" s="69">
        <v>6</v>
      </c>
      <c r="K27" s="69">
        <v>7</v>
      </c>
      <c r="L27" s="69">
        <v>2</v>
      </c>
      <c r="M27" s="69">
        <v>7</v>
      </c>
      <c r="N27" s="69">
        <v>7</v>
      </c>
      <c r="O27" s="69">
        <v>7</v>
      </c>
      <c r="Q27" s="81"/>
      <c r="R27" s="128"/>
    </row>
    <row r="28" spans="1:18" s="49" customFormat="1" ht="15.9" customHeight="1">
      <c r="A28" s="59"/>
      <c r="B28" s="59" t="s">
        <v>38</v>
      </c>
      <c r="C28" s="69">
        <v>5.666666666666667</v>
      </c>
      <c r="D28" s="69">
        <v>3</v>
      </c>
      <c r="E28" s="69">
        <v>2</v>
      </c>
      <c r="F28" s="69">
        <v>6</v>
      </c>
      <c r="G28" s="69">
        <v>4</v>
      </c>
      <c r="H28" s="69">
        <v>9</v>
      </c>
      <c r="I28" s="69">
        <v>4</v>
      </c>
      <c r="J28" s="69">
        <v>8</v>
      </c>
      <c r="K28" s="69">
        <v>5</v>
      </c>
      <c r="L28" s="69">
        <v>2</v>
      </c>
      <c r="M28" s="69">
        <v>8</v>
      </c>
      <c r="N28" s="69">
        <v>13</v>
      </c>
      <c r="O28" s="69">
        <v>4</v>
      </c>
      <c r="Q28" s="81"/>
      <c r="R28" s="128"/>
    </row>
    <row r="29" spans="1:18" s="49" customFormat="1" ht="15.9" customHeight="1">
      <c r="A29" s="59"/>
      <c r="B29" s="84"/>
      <c r="C29" s="69"/>
      <c r="D29" s="69"/>
      <c r="E29" s="69"/>
      <c r="F29" s="69"/>
      <c r="G29" s="69"/>
      <c r="H29" s="69"/>
      <c r="I29" s="69"/>
      <c r="J29" s="69"/>
      <c r="K29" s="69"/>
      <c r="L29" s="69"/>
      <c r="M29" s="69"/>
      <c r="N29" s="69"/>
      <c r="O29" s="69"/>
      <c r="Q29" s="81"/>
      <c r="R29" s="128"/>
    </row>
    <row r="30" spans="1:18" s="49" customFormat="1" ht="15.9" customHeight="1">
      <c r="A30" s="265" t="s">
        <v>110</v>
      </c>
      <c r="B30" s="265"/>
      <c r="C30" s="265"/>
      <c r="D30" s="265"/>
      <c r="E30" s="265"/>
      <c r="F30" s="265"/>
      <c r="G30" s="265"/>
      <c r="H30" s="265"/>
      <c r="I30" s="265"/>
      <c r="J30" s="265"/>
      <c r="K30" s="265"/>
      <c r="L30" s="265"/>
      <c r="M30" s="265"/>
      <c r="N30" s="265"/>
      <c r="O30" s="265"/>
      <c r="Q30" s="81"/>
      <c r="R30" s="128"/>
    </row>
    <row r="31" spans="1:18" s="49" customFormat="1" ht="15.9" customHeight="1">
      <c r="A31" s="59"/>
      <c r="B31" s="59" t="s">
        <v>100</v>
      </c>
      <c r="C31" s="69">
        <v>18.416666666666668</v>
      </c>
      <c r="D31" s="69">
        <v>16</v>
      </c>
      <c r="E31" s="69">
        <v>13</v>
      </c>
      <c r="F31" s="69">
        <v>24</v>
      </c>
      <c r="G31" s="69">
        <v>21</v>
      </c>
      <c r="H31" s="69">
        <v>19</v>
      </c>
      <c r="I31" s="69">
        <v>21</v>
      </c>
      <c r="J31" s="69">
        <v>21</v>
      </c>
      <c r="K31" s="69">
        <v>20</v>
      </c>
      <c r="L31" s="69">
        <v>17</v>
      </c>
      <c r="M31" s="69">
        <v>20</v>
      </c>
      <c r="N31" s="69">
        <v>17</v>
      </c>
      <c r="O31" s="69">
        <v>12</v>
      </c>
      <c r="P31" s="104"/>
      <c r="Q31" s="81"/>
      <c r="R31" s="128"/>
    </row>
    <row r="32" spans="1:18" s="49" customFormat="1" ht="15.9" customHeight="1">
      <c r="A32" s="59"/>
      <c r="B32" s="59" t="s">
        <v>95</v>
      </c>
      <c r="C32" s="69">
        <v>0.75</v>
      </c>
      <c r="D32" s="69">
        <v>1</v>
      </c>
      <c r="E32" s="69">
        <v>1</v>
      </c>
      <c r="F32" s="69">
        <v>0</v>
      </c>
      <c r="G32" s="69">
        <v>1</v>
      </c>
      <c r="H32" s="69">
        <v>2</v>
      </c>
      <c r="I32" s="69">
        <v>2</v>
      </c>
      <c r="J32" s="69">
        <v>0</v>
      </c>
      <c r="K32" s="69">
        <v>0</v>
      </c>
      <c r="L32" s="69">
        <v>1</v>
      </c>
      <c r="M32" s="69">
        <v>0</v>
      </c>
      <c r="N32" s="69">
        <v>1</v>
      </c>
      <c r="O32" s="69">
        <v>0</v>
      </c>
      <c r="Q32" s="81"/>
      <c r="R32" s="128"/>
    </row>
    <row r="33" spans="1:18" s="49" customFormat="1" ht="15.9" customHeight="1">
      <c r="A33" s="50"/>
      <c r="B33" s="59" t="s">
        <v>96</v>
      </c>
      <c r="C33" s="69">
        <v>8.3333333333333329E-2</v>
      </c>
      <c r="D33" s="69">
        <v>1</v>
      </c>
      <c r="E33" s="69">
        <v>0</v>
      </c>
      <c r="F33" s="69">
        <v>0</v>
      </c>
      <c r="G33" s="69">
        <v>0</v>
      </c>
      <c r="H33" s="69">
        <v>0</v>
      </c>
      <c r="I33" s="69">
        <v>0</v>
      </c>
      <c r="J33" s="69">
        <v>0</v>
      </c>
      <c r="K33" s="69">
        <v>0</v>
      </c>
      <c r="L33" s="69">
        <v>0</v>
      </c>
      <c r="M33" s="69">
        <v>0</v>
      </c>
      <c r="N33" s="69">
        <v>0</v>
      </c>
      <c r="O33" s="69">
        <v>0</v>
      </c>
      <c r="Q33" s="81"/>
      <c r="R33" s="128"/>
    </row>
    <row r="34" spans="1:18" s="49" customFormat="1" ht="15.9" customHeight="1">
      <c r="A34" s="50"/>
      <c r="B34" s="59" t="s">
        <v>93</v>
      </c>
      <c r="C34" s="69">
        <v>4.416666666666667</v>
      </c>
      <c r="D34" s="69">
        <v>5</v>
      </c>
      <c r="E34" s="69">
        <v>3</v>
      </c>
      <c r="F34" s="69">
        <v>3</v>
      </c>
      <c r="G34" s="69">
        <v>9</v>
      </c>
      <c r="H34" s="69">
        <v>4</v>
      </c>
      <c r="I34" s="69">
        <v>3</v>
      </c>
      <c r="J34" s="69">
        <v>5</v>
      </c>
      <c r="K34" s="69">
        <v>2</v>
      </c>
      <c r="L34" s="69">
        <v>1</v>
      </c>
      <c r="M34" s="69">
        <v>5</v>
      </c>
      <c r="N34" s="69">
        <v>7</v>
      </c>
      <c r="O34" s="69">
        <v>6</v>
      </c>
      <c r="Q34" s="81"/>
      <c r="R34" s="128"/>
    </row>
    <row r="35" spans="1:18" s="49" customFormat="1" ht="15.9" customHeight="1">
      <c r="A35" s="50"/>
      <c r="B35" s="59" t="s">
        <v>125</v>
      </c>
      <c r="C35" s="69">
        <v>8.3333333333333329E-2</v>
      </c>
      <c r="D35" s="69">
        <v>0</v>
      </c>
      <c r="E35" s="69">
        <v>0</v>
      </c>
      <c r="F35" s="69">
        <v>0</v>
      </c>
      <c r="G35" s="69">
        <v>0</v>
      </c>
      <c r="H35" s="69">
        <v>0</v>
      </c>
      <c r="I35" s="69">
        <v>0</v>
      </c>
      <c r="J35" s="69">
        <v>0</v>
      </c>
      <c r="K35" s="69">
        <v>0</v>
      </c>
      <c r="L35" s="69">
        <v>0</v>
      </c>
      <c r="M35" s="69">
        <v>1</v>
      </c>
      <c r="N35" s="69">
        <v>0</v>
      </c>
      <c r="O35" s="69">
        <v>0</v>
      </c>
      <c r="Q35" s="81"/>
      <c r="R35" s="128"/>
    </row>
    <row r="36" spans="1:18" s="49" customFormat="1" ht="15.9" customHeight="1">
      <c r="A36" s="50"/>
      <c r="B36" s="59" t="s">
        <v>94</v>
      </c>
      <c r="C36" s="69">
        <v>0.33333333333333331</v>
      </c>
      <c r="D36" s="69">
        <v>0</v>
      </c>
      <c r="E36" s="69">
        <v>0</v>
      </c>
      <c r="F36" s="69">
        <v>1</v>
      </c>
      <c r="G36" s="69">
        <v>0</v>
      </c>
      <c r="H36" s="69">
        <v>1</v>
      </c>
      <c r="I36" s="69">
        <v>0</v>
      </c>
      <c r="J36" s="69">
        <v>0</v>
      </c>
      <c r="K36" s="69">
        <v>0</v>
      </c>
      <c r="L36" s="69">
        <v>0</v>
      </c>
      <c r="M36" s="69">
        <v>1</v>
      </c>
      <c r="N36" s="69">
        <v>1</v>
      </c>
      <c r="O36" s="69">
        <v>0</v>
      </c>
      <c r="R36" s="128"/>
    </row>
    <row r="37" spans="1:18" s="49" customFormat="1" ht="15.9" customHeight="1" thickBot="1">
      <c r="A37" s="72"/>
      <c r="B37" s="72" t="s">
        <v>121</v>
      </c>
      <c r="C37" s="71">
        <v>5.25</v>
      </c>
      <c r="D37" s="71">
        <v>3</v>
      </c>
      <c r="E37" s="71">
        <v>3</v>
      </c>
      <c r="F37" s="71">
        <v>4</v>
      </c>
      <c r="G37" s="71">
        <v>3</v>
      </c>
      <c r="H37" s="71">
        <v>8</v>
      </c>
      <c r="I37" s="71">
        <v>4</v>
      </c>
      <c r="J37" s="71">
        <v>10</v>
      </c>
      <c r="K37" s="71">
        <v>5</v>
      </c>
      <c r="L37" s="71">
        <v>4</v>
      </c>
      <c r="M37" s="71">
        <v>3</v>
      </c>
      <c r="N37" s="71">
        <v>11</v>
      </c>
      <c r="O37" s="71">
        <v>5</v>
      </c>
      <c r="R37" s="128"/>
    </row>
    <row r="38" spans="1:18" s="49" customFormat="1" ht="15.9" customHeight="1">
      <c r="A38" s="256" t="s">
        <v>429</v>
      </c>
      <c r="B38" s="256"/>
      <c r="C38" s="256"/>
      <c r="D38" s="256"/>
      <c r="E38" s="256"/>
      <c r="F38" s="256"/>
      <c r="G38" s="256"/>
      <c r="H38" s="256"/>
      <c r="I38" s="256"/>
      <c r="J38" s="256"/>
      <c r="K38" s="256"/>
      <c r="L38" s="256"/>
      <c r="M38" s="256"/>
      <c r="N38" s="256"/>
      <c r="O38" s="256"/>
    </row>
    <row r="39" spans="1:18">
      <c r="A39" s="15"/>
      <c r="B39" s="15"/>
      <c r="C39" s="15"/>
      <c r="D39" s="15"/>
      <c r="E39" s="15"/>
      <c r="F39" s="15"/>
      <c r="G39" s="15"/>
      <c r="H39" s="15"/>
      <c r="I39" s="15"/>
      <c r="J39" s="15"/>
      <c r="K39" s="15"/>
      <c r="L39" s="15"/>
      <c r="M39" s="15"/>
      <c r="N39" s="15"/>
      <c r="O39" s="15"/>
    </row>
    <row r="40" spans="1:18">
      <c r="E40" s="7"/>
      <c r="F40" s="7"/>
      <c r="G40" s="7"/>
    </row>
  </sheetData>
  <mergeCells count="9">
    <mergeCell ref="M3:O3"/>
    <mergeCell ref="A4:B4"/>
    <mergeCell ref="A5:B5"/>
    <mergeCell ref="A38:O38"/>
    <mergeCell ref="A30:O30"/>
    <mergeCell ref="A25:O25"/>
    <mergeCell ref="A21:O21"/>
    <mergeCell ref="A6:O6"/>
    <mergeCell ref="A11:O11"/>
  </mergeCells>
  <phoneticPr fontId="2" type="noConversion"/>
  <pageMargins left="0.78740157480314965" right="0.6692913385826772" top="0.98425196850393704" bottom="0.98425196850393704" header="0.51181102362204722" footer="0.51181102362204722"/>
  <pageSetup paperSize="9" scale="97"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6" enableFormatConditionsCalculation="0">
    <tabColor rgb="FFC8E6E5"/>
  </sheetPr>
  <dimension ref="A1:P29"/>
  <sheetViews>
    <sheetView zoomScale="70" zoomScaleNormal="70" workbookViewId="0">
      <selection activeCell="R19" sqref="R19"/>
    </sheetView>
  </sheetViews>
  <sheetFormatPr baseColWidth="10" defaultColWidth="11.44140625" defaultRowHeight="13.2"/>
  <cols>
    <col min="1" max="1" width="5" style="8" customWidth="1"/>
    <col min="2" max="2" width="22.88671875" style="8" bestFit="1" customWidth="1"/>
    <col min="3" max="3" width="15.44140625" style="8" bestFit="1" customWidth="1"/>
    <col min="4" max="15" width="6.33203125" style="8" bestFit="1" customWidth="1"/>
    <col min="16" max="16384" width="11.44140625" style="7"/>
  </cols>
  <sheetData>
    <row r="1" spans="1:16" ht="18" customHeight="1">
      <c r="A1" s="122" t="s">
        <v>229</v>
      </c>
      <c r="B1" s="122"/>
      <c r="C1" s="251"/>
      <c r="D1" s="122"/>
      <c r="E1" s="122"/>
      <c r="F1" s="122"/>
      <c r="G1" s="122"/>
      <c r="H1" s="122"/>
      <c r="I1" s="122"/>
      <c r="J1" s="122"/>
      <c r="K1" s="122"/>
      <c r="L1" s="122"/>
      <c r="M1" s="122"/>
      <c r="N1" s="122"/>
      <c r="O1" s="122"/>
    </row>
    <row r="2" spans="1:16" s="49" customFormat="1" ht="15.9" customHeight="1">
      <c r="A2" s="78"/>
      <c r="B2" s="78"/>
      <c r="C2" s="50"/>
      <c r="D2" s="50"/>
      <c r="E2" s="50"/>
      <c r="F2" s="50"/>
      <c r="G2" s="50"/>
      <c r="H2" s="50"/>
      <c r="I2" s="50"/>
      <c r="J2" s="50"/>
      <c r="K2" s="50"/>
      <c r="L2" s="50"/>
      <c r="M2" s="50"/>
      <c r="N2" s="50"/>
      <c r="O2" s="50"/>
    </row>
    <row r="3" spans="1:16" s="49" customFormat="1" ht="15.9" customHeight="1" thickBot="1">
      <c r="A3" s="50"/>
      <c r="B3" s="50"/>
      <c r="C3" s="50"/>
      <c r="D3" s="50"/>
      <c r="E3" s="50"/>
      <c r="F3" s="50"/>
      <c r="G3" s="50"/>
      <c r="H3" s="50"/>
      <c r="I3" s="50"/>
      <c r="J3" s="50"/>
      <c r="K3" s="50"/>
      <c r="L3" s="50"/>
      <c r="M3" s="50"/>
      <c r="N3" s="289" t="s">
        <v>19</v>
      </c>
      <c r="O3" s="289"/>
    </row>
    <row r="4" spans="1:16" s="80" customFormat="1" ht="15.9" customHeight="1">
      <c r="A4" s="268"/>
      <c r="B4" s="269"/>
      <c r="C4" s="86" t="s">
        <v>170</v>
      </c>
      <c r="D4" s="87" t="s">
        <v>126</v>
      </c>
      <c r="E4" s="87" t="s">
        <v>127</v>
      </c>
      <c r="F4" s="87" t="s">
        <v>117</v>
      </c>
      <c r="G4" s="87" t="s">
        <v>116</v>
      </c>
      <c r="H4" s="87" t="s">
        <v>135</v>
      </c>
      <c r="I4" s="87" t="s">
        <v>134</v>
      </c>
      <c r="J4" s="87" t="s">
        <v>133</v>
      </c>
      <c r="K4" s="87" t="s">
        <v>132</v>
      </c>
      <c r="L4" s="87" t="s">
        <v>131</v>
      </c>
      <c r="M4" s="87" t="s">
        <v>130</v>
      </c>
      <c r="N4" s="87" t="s">
        <v>129</v>
      </c>
      <c r="O4" s="87" t="s">
        <v>128</v>
      </c>
    </row>
    <row r="5" spans="1:16" s="104" customFormat="1" ht="15.9" customHeight="1">
      <c r="A5" s="264" t="s">
        <v>59</v>
      </c>
      <c r="B5" s="264"/>
      <c r="C5" s="85">
        <v>290.5</v>
      </c>
      <c r="D5" s="85">
        <v>330</v>
      </c>
      <c r="E5" s="85">
        <v>331</v>
      </c>
      <c r="F5" s="85">
        <v>315</v>
      </c>
      <c r="G5" s="85">
        <v>309</v>
      </c>
      <c r="H5" s="85">
        <v>316</v>
      </c>
      <c r="I5" s="85">
        <v>291</v>
      </c>
      <c r="J5" s="85">
        <v>284</v>
      </c>
      <c r="K5" s="85">
        <v>277</v>
      </c>
      <c r="L5" s="85">
        <v>272</v>
      </c>
      <c r="M5" s="85">
        <v>258</v>
      </c>
      <c r="N5" s="85">
        <v>252</v>
      </c>
      <c r="O5" s="85">
        <v>251</v>
      </c>
    </row>
    <row r="6" spans="1:16" s="49" customFormat="1" ht="15.9" customHeight="1">
      <c r="A6" s="265" t="s">
        <v>193</v>
      </c>
      <c r="B6" s="265"/>
      <c r="C6" s="265"/>
      <c r="D6" s="265"/>
      <c r="E6" s="265"/>
      <c r="F6" s="265"/>
      <c r="G6" s="265"/>
      <c r="H6" s="265"/>
      <c r="I6" s="265"/>
      <c r="J6" s="265"/>
      <c r="K6" s="265"/>
      <c r="L6" s="265"/>
      <c r="M6" s="265"/>
      <c r="N6" s="265"/>
      <c r="O6" s="265"/>
    </row>
    <row r="7" spans="1:16" s="49" customFormat="1" ht="15.9" customHeight="1">
      <c r="A7" s="59"/>
      <c r="B7" s="59" t="s">
        <v>184</v>
      </c>
      <c r="C7" s="69">
        <v>24</v>
      </c>
      <c r="D7" s="69">
        <v>29</v>
      </c>
      <c r="E7" s="69">
        <v>28</v>
      </c>
      <c r="F7" s="69">
        <v>27</v>
      </c>
      <c r="G7" s="69">
        <v>26</v>
      </c>
      <c r="H7" s="69">
        <v>27</v>
      </c>
      <c r="I7" s="69">
        <v>21</v>
      </c>
      <c r="J7" s="69">
        <v>23</v>
      </c>
      <c r="K7" s="69">
        <v>22</v>
      </c>
      <c r="L7" s="69">
        <v>23</v>
      </c>
      <c r="M7" s="69">
        <v>19</v>
      </c>
      <c r="N7" s="69">
        <v>21</v>
      </c>
      <c r="O7" s="69">
        <v>22</v>
      </c>
    </row>
    <row r="8" spans="1:16" s="49" customFormat="1" ht="15.9" customHeight="1">
      <c r="A8" s="59"/>
      <c r="B8" s="59" t="s">
        <v>185</v>
      </c>
      <c r="C8" s="69">
        <v>164.91666666666666</v>
      </c>
      <c r="D8" s="69">
        <v>192</v>
      </c>
      <c r="E8" s="69">
        <v>188</v>
      </c>
      <c r="F8" s="69">
        <v>178</v>
      </c>
      <c r="G8" s="69">
        <v>174</v>
      </c>
      <c r="H8" s="69">
        <v>178</v>
      </c>
      <c r="I8" s="69">
        <v>167</v>
      </c>
      <c r="J8" s="69">
        <v>162</v>
      </c>
      <c r="K8" s="69">
        <v>153</v>
      </c>
      <c r="L8" s="69">
        <v>150</v>
      </c>
      <c r="M8" s="69">
        <v>147</v>
      </c>
      <c r="N8" s="69">
        <v>144</v>
      </c>
      <c r="O8" s="69">
        <v>146</v>
      </c>
    </row>
    <row r="9" spans="1:16" s="49" customFormat="1" ht="15.9" customHeight="1">
      <c r="A9" s="59"/>
      <c r="B9" s="59" t="s">
        <v>33</v>
      </c>
      <c r="C9" s="69">
        <v>101.58333333333333</v>
      </c>
      <c r="D9" s="69">
        <v>109</v>
      </c>
      <c r="E9" s="69">
        <v>115</v>
      </c>
      <c r="F9" s="69">
        <v>110</v>
      </c>
      <c r="G9" s="69">
        <v>109</v>
      </c>
      <c r="H9" s="69">
        <v>111</v>
      </c>
      <c r="I9" s="69">
        <v>103</v>
      </c>
      <c r="J9" s="69">
        <v>99</v>
      </c>
      <c r="K9" s="69">
        <v>102</v>
      </c>
      <c r="L9" s="69">
        <v>99</v>
      </c>
      <c r="M9" s="69">
        <v>92</v>
      </c>
      <c r="N9" s="69">
        <v>87</v>
      </c>
      <c r="O9" s="69">
        <v>83</v>
      </c>
    </row>
    <row r="10" spans="1:16" s="49" customFormat="1" ht="15.9" customHeight="1">
      <c r="A10" s="124"/>
      <c r="B10" s="124"/>
      <c r="C10" s="69"/>
      <c r="D10" s="69"/>
      <c r="E10" s="69"/>
      <c r="F10" s="69"/>
      <c r="G10" s="69"/>
      <c r="H10" s="69"/>
      <c r="I10" s="69"/>
      <c r="J10" s="69"/>
      <c r="K10" s="69"/>
      <c r="L10" s="69"/>
      <c r="M10" s="69"/>
      <c r="N10" s="69"/>
      <c r="O10" s="69"/>
    </row>
    <row r="11" spans="1:16" s="49" customFormat="1" ht="15.9" customHeight="1">
      <c r="A11" s="267" t="s">
        <v>195</v>
      </c>
      <c r="B11" s="267"/>
      <c r="C11" s="267"/>
      <c r="D11" s="267"/>
      <c r="E11" s="267"/>
      <c r="F11" s="267"/>
      <c r="G11" s="267"/>
      <c r="H11" s="267"/>
      <c r="I11" s="267"/>
      <c r="J11" s="267"/>
      <c r="K11" s="267"/>
      <c r="L11" s="267"/>
      <c r="M11" s="267"/>
      <c r="N11" s="267"/>
      <c r="O11" s="267"/>
    </row>
    <row r="12" spans="1:16" s="49" customFormat="1" ht="15.9" customHeight="1">
      <c r="A12" s="124"/>
      <c r="B12" s="59" t="s">
        <v>60</v>
      </c>
      <c r="C12" s="69">
        <v>130.83333333333334</v>
      </c>
      <c r="D12" s="69">
        <v>151</v>
      </c>
      <c r="E12" s="69">
        <v>142</v>
      </c>
      <c r="F12" s="69">
        <v>131</v>
      </c>
      <c r="G12" s="69">
        <v>130</v>
      </c>
      <c r="H12" s="69">
        <v>146</v>
      </c>
      <c r="I12" s="69">
        <v>133</v>
      </c>
      <c r="J12" s="69">
        <v>126</v>
      </c>
      <c r="K12" s="69">
        <v>122</v>
      </c>
      <c r="L12" s="69">
        <v>125</v>
      </c>
      <c r="M12" s="69">
        <v>124</v>
      </c>
      <c r="N12" s="69">
        <v>119</v>
      </c>
      <c r="O12" s="69">
        <v>121</v>
      </c>
    </row>
    <row r="13" spans="1:16" s="49" customFormat="1" ht="15.9" customHeight="1">
      <c r="A13" s="124"/>
      <c r="B13" s="59" t="s">
        <v>32</v>
      </c>
      <c r="C13" s="69">
        <v>159.66666666666666</v>
      </c>
      <c r="D13" s="69">
        <v>179</v>
      </c>
      <c r="E13" s="69">
        <v>189</v>
      </c>
      <c r="F13" s="69">
        <v>184</v>
      </c>
      <c r="G13" s="69">
        <v>179</v>
      </c>
      <c r="H13" s="69">
        <v>170</v>
      </c>
      <c r="I13" s="69">
        <v>158</v>
      </c>
      <c r="J13" s="69">
        <v>158</v>
      </c>
      <c r="K13" s="69">
        <v>155</v>
      </c>
      <c r="L13" s="69">
        <v>147</v>
      </c>
      <c r="M13" s="69">
        <v>134</v>
      </c>
      <c r="N13" s="69">
        <v>133</v>
      </c>
      <c r="O13" s="69">
        <v>130</v>
      </c>
    </row>
    <row r="14" spans="1:16" s="49" customFormat="1" ht="15.9" customHeight="1">
      <c r="A14" s="124"/>
      <c r="B14" s="59" t="s">
        <v>188</v>
      </c>
      <c r="C14" s="69"/>
      <c r="D14" s="69"/>
      <c r="E14" s="69"/>
      <c r="F14" s="69"/>
      <c r="G14" s="69"/>
      <c r="H14" s="69"/>
      <c r="I14" s="69"/>
      <c r="J14" s="69"/>
      <c r="K14" s="69"/>
      <c r="L14" s="69"/>
      <c r="M14" s="69"/>
      <c r="N14" s="69"/>
      <c r="O14" s="69"/>
    </row>
    <row r="15" spans="1:16" s="49" customFormat="1" ht="15.9" customHeight="1">
      <c r="A15" s="50"/>
      <c r="B15" s="124" t="s">
        <v>42</v>
      </c>
      <c r="C15" s="69">
        <v>45.083333333333336</v>
      </c>
      <c r="D15" s="69">
        <v>49</v>
      </c>
      <c r="E15" s="69">
        <v>52</v>
      </c>
      <c r="F15" s="69">
        <v>54</v>
      </c>
      <c r="G15" s="69">
        <v>57</v>
      </c>
      <c r="H15" s="69">
        <v>52</v>
      </c>
      <c r="I15" s="69">
        <v>45</v>
      </c>
      <c r="J15" s="69">
        <v>47</v>
      </c>
      <c r="K15" s="69">
        <v>40</v>
      </c>
      <c r="L15" s="69">
        <v>38</v>
      </c>
      <c r="M15" s="69">
        <v>34</v>
      </c>
      <c r="N15" s="69">
        <v>38</v>
      </c>
      <c r="O15" s="69">
        <v>35</v>
      </c>
      <c r="P15" s="50"/>
    </row>
    <row r="16" spans="1:16" s="49" customFormat="1" ht="15.9" customHeight="1">
      <c r="A16" s="50"/>
      <c r="B16" s="124" t="s">
        <v>168</v>
      </c>
      <c r="C16" s="69">
        <v>76</v>
      </c>
      <c r="D16" s="69">
        <v>92</v>
      </c>
      <c r="E16" s="69">
        <v>91</v>
      </c>
      <c r="F16" s="69">
        <v>84</v>
      </c>
      <c r="G16" s="69">
        <v>79</v>
      </c>
      <c r="H16" s="69">
        <v>79</v>
      </c>
      <c r="I16" s="69">
        <v>70</v>
      </c>
      <c r="J16" s="69">
        <v>73</v>
      </c>
      <c r="K16" s="69">
        <v>77</v>
      </c>
      <c r="L16" s="69">
        <v>75</v>
      </c>
      <c r="M16" s="69">
        <v>65</v>
      </c>
      <c r="N16" s="69">
        <v>65</v>
      </c>
      <c r="O16" s="69">
        <v>62</v>
      </c>
      <c r="P16" s="50"/>
    </row>
    <row r="17" spans="1:15" s="49" customFormat="1" ht="15.9" customHeight="1">
      <c r="A17" s="50"/>
      <c r="B17" s="124" t="s">
        <v>34</v>
      </c>
      <c r="C17" s="69">
        <v>38.583333333333336</v>
      </c>
      <c r="D17" s="69">
        <v>38</v>
      </c>
      <c r="E17" s="69">
        <v>46</v>
      </c>
      <c r="F17" s="69">
        <v>46</v>
      </c>
      <c r="G17" s="69">
        <v>43</v>
      </c>
      <c r="H17" s="69">
        <v>39</v>
      </c>
      <c r="I17" s="69">
        <v>43</v>
      </c>
      <c r="J17" s="69">
        <v>38</v>
      </c>
      <c r="K17" s="69">
        <v>38</v>
      </c>
      <c r="L17" s="69">
        <v>34</v>
      </c>
      <c r="M17" s="69">
        <v>35</v>
      </c>
      <c r="N17" s="69">
        <v>30</v>
      </c>
      <c r="O17" s="69">
        <v>33</v>
      </c>
    </row>
    <row r="18" spans="1:15" s="49" customFormat="1" ht="15.9" customHeight="1">
      <c r="A18" s="124"/>
      <c r="B18" s="124" t="s">
        <v>40</v>
      </c>
      <c r="C18" s="69">
        <v>0</v>
      </c>
      <c r="D18" s="69">
        <v>0</v>
      </c>
      <c r="E18" s="69">
        <v>0</v>
      </c>
      <c r="F18" s="69">
        <v>0</v>
      </c>
      <c r="G18" s="69">
        <v>0</v>
      </c>
      <c r="H18" s="69">
        <v>0</v>
      </c>
      <c r="I18" s="69">
        <v>0</v>
      </c>
      <c r="J18" s="69">
        <v>0</v>
      </c>
      <c r="K18" s="69">
        <v>0</v>
      </c>
      <c r="L18" s="69">
        <v>0</v>
      </c>
      <c r="M18" s="69">
        <v>0</v>
      </c>
      <c r="N18" s="69">
        <v>0</v>
      </c>
      <c r="O18" s="69">
        <v>0</v>
      </c>
    </row>
    <row r="19" spans="1:15" s="49" customFormat="1" ht="15.9" customHeight="1">
      <c r="A19" s="124"/>
      <c r="B19" s="124" t="s">
        <v>41</v>
      </c>
      <c r="C19" s="69">
        <v>0</v>
      </c>
      <c r="D19" s="69">
        <v>0</v>
      </c>
      <c r="E19" s="69">
        <v>0</v>
      </c>
      <c r="F19" s="69">
        <v>0</v>
      </c>
      <c r="G19" s="69">
        <v>0</v>
      </c>
      <c r="H19" s="69">
        <v>0</v>
      </c>
      <c r="I19" s="69">
        <v>0</v>
      </c>
      <c r="J19" s="69">
        <v>0</v>
      </c>
      <c r="K19" s="69">
        <v>0</v>
      </c>
      <c r="L19" s="69">
        <v>0</v>
      </c>
      <c r="M19" s="69">
        <v>0</v>
      </c>
      <c r="N19" s="69">
        <v>0</v>
      </c>
      <c r="O19" s="69">
        <v>0</v>
      </c>
    </row>
    <row r="20" spans="1:15" s="49" customFormat="1" ht="15.9" customHeight="1">
      <c r="A20" s="124"/>
      <c r="B20" s="124"/>
      <c r="C20" s="69"/>
      <c r="D20" s="69"/>
      <c r="E20" s="69"/>
      <c r="F20" s="69"/>
      <c r="G20" s="69"/>
      <c r="H20" s="69"/>
      <c r="I20" s="69"/>
      <c r="J20" s="69"/>
      <c r="K20" s="69"/>
      <c r="L20" s="69"/>
      <c r="M20" s="69"/>
      <c r="N20" s="69"/>
      <c r="O20" s="69"/>
    </row>
    <row r="21" spans="1:15" s="49" customFormat="1" ht="15.9" customHeight="1">
      <c r="A21" s="265" t="s">
        <v>196</v>
      </c>
      <c r="B21" s="265"/>
      <c r="C21" s="265"/>
      <c r="D21" s="265"/>
      <c r="E21" s="265"/>
      <c r="F21" s="265"/>
      <c r="G21" s="265"/>
      <c r="H21" s="265"/>
      <c r="I21" s="265"/>
      <c r="J21" s="265"/>
      <c r="K21" s="265"/>
      <c r="L21" s="265"/>
      <c r="M21" s="265"/>
      <c r="N21" s="265"/>
      <c r="O21" s="265"/>
    </row>
    <row r="22" spans="1:15" s="49" customFormat="1" ht="15.9" customHeight="1">
      <c r="A22" s="59"/>
      <c r="B22" s="59" t="s">
        <v>43</v>
      </c>
      <c r="C22" s="69">
        <v>218.5</v>
      </c>
      <c r="D22" s="69">
        <v>254</v>
      </c>
      <c r="E22" s="69">
        <v>260</v>
      </c>
      <c r="F22" s="69">
        <v>239</v>
      </c>
      <c r="G22" s="69">
        <v>237</v>
      </c>
      <c r="H22" s="69">
        <v>239</v>
      </c>
      <c r="I22" s="69">
        <v>221</v>
      </c>
      <c r="J22" s="69">
        <v>216</v>
      </c>
      <c r="K22" s="69">
        <v>207</v>
      </c>
      <c r="L22" s="69">
        <v>199</v>
      </c>
      <c r="M22" s="69">
        <v>182</v>
      </c>
      <c r="N22" s="69">
        <v>185</v>
      </c>
      <c r="O22" s="69">
        <v>183</v>
      </c>
    </row>
    <row r="23" spans="1:15" s="49" customFormat="1" ht="15.9" customHeight="1">
      <c r="A23" s="50"/>
      <c r="B23" s="59" t="s">
        <v>108</v>
      </c>
      <c r="C23" s="69">
        <v>72</v>
      </c>
      <c r="D23" s="69">
        <v>76</v>
      </c>
      <c r="E23" s="69">
        <v>71</v>
      </c>
      <c r="F23" s="69">
        <v>76</v>
      </c>
      <c r="G23" s="69">
        <v>72</v>
      </c>
      <c r="H23" s="69">
        <v>77</v>
      </c>
      <c r="I23" s="69">
        <v>70</v>
      </c>
      <c r="J23" s="69">
        <v>68</v>
      </c>
      <c r="K23" s="69">
        <v>70</v>
      </c>
      <c r="L23" s="69">
        <v>73</v>
      </c>
      <c r="M23" s="69">
        <v>76</v>
      </c>
      <c r="N23" s="69">
        <v>67</v>
      </c>
      <c r="O23" s="69">
        <v>68</v>
      </c>
    </row>
    <row r="24" spans="1:15" s="49" customFormat="1" ht="15.9" customHeight="1">
      <c r="A24" s="50"/>
      <c r="B24" s="124"/>
      <c r="C24" s="69"/>
      <c r="D24" s="69"/>
      <c r="E24" s="69"/>
      <c r="F24" s="69"/>
      <c r="G24" s="69"/>
      <c r="H24" s="69"/>
      <c r="I24" s="69"/>
      <c r="J24" s="69"/>
      <c r="K24" s="69"/>
      <c r="L24" s="69"/>
      <c r="M24" s="69"/>
      <c r="N24" s="69"/>
      <c r="O24" s="69"/>
    </row>
    <row r="25" spans="1:15" s="49" customFormat="1" ht="15.9" customHeight="1">
      <c r="A25" s="267" t="s">
        <v>197</v>
      </c>
      <c r="B25" s="267"/>
      <c r="C25" s="267"/>
      <c r="D25" s="267"/>
      <c r="E25" s="267"/>
      <c r="F25" s="267"/>
      <c r="G25" s="267"/>
      <c r="H25" s="267"/>
      <c r="I25" s="267"/>
      <c r="J25" s="267"/>
      <c r="K25" s="267"/>
      <c r="L25" s="267"/>
      <c r="M25" s="267"/>
      <c r="N25" s="267"/>
      <c r="O25" s="267"/>
    </row>
    <row r="26" spans="1:15" s="49" customFormat="1" ht="15.9" customHeight="1">
      <c r="A26" s="59"/>
      <c r="B26" s="59" t="s">
        <v>186</v>
      </c>
      <c r="C26" s="69">
        <v>131</v>
      </c>
      <c r="D26" s="69">
        <v>149</v>
      </c>
      <c r="E26" s="69">
        <v>161</v>
      </c>
      <c r="F26" s="69">
        <v>142</v>
      </c>
      <c r="G26" s="69">
        <v>147</v>
      </c>
      <c r="H26" s="69">
        <v>146</v>
      </c>
      <c r="I26" s="69">
        <v>124</v>
      </c>
      <c r="J26" s="69">
        <v>126</v>
      </c>
      <c r="K26" s="69">
        <v>117</v>
      </c>
      <c r="L26" s="69">
        <v>114</v>
      </c>
      <c r="M26" s="69">
        <v>108</v>
      </c>
      <c r="N26" s="69">
        <v>118</v>
      </c>
      <c r="O26" s="69">
        <v>120</v>
      </c>
    </row>
    <row r="27" spans="1:15" s="49" customFormat="1" ht="15.9" customHeight="1">
      <c r="A27" s="59"/>
      <c r="B27" s="59" t="s">
        <v>187</v>
      </c>
      <c r="C27" s="69">
        <v>84.416666666666671</v>
      </c>
      <c r="D27" s="69">
        <v>98</v>
      </c>
      <c r="E27" s="69">
        <v>88</v>
      </c>
      <c r="F27" s="69">
        <v>91</v>
      </c>
      <c r="G27" s="69">
        <v>81</v>
      </c>
      <c r="H27" s="69">
        <v>87</v>
      </c>
      <c r="I27" s="69">
        <v>86</v>
      </c>
      <c r="J27" s="69">
        <v>76</v>
      </c>
      <c r="K27" s="69">
        <v>87</v>
      </c>
      <c r="L27" s="69">
        <v>86</v>
      </c>
      <c r="M27" s="69">
        <v>85</v>
      </c>
      <c r="N27" s="69">
        <v>76</v>
      </c>
      <c r="O27" s="69">
        <v>72</v>
      </c>
    </row>
    <row r="28" spans="1:15" s="49" customFormat="1" ht="15.9" customHeight="1" thickBot="1">
      <c r="A28" s="59"/>
      <c r="B28" s="59" t="s">
        <v>38</v>
      </c>
      <c r="C28" s="69">
        <v>75.083333333333329</v>
      </c>
      <c r="D28" s="69">
        <v>83</v>
      </c>
      <c r="E28" s="69">
        <v>82</v>
      </c>
      <c r="F28" s="69">
        <v>82</v>
      </c>
      <c r="G28" s="69">
        <v>81</v>
      </c>
      <c r="H28" s="69">
        <v>83</v>
      </c>
      <c r="I28" s="69">
        <v>81</v>
      </c>
      <c r="J28" s="69">
        <v>82</v>
      </c>
      <c r="K28" s="69">
        <v>73</v>
      </c>
      <c r="L28" s="69">
        <v>72</v>
      </c>
      <c r="M28" s="69">
        <v>65</v>
      </c>
      <c r="N28" s="69">
        <v>58</v>
      </c>
      <c r="O28" s="69">
        <v>59</v>
      </c>
    </row>
    <row r="29" spans="1:15">
      <c r="A29" s="256" t="s">
        <v>429</v>
      </c>
      <c r="B29" s="256"/>
      <c r="C29" s="256"/>
      <c r="D29" s="256"/>
      <c r="E29" s="256"/>
      <c r="F29" s="256"/>
      <c r="G29" s="256"/>
      <c r="H29" s="256"/>
      <c r="I29" s="256"/>
      <c r="J29" s="256"/>
      <c r="K29" s="256"/>
      <c r="L29" s="256"/>
      <c r="M29" s="256"/>
      <c r="N29" s="256"/>
      <c r="O29" s="256"/>
    </row>
  </sheetData>
  <mergeCells count="8">
    <mergeCell ref="A29:O29"/>
    <mergeCell ref="A25:O25"/>
    <mergeCell ref="N3:O3"/>
    <mergeCell ref="A21:O21"/>
    <mergeCell ref="A6:O6"/>
    <mergeCell ref="A11:O11"/>
    <mergeCell ref="A4:B4"/>
    <mergeCell ref="A5:B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4" enableFormatConditionsCalculation="0">
    <tabColor rgb="FFC8E6E5"/>
  </sheetPr>
  <dimension ref="A1:P29"/>
  <sheetViews>
    <sheetView zoomScale="85" zoomScaleNormal="85" workbookViewId="0">
      <selection activeCell="T27" sqref="T27"/>
    </sheetView>
  </sheetViews>
  <sheetFormatPr baseColWidth="10" defaultColWidth="11.44140625" defaultRowHeight="13.2"/>
  <cols>
    <col min="1" max="1" width="5" style="8" customWidth="1"/>
    <col min="2" max="2" width="22.88671875" style="8" bestFit="1" customWidth="1"/>
    <col min="3" max="3" width="15.44140625" style="8" bestFit="1" customWidth="1"/>
    <col min="4" max="15" width="6.33203125" style="8" bestFit="1" customWidth="1"/>
    <col min="16" max="16384" width="11.44140625" style="7"/>
  </cols>
  <sheetData>
    <row r="1" spans="1:16" ht="18" customHeight="1">
      <c r="A1" s="122" t="s">
        <v>231</v>
      </c>
      <c r="B1" s="122"/>
      <c r="C1" s="251"/>
      <c r="D1" s="122"/>
      <c r="E1" s="122"/>
      <c r="F1" s="122"/>
      <c r="G1" s="122"/>
      <c r="H1" s="122"/>
      <c r="I1" s="122"/>
      <c r="J1" s="122"/>
      <c r="K1" s="122"/>
      <c r="L1" s="122"/>
      <c r="M1" s="122"/>
      <c r="N1" s="122"/>
      <c r="O1" s="122"/>
      <c r="P1" s="5"/>
    </row>
    <row r="2" spans="1:16" s="49" customFormat="1" ht="15.9" customHeight="1">
      <c r="A2" s="78"/>
      <c r="B2" s="78"/>
      <c r="C2" s="50"/>
      <c r="D2" s="50"/>
      <c r="E2" s="50"/>
      <c r="F2" s="50"/>
      <c r="G2" s="50"/>
      <c r="H2" s="50"/>
      <c r="I2" s="50"/>
      <c r="J2" s="50"/>
      <c r="K2" s="50"/>
      <c r="L2" s="50"/>
      <c r="M2" s="50"/>
      <c r="N2" s="50"/>
      <c r="O2" s="50"/>
    </row>
    <row r="3" spans="1:16" s="49" customFormat="1" ht="15.9" customHeight="1" thickBot="1">
      <c r="A3" s="50"/>
      <c r="B3" s="50"/>
      <c r="C3" s="50"/>
      <c r="D3" s="50"/>
      <c r="E3" s="50"/>
      <c r="F3" s="50"/>
      <c r="G3" s="50"/>
      <c r="H3" s="50"/>
      <c r="I3" s="50"/>
      <c r="J3" s="50"/>
      <c r="K3" s="50"/>
      <c r="L3" s="50"/>
      <c r="M3" s="288" t="s">
        <v>21</v>
      </c>
      <c r="N3" s="288"/>
      <c r="O3" s="288"/>
    </row>
    <row r="4" spans="1:16" s="80" customFormat="1" ht="15.9" customHeight="1">
      <c r="A4" s="268"/>
      <c r="B4" s="269"/>
      <c r="C4" s="86" t="s">
        <v>170</v>
      </c>
      <c r="D4" s="87" t="s">
        <v>126</v>
      </c>
      <c r="E4" s="87" t="s">
        <v>127</v>
      </c>
      <c r="F4" s="87" t="s">
        <v>117</v>
      </c>
      <c r="G4" s="87" t="s">
        <v>116</v>
      </c>
      <c r="H4" s="87" t="s">
        <v>135</v>
      </c>
      <c r="I4" s="87" t="s">
        <v>134</v>
      </c>
      <c r="J4" s="87" t="s">
        <v>133</v>
      </c>
      <c r="K4" s="87" t="s">
        <v>132</v>
      </c>
      <c r="L4" s="87" t="s">
        <v>131</v>
      </c>
      <c r="M4" s="87" t="s">
        <v>130</v>
      </c>
      <c r="N4" s="87" t="s">
        <v>129</v>
      </c>
      <c r="O4" s="87" t="s">
        <v>128</v>
      </c>
    </row>
    <row r="5" spans="1:16" s="49" customFormat="1" ht="15.9" customHeight="1">
      <c r="A5" s="264" t="s">
        <v>59</v>
      </c>
      <c r="B5" s="264"/>
      <c r="C5" s="85">
        <v>151.58333333333334</v>
      </c>
      <c r="D5" s="85">
        <v>175</v>
      </c>
      <c r="E5" s="85">
        <v>167</v>
      </c>
      <c r="F5" s="85">
        <v>164</v>
      </c>
      <c r="G5" s="85">
        <v>158</v>
      </c>
      <c r="H5" s="85">
        <v>161</v>
      </c>
      <c r="I5" s="85">
        <v>144</v>
      </c>
      <c r="J5" s="85">
        <v>149</v>
      </c>
      <c r="K5" s="85">
        <v>144</v>
      </c>
      <c r="L5" s="85">
        <v>147</v>
      </c>
      <c r="M5" s="85">
        <v>144</v>
      </c>
      <c r="N5" s="85">
        <v>134</v>
      </c>
      <c r="O5" s="85">
        <v>132</v>
      </c>
    </row>
    <row r="6" spans="1:16" s="49" customFormat="1" ht="15.9" customHeight="1">
      <c r="A6" s="265" t="s">
        <v>193</v>
      </c>
      <c r="B6" s="265"/>
      <c r="C6" s="265"/>
      <c r="D6" s="265"/>
      <c r="E6" s="265"/>
      <c r="F6" s="265"/>
      <c r="G6" s="265"/>
      <c r="H6" s="265"/>
      <c r="I6" s="265"/>
      <c r="J6" s="265"/>
      <c r="K6" s="265"/>
      <c r="L6" s="265"/>
      <c r="M6" s="265"/>
      <c r="N6" s="265"/>
      <c r="O6" s="265"/>
    </row>
    <row r="7" spans="1:16" s="49" customFormat="1" ht="15.9" customHeight="1">
      <c r="A7" s="124"/>
      <c r="B7" s="59" t="s">
        <v>184</v>
      </c>
      <c r="C7" s="69">
        <v>14.5</v>
      </c>
      <c r="D7" s="69">
        <v>18</v>
      </c>
      <c r="E7" s="69">
        <v>13</v>
      </c>
      <c r="F7" s="69">
        <v>15</v>
      </c>
      <c r="G7" s="69">
        <v>14</v>
      </c>
      <c r="H7" s="69">
        <v>14</v>
      </c>
      <c r="I7" s="69">
        <v>15</v>
      </c>
      <c r="J7" s="69">
        <v>15</v>
      </c>
      <c r="K7" s="69">
        <v>15</v>
      </c>
      <c r="L7" s="69">
        <v>17</v>
      </c>
      <c r="M7" s="69">
        <v>14</v>
      </c>
      <c r="N7" s="69">
        <v>11</v>
      </c>
      <c r="O7" s="69">
        <v>13</v>
      </c>
    </row>
    <row r="8" spans="1:16" s="49" customFormat="1" ht="15.9" customHeight="1">
      <c r="A8" s="124"/>
      <c r="B8" s="59" t="s">
        <v>185</v>
      </c>
      <c r="C8" s="69">
        <v>88</v>
      </c>
      <c r="D8" s="69">
        <v>107</v>
      </c>
      <c r="E8" s="69">
        <v>102</v>
      </c>
      <c r="F8" s="69">
        <v>97</v>
      </c>
      <c r="G8" s="69">
        <v>94</v>
      </c>
      <c r="H8" s="69">
        <v>95</v>
      </c>
      <c r="I8" s="69">
        <v>83</v>
      </c>
      <c r="J8" s="69">
        <v>87</v>
      </c>
      <c r="K8" s="69">
        <v>80</v>
      </c>
      <c r="L8" s="69">
        <v>81</v>
      </c>
      <c r="M8" s="69">
        <v>81</v>
      </c>
      <c r="N8" s="69">
        <v>75</v>
      </c>
      <c r="O8" s="69">
        <v>74</v>
      </c>
    </row>
    <row r="9" spans="1:16" s="49" customFormat="1" ht="15.9" customHeight="1">
      <c r="A9" s="124"/>
      <c r="B9" s="59" t="s">
        <v>33</v>
      </c>
      <c r="C9" s="69">
        <v>49.083333333333336</v>
      </c>
      <c r="D9" s="69">
        <v>50</v>
      </c>
      <c r="E9" s="69">
        <v>52</v>
      </c>
      <c r="F9" s="69">
        <v>52</v>
      </c>
      <c r="G9" s="69">
        <v>50</v>
      </c>
      <c r="H9" s="69">
        <v>52</v>
      </c>
      <c r="I9" s="69">
        <v>46</v>
      </c>
      <c r="J9" s="69">
        <v>47</v>
      </c>
      <c r="K9" s="69">
        <v>49</v>
      </c>
      <c r="L9" s="69">
        <v>49</v>
      </c>
      <c r="M9" s="69">
        <v>49</v>
      </c>
      <c r="N9" s="69">
        <v>48</v>
      </c>
      <c r="O9" s="69">
        <v>45</v>
      </c>
    </row>
    <row r="10" spans="1:16" s="49" customFormat="1" ht="15.9" customHeight="1">
      <c r="A10" s="124"/>
      <c r="B10" s="59"/>
      <c r="C10" s="69"/>
      <c r="D10" s="69"/>
      <c r="E10" s="69"/>
      <c r="F10" s="69"/>
      <c r="G10" s="69"/>
      <c r="H10" s="69"/>
      <c r="I10" s="69"/>
      <c r="J10" s="69"/>
      <c r="K10" s="69"/>
      <c r="L10" s="69"/>
      <c r="M10" s="69"/>
      <c r="N10" s="69"/>
      <c r="O10" s="69"/>
    </row>
    <row r="11" spans="1:16" s="49" customFormat="1" ht="15.9" customHeight="1">
      <c r="A11" s="267" t="s">
        <v>195</v>
      </c>
      <c r="B11" s="267"/>
      <c r="C11" s="267"/>
      <c r="D11" s="267"/>
      <c r="E11" s="267"/>
      <c r="F11" s="267"/>
      <c r="G11" s="267"/>
      <c r="H11" s="267"/>
      <c r="I11" s="267"/>
      <c r="J11" s="267"/>
      <c r="K11" s="267"/>
      <c r="L11" s="267"/>
      <c r="M11" s="267"/>
      <c r="N11" s="267"/>
      <c r="O11" s="267"/>
    </row>
    <row r="12" spans="1:16" s="49" customFormat="1" ht="15.9" customHeight="1">
      <c r="A12" s="124"/>
      <c r="B12" s="59" t="s">
        <v>60</v>
      </c>
      <c r="C12" s="69">
        <v>67.75</v>
      </c>
      <c r="D12" s="69">
        <v>77</v>
      </c>
      <c r="E12" s="69">
        <v>67</v>
      </c>
      <c r="F12" s="69">
        <v>64</v>
      </c>
      <c r="G12" s="69">
        <v>62</v>
      </c>
      <c r="H12" s="69">
        <v>71</v>
      </c>
      <c r="I12" s="69">
        <v>65</v>
      </c>
      <c r="J12" s="69">
        <v>68</v>
      </c>
      <c r="K12" s="69">
        <v>65</v>
      </c>
      <c r="L12" s="69">
        <v>66</v>
      </c>
      <c r="M12" s="69">
        <v>72</v>
      </c>
      <c r="N12" s="69">
        <v>66</v>
      </c>
      <c r="O12" s="69">
        <v>70</v>
      </c>
    </row>
    <row r="13" spans="1:16" s="49" customFormat="1" ht="15.9" customHeight="1">
      <c r="A13" s="124"/>
      <c r="B13" s="59" t="s">
        <v>32</v>
      </c>
      <c r="C13" s="69">
        <v>83.833333333333329</v>
      </c>
      <c r="D13" s="69">
        <v>98</v>
      </c>
      <c r="E13" s="69">
        <v>100</v>
      </c>
      <c r="F13" s="69">
        <v>100</v>
      </c>
      <c r="G13" s="69">
        <v>96</v>
      </c>
      <c r="H13" s="69">
        <v>90</v>
      </c>
      <c r="I13" s="69">
        <v>79</v>
      </c>
      <c r="J13" s="69">
        <v>81</v>
      </c>
      <c r="K13" s="69">
        <v>79</v>
      </c>
      <c r="L13" s="69">
        <v>81</v>
      </c>
      <c r="M13" s="69">
        <v>72</v>
      </c>
      <c r="N13" s="69">
        <v>68</v>
      </c>
      <c r="O13" s="69">
        <v>62</v>
      </c>
    </row>
    <row r="14" spans="1:16" s="49" customFormat="1" ht="15.9" customHeight="1">
      <c r="A14" s="124"/>
      <c r="B14" s="59" t="s">
        <v>188</v>
      </c>
      <c r="C14" s="69"/>
      <c r="D14" s="69"/>
      <c r="E14" s="69"/>
      <c r="F14" s="69"/>
      <c r="G14" s="69"/>
      <c r="H14" s="69"/>
      <c r="I14" s="69"/>
      <c r="J14" s="69"/>
      <c r="K14" s="69"/>
      <c r="L14" s="69"/>
      <c r="M14" s="69"/>
      <c r="N14" s="69"/>
      <c r="O14" s="69"/>
    </row>
    <row r="15" spans="1:16" s="49" customFormat="1" ht="15.9" customHeight="1">
      <c r="A15" s="50"/>
      <c r="B15" s="124" t="s">
        <v>42</v>
      </c>
      <c r="C15" s="69">
        <v>23.083333333333332</v>
      </c>
      <c r="D15" s="69">
        <v>27</v>
      </c>
      <c r="E15" s="69">
        <v>30</v>
      </c>
      <c r="F15" s="69">
        <v>30</v>
      </c>
      <c r="G15" s="69">
        <v>31</v>
      </c>
      <c r="H15" s="69">
        <v>25</v>
      </c>
      <c r="I15" s="69">
        <v>22</v>
      </c>
      <c r="J15" s="69">
        <v>25</v>
      </c>
      <c r="K15" s="69">
        <v>20</v>
      </c>
      <c r="L15" s="69">
        <v>21</v>
      </c>
      <c r="M15" s="69">
        <v>16</v>
      </c>
      <c r="N15" s="69">
        <v>16</v>
      </c>
      <c r="O15" s="69">
        <v>14</v>
      </c>
      <c r="P15" s="50"/>
    </row>
    <row r="16" spans="1:16" s="49" customFormat="1" ht="15.9" customHeight="1">
      <c r="A16" s="50"/>
      <c r="B16" s="124" t="s">
        <v>168</v>
      </c>
      <c r="C16" s="69">
        <v>40.166666666666664</v>
      </c>
      <c r="D16" s="69">
        <v>48</v>
      </c>
      <c r="E16" s="69">
        <v>45</v>
      </c>
      <c r="F16" s="69">
        <v>44</v>
      </c>
      <c r="G16" s="69">
        <v>42</v>
      </c>
      <c r="H16" s="69">
        <v>41</v>
      </c>
      <c r="I16" s="69">
        <v>34</v>
      </c>
      <c r="J16" s="69">
        <v>37</v>
      </c>
      <c r="K16" s="69">
        <v>41</v>
      </c>
      <c r="L16" s="69">
        <v>44</v>
      </c>
      <c r="M16" s="69">
        <v>37</v>
      </c>
      <c r="N16" s="69">
        <v>36</v>
      </c>
      <c r="O16" s="69">
        <v>33</v>
      </c>
      <c r="P16" s="50"/>
    </row>
    <row r="17" spans="1:15" s="49" customFormat="1" ht="15.9" customHeight="1">
      <c r="A17" s="50"/>
      <c r="B17" s="124" t="s">
        <v>34</v>
      </c>
      <c r="C17" s="69">
        <v>20.583333333333332</v>
      </c>
      <c r="D17" s="69">
        <v>23</v>
      </c>
      <c r="E17" s="69">
        <v>25</v>
      </c>
      <c r="F17" s="69">
        <v>26</v>
      </c>
      <c r="G17" s="69">
        <v>23</v>
      </c>
      <c r="H17" s="69">
        <v>24</v>
      </c>
      <c r="I17" s="69">
        <v>23</v>
      </c>
      <c r="J17" s="69">
        <v>19</v>
      </c>
      <c r="K17" s="69">
        <v>18</v>
      </c>
      <c r="L17" s="69">
        <v>16</v>
      </c>
      <c r="M17" s="69">
        <v>19</v>
      </c>
      <c r="N17" s="69">
        <v>16</v>
      </c>
      <c r="O17" s="69">
        <v>15</v>
      </c>
    </row>
    <row r="18" spans="1:15" s="49" customFormat="1" ht="15.9" customHeight="1">
      <c r="A18" s="124"/>
      <c r="B18" s="124" t="s">
        <v>40</v>
      </c>
      <c r="C18" s="69">
        <v>0</v>
      </c>
      <c r="D18" s="69">
        <v>0</v>
      </c>
      <c r="E18" s="69">
        <v>0</v>
      </c>
      <c r="F18" s="69">
        <v>0</v>
      </c>
      <c r="G18" s="69">
        <v>0</v>
      </c>
      <c r="H18" s="69">
        <v>0</v>
      </c>
      <c r="I18" s="69">
        <v>0</v>
      </c>
      <c r="J18" s="69">
        <v>0</v>
      </c>
      <c r="K18" s="69">
        <v>0</v>
      </c>
      <c r="L18" s="69">
        <v>0</v>
      </c>
      <c r="M18" s="69">
        <v>0</v>
      </c>
      <c r="N18" s="69">
        <v>0</v>
      </c>
      <c r="O18" s="69">
        <v>0</v>
      </c>
    </row>
    <row r="19" spans="1:15" s="49" customFormat="1" ht="15.9" customHeight="1">
      <c r="A19" s="124"/>
      <c r="B19" s="124" t="s">
        <v>41</v>
      </c>
      <c r="C19" s="69">
        <v>0</v>
      </c>
      <c r="D19" s="69">
        <v>0</v>
      </c>
      <c r="E19" s="69">
        <v>0</v>
      </c>
      <c r="F19" s="69">
        <v>0</v>
      </c>
      <c r="G19" s="69">
        <v>0</v>
      </c>
      <c r="H19" s="69">
        <v>0</v>
      </c>
      <c r="I19" s="69">
        <v>0</v>
      </c>
      <c r="J19" s="69">
        <v>0</v>
      </c>
      <c r="K19" s="69">
        <v>0</v>
      </c>
      <c r="L19" s="69">
        <v>0</v>
      </c>
      <c r="M19" s="69">
        <v>0</v>
      </c>
      <c r="N19" s="69">
        <v>0</v>
      </c>
      <c r="O19" s="69">
        <v>0</v>
      </c>
    </row>
    <row r="20" spans="1:15" s="49" customFormat="1" ht="15.9" customHeight="1">
      <c r="A20" s="124"/>
      <c r="B20" s="124"/>
      <c r="C20" s="69"/>
      <c r="D20" s="69"/>
      <c r="E20" s="69"/>
      <c r="F20" s="69"/>
      <c r="G20" s="69"/>
      <c r="H20" s="69"/>
      <c r="I20" s="69"/>
      <c r="J20" s="69"/>
      <c r="K20" s="69"/>
      <c r="L20" s="69"/>
      <c r="M20" s="69"/>
      <c r="N20" s="69"/>
      <c r="O20" s="69"/>
    </row>
    <row r="21" spans="1:15" s="49" customFormat="1" ht="15.9" customHeight="1">
      <c r="A21" s="265" t="s">
        <v>196</v>
      </c>
      <c r="B21" s="265"/>
      <c r="C21" s="265"/>
      <c r="D21" s="265"/>
      <c r="E21" s="265"/>
      <c r="F21" s="265"/>
      <c r="G21" s="265"/>
      <c r="H21" s="265"/>
      <c r="I21" s="265"/>
      <c r="J21" s="265"/>
      <c r="K21" s="265"/>
      <c r="L21" s="265"/>
      <c r="M21" s="265"/>
      <c r="N21" s="265"/>
      <c r="O21" s="265"/>
    </row>
    <row r="22" spans="1:15" s="49" customFormat="1" ht="15.9" customHeight="1">
      <c r="A22" s="59"/>
      <c r="B22" s="88" t="s">
        <v>43</v>
      </c>
      <c r="C22" s="69">
        <v>91.75</v>
      </c>
      <c r="D22" s="69">
        <v>114</v>
      </c>
      <c r="E22" s="69">
        <v>109</v>
      </c>
      <c r="F22" s="69">
        <v>99</v>
      </c>
      <c r="G22" s="69">
        <v>96</v>
      </c>
      <c r="H22" s="69">
        <v>95</v>
      </c>
      <c r="I22" s="69">
        <v>85</v>
      </c>
      <c r="J22" s="69">
        <v>92</v>
      </c>
      <c r="K22" s="69">
        <v>85</v>
      </c>
      <c r="L22" s="69">
        <v>85</v>
      </c>
      <c r="M22" s="69">
        <v>83</v>
      </c>
      <c r="N22" s="69">
        <v>81</v>
      </c>
      <c r="O22" s="69">
        <v>77</v>
      </c>
    </row>
    <row r="23" spans="1:15" s="49" customFormat="1" ht="15.9" customHeight="1">
      <c r="A23" s="50"/>
      <c r="B23" s="88" t="s">
        <v>108</v>
      </c>
      <c r="C23" s="69">
        <v>59.833333333333336</v>
      </c>
      <c r="D23" s="69">
        <v>61</v>
      </c>
      <c r="E23" s="69">
        <v>58</v>
      </c>
      <c r="F23" s="69">
        <v>65</v>
      </c>
      <c r="G23" s="69">
        <v>62</v>
      </c>
      <c r="H23" s="69">
        <v>66</v>
      </c>
      <c r="I23" s="69">
        <v>59</v>
      </c>
      <c r="J23" s="69">
        <v>57</v>
      </c>
      <c r="K23" s="69">
        <v>59</v>
      </c>
      <c r="L23" s="69">
        <v>62</v>
      </c>
      <c r="M23" s="69">
        <v>61</v>
      </c>
      <c r="N23" s="69">
        <v>53</v>
      </c>
      <c r="O23" s="69">
        <v>55</v>
      </c>
    </row>
    <row r="24" spans="1:15" s="49" customFormat="1" ht="15.9" customHeight="1">
      <c r="A24" s="50"/>
      <c r="B24" s="88"/>
      <c r="C24" s="69"/>
      <c r="D24" s="69"/>
      <c r="E24" s="69"/>
      <c r="F24" s="69"/>
      <c r="G24" s="69"/>
      <c r="H24" s="69"/>
      <c r="I24" s="69"/>
      <c r="J24" s="69"/>
      <c r="K24" s="69"/>
      <c r="L24" s="69"/>
      <c r="M24" s="69"/>
      <c r="N24" s="69"/>
      <c r="O24" s="69"/>
    </row>
    <row r="25" spans="1:15" s="49" customFormat="1" ht="15.9" customHeight="1">
      <c r="A25" s="291" t="s">
        <v>197</v>
      </c>
      <c r="B25" s="291"/>
      <c r="C25" s="291"/>
      <c r="D25" s="291"/>
      <c r="E25" s="291"/>
      <c r="F25" s="291"/>
      <c r="G25" s="291"/>
      <c r="H25" s="291"/>
      <c r="I25" s="291"/>
      <c r="J25" s="291"/>
      <c r="K25" s="291"/>
      <c r="L25" s="291"/>
      <c r="M25" s="291"/>
      <c r="N25" s="291"/>
      <c r="O25" s="291"/>
    </row>
    <row r="26" spans="1:15" s="49" customFormat="1" ht="15.9" customHeight="1">
      <c r="A26" s="59"/>
      <c r="B26" s="59" t="s">
        <v>186</v>
      </c>
      <c r="C26" s="69">
        <v>67.833333333333329</v>
      </c>
      <c r="D26" s="69">
        <v>72</v>
      </c>
      <c r="E26" s="69">
        <v>74</v>
      </c>
      <c r="F26" s="69">
        <v>66</v>
      </c>
      <c r="G26" s="69">
        <v>72</v>
      </c>
      <c r="H26" s="69">
        <v>75</v>
      </c>
      <c r="I26" s="69">
        <v>62</v>
      </c>
      <c r="J26" s="69">
        <v>71</v>
      </c>
      <c r="K26" s="69">
        <v>63</v>
      </c>
      <c r="L26" s="69">
        <v>68</v>
      </c>
      <c r="M26" s="69">
        <v>67</v>
      </c>
      <c r="N26" s="69">
        <v>63</v>
      </c>
      <c r="O26" s="69">
        <v>61</v>
      </c>
    </row>
    <row r="27" spans="1:15" s="49" customFormat="1" ht="15.9" customHeight="1">
      <c r="A27" s="59"/>
      <c r="B27" s="59" t="s">
        <v>187</v>
      </c>
      <c r="C27" s="69">
        <v>43.833333333333336</v>
      </c>
      <c r="D27" s="69">
        <v>58</v>
      </c>
      <c r="E27" s="69">
        <v>47</v>
      </c>
      <c r="F27" s="69">
        <v>48</v>
      </c>
      <c r="G27" s="69">
        <v>41</v>
      </c>
      <c r="H27" s="69">
        <v>44</v>
      </c>
      <c r="I27" s="69">
        <v>44</v>
      </c>
      <c r="J27" s="69">
        <v>34</v>
      </c>
      <c r="K27" s="69">
        <v>44</v>
      </c>
      <c r="L27" s="69">
        <v>42</v>
      </c>
      <c r="M27" s="69">
        <v>43</v>
      </c>
      <c r="N27" s="69">
        <v>40</v>
      </c>
      <c r="O27" s="69">
        <v>41</v>
      </c>
    </row>
    <row r="28" spans="1:15" s="49" customFormat="1" ht="15.9" customHeight="1" thickBot="1">
      <c r="A28" s="59"/>
      <c r="B28" s="59" t="s">
        <v>38</v>
      </c>
      <c r="C28" s="69">
        <v>39.916666666666664</v>
      </c>
      <c r="D28" s="69">
        <v>45</v>
      </c>
      <c r="E28" s="69">
        <v>46</v>
      </c>
      <c r="F28" s="69">
        <v>50</v>
      </c>
      <c r="G28" s="69">
        <v>45</v>
      </c>
      <c r="H28" s="69">
        <v>42</v>
      </c>
      <c r="I28" s="69">
        <v>38</v>
      </c>
      <c r="J28" s="69">
        <v>44</v>
      </c>
      <c r="K28" s="69">
        <v>37</v>
      </c>
      <c r="L28" s="69">
        <v>37</v>
      </c>
      <c r="M28" s="69">
        <v>34</v>
      </c>
      <c r="N28" s="69">
        <v>31</v>
      </c>
      <c r="O28" s="69">
        <v>30</v>
      </c>
    </row>
    <row r="29" spans="1:15">
      <c r="A29" s="256" t="s">
        <v>429</v>
      </c>
      <c r="B29" s="256"/>
      <c r="C29" s="256"/>
      <c r="D29" s="256"/>
      <c r="E29" s="256"/>
      <c r="F29" s="256"/>
      <c r="G29" s="256"/>
      <c r="H29" s="256"/>
      <c r="I29" s="256"/>
      <c r="J29" s="256"/>
      <c r="K29" s="256"/>
      <c r="L29" s="256"/>
      <c r="M29" s="256"/>
      <c r="N29" s="256"/>
      <c r="O29" s="256"/>
    </row>
  </sheetData>
  <mergeCells count="8">
    <mergeCell ref="M3:O3"/>
    <mergeCell ref="A29:O29"/>
    <mergeCell ref="A25:O25"/>
    <mergeCell ref="A21:O21"/>
    <mergeCell ref="A6:O6"/>
    <mergeCell ref="A11:O11"/>
    <mergeCell ref="A4:B4"/>
    <mergeCell ref="A5:B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5" enableFormatConditionsCalculation="0">
    <tabColor rgb="FFC8E6E5"/>
  </sheetPr>
  <dimension ref="A1:P29"/>
  <sheetViews>
    <sheetView zoomScale="85" zoomScaleNormal="85" workbookViewId="0">
      <selection activeCell="R31" sqref="R31"/>
    </sheetView>
  </sheetViews>
  <sheetFormatPr baseColWidth="10" defaultColWidth="11.44140625" defaultRowHeight="13.2"/>
  <cols>
    <col min="1" max="1" width="5" style="8" customWidth="1"/>
    <col min="2" max="2" width="22.88671875" style="8" bestFit="1" customWidth="1"/>
    <col min="3" max="3" width="15.44140625" style="13" bestFit="1" customWidth="1"/>
    <col min="4" max="15" width="6.33203125" style="8" bestFit="1" customWidth="1"/>
    <col min="16" max="16384" width="11.44140625" style="7"/>
  </cols>
  <sheetData>
    <row r="1" spans="1:16" ht="18" customHeight="1">
      <c r="A1" s="122" t="s">
        <v>230</v>
      </c>
      <c r="B1" s="122"/>
      <c r="C1" s="122"/>
      <c r="D1" s="122"/>
      <c r="E1" s="122"/>
      <c r="F1" s="122"/>
      <c r="G1" s="122"/>
      <c r="H1" s="122"/>
      <c r="I1" s="122"/>
      <c r="J1" s="122"/>
      <c r="K1" s="122"/>
      <c r="L1" s="122"/>
      <c r="M1" s="122"/>
      <c r="N1" s="122"/>
      <c r="O1" s="122"/>
      <c r="P1" s="5"/>
    </row>
    <row r="2" spans="1:16" s="49" customFormat="1" ht="15.9" customHeight="1">
      <c r="A2" s="78"/>
      <c r="B2" s="78"/>
      <c r="C2" s="79"/>
      <c r="D2" s="50"/>
      <c r="E2" s="50"/>
      <c r="F2" s="50"/>
      <c r="G2" s="50"/>
      <c r="H2" s="50"/>
      <c r="I2" s="50"/>
      <c r="J2" s="50"/>
      <c r="K2" s="50"/>
      <c r="L2" s="50"/>
      <c r="M2" s="50"/>
      <c r="N2" s="50"/>
      <c r="O2" s="50"/>
    </row>
    <row r="3" spans="1:16" s="49" customFormat="1" ht="15.9" customHeight="1" thickBot="1">
      <c r="A3" s="50"/>
      <c r="B3" s="50"/>
      <c r="C3" s="79"/>
      <c r="D3" s="50"/>
      <c r="E3" s="50"/>
      <c r="F3" s="50"/>
      <c r="G3" s="50"/>
      <c r="H3" s="50"/>
      <c r="I3" s="50"/>
      <c r="J3" s="50"/>
      <c r="K3" s="50"/>
      <c r="L3" s="50"/>
      <c r="M3" s="288" t="s">
        <v>20</v>
      </c>
      <c r="N3" s="288"/>
      <c r="O3" s="288"/>
    </row>
    <row r="4" spans="1:16" s="80" customFormat="1" ht="15.9" customHeight="1">
      <c r="A4" s="268"/>
      <c r="B4" s="269"/>
      <c r="C4" s="86" t="s">
        <v>170</v>
      </c>
      <c r="D4" s="87" t="s">
        <v>126</v>
      </c>
      <c r="E4" s="87" t="s">
        <v>127</v>
      </c>
      <c r="F4" s="87" t="s">
        <v>117</v>
      </c>
      <c r="G4" s="87" t="s">
        <v>116</v>
      </c>
      <c r="H4" s="87" t="s">
        <v>135</v>
      </c>
      <c r="I4" s="87" t="s">
        <v>134</v>
      </c>
      <c r="J4" s="87" t="s">
        <v>133</v>
      </c>
      <c r="K4" s="87" t="s">
        <v>132</v>
      </c>
      <c r="L4" s="87" t="s">
        <v>131</v>
      </c>
      <c r="M4" s="87" t="s">
        <v>130</v>
      </c>
      <c r="N4" s="87" t="s">
        <v>129</v>
      </c>
      <c r="O4" s="87" t="s">
        <v>128</v>
      </c>
    </row>
    <row r="5" spans="1:16" s="49" customFormat="1" ht="15.9" customHeight="1">
      <c r="A5" s="264" t="s">
        <v>59</v>
      </c>
      <c r="B5" s="264"/>
      <c r="C5" s="85">
        <v>138.91666666666666</v>
      </c>
      <c r="D5" s="85">
        <v>155</v>
      </c>
      <c r="E5" s="85">
        <v>164</v>
      </c>
      <c r="F5" s="85">
        <v>151</v>
      </c>
      <c r="G5" s="85">
        <v>151</v>
      </c>
      <c r="H5" s="85">
        <v>155</v>
      </c>
      <c r="I5" s="85">
        <v>147</v>
      </c>
      <c r="J5" s="85">
        <v>135</v>
      </c>
      <c r="K5" s="85">
        <v>133</v>
      </c>
      <c r="L5" s="85">
        <v>125</v>
      </c>
      <c r="M5" s="85">
        <v>114</v>
      </c>
      <c r="N5" s="85">
        <v>118</v>
      </c>
      <c r="O5" s="85">
        <v>119</v>
      </c>
    </row>
    <row r="6" spans="1:16" s="49" customFormat="1" ht="15.9" customHeight="1">
      <c r="A6" s="265" t="s">
        <v>193</v>
      </c>
      <c r="B6" s="265"/>
      <c r="C6" s="265"/>
      <c r="D6" s="265"/>
      <c r="E6" s="265"/>
      <c r="F6" s="265"/>
      <c r="G6" s="265"/>
      <c r="H6" s="265"/>
      <c r="I6" s="265"/>
      <c r="J6" s="265"/>
      <c r="K6" s="265"/>
      <c r="L6" s="265"/>
      <c r="M6" s="265"/>
      <c r="N6" s="265"/>
      <c r="O6" s="265"/>
    </row>
    <row r="7" spans="1:16" s="49" customFormat="1" ht="15.9" customHeight="1">
      <c r="A7" s="124"/>
      <c r="B7" s="59" t="s">
        <v>184</v>
      </c>
      <c r="C7" s="67">
        <v>9.5</v>
      </c>
      <c r="D7" s="69">
        <v>11</v>
      </c>
      <c r="E7" s="69">
        <v>15</v>
      </c>
      <c r="F7" s="69">
        <v>12</v>
      </c>
      <c r="G7" s="69">
        <v>12</v>
      </c>
      <c r="H7" s="69">
        <v>13</v>
      </c>
      <c r="I7" s="69">
        <v>6</v>
      </c>
      <c r="J7" s="69">
        <v>8</v>
      </c>
      <c r="K7" s="69">
        <v>7</v>
      </c>
      <c r="L7" s="69">
        <v>6</v>
      </c>
      <c r="M7" s="69">
        <v>5</v>
      </c>
      <c r="N7" s="69">
        <v>10</v>
      </c>
      <c r="O7" s="69">
        <v>9</v>
      </c>
    </row>
    <row r="8" spans="1:16" s="49" customFormat="1" ht="15.9" customHeight="1">
      <c r="A8" s="124"/>
      <c r="B8" s="59" t="s">
        <v>185</v>
      </c>
      <c r="C8" s="67">
        <v>76.916666666666671</v>
      </c>
      <c r="D8" s="69">
        <v>85</v>
      </c>
      <c r="E8" s="69">
        <v>86</v>
      </c>
      <c r="F8" s="69">
        <v>81</v>
      </c>
      <c r="G8" s="69">
        <v>80</v>
      </c>
      <c r="H8" s="69">
        <v>83</v>
      </c>
      <c r="I8" s="69">
        <v>84</v>
      </c>
      <c r="J8" s="69">
        <v>75</v>
      </c>
      <c r="K8" s="69">
        <v>73</v>
      </c>
      <c r="L8" s="69">
        <v>69</v>
      </c>
      <c r="M8" s="69">
        <v>66</v>
      </c>
      <c r="N8" s="69">
        <v>69</v>
      </c>
      <c r="O8" s="69">
        <v>72</v>
      </c>
    </row>
    <row r="9" spans="1:16" s="49" customFormat="1" ht="15.9" customHeight="1">
      <c r="A9" s="124"/>
      <c r="B9" s="59" t="s">
        <v>33</v>
      </c>
      <c r="C9" s="67">
        <v>52.5</v>
      </c>
      <c r="D9" s="69">
        <v>59</v>
      </c>
      <c r="E9" s="69">
        <v>63</v>
      </c>
      <c r="F9" s="69">
        <v>58</v>
      </c>
      <c r="G9" s="69">
        <v>59</v>
      </c>
      <c r="H9" s="69">
        <v>59</v>
      </c>
      <c r="I9" s="69">
        <v>57</v>
      </c>
      <c r="J9" s="69">
        <v>52</v>
      </c>
      <c r="K9" s="69">
        <v>53</v>
      </c>
      <c r="L9" s="69">
        <v>50</v>
      </c>
      <c r="M9" s="69">
        <v>43</v>
      </c>
      <c r="N9" s="69">
        <v>39</v>
      </c>
      <c r="O9" s="69">
        <v>38</v>
      </c>
    </row>
    <row r="10" spans="1:16" s="49" customFormat="1" ht="15.9" customHeight="1">
      <c r="A10" s="124"/>
      <c r="B10" s="124"/>
      <c r="C10" s="67"/>
      <c r="D10" s="69"/>
      <c r="E10" s="69"/>
      <c r="F10" s="69"/>
      <c r="G10" s="69"/>
      <c r="H10" s="69"/>
      <c r="I10" s="69"/>
      <c r="J10" s="69"/>
      <c r="K10" s="69"/>
      <c r="L10" s="69"/>
      <c r="M10" s="69"/>
      <c r="N10" s="69"/>
      <c r="O10" s="69"/>
    </row>
    <row r="11" spans="1:16" s="49" customFormat="1" ht="15.9" customHeight="1">
      <c r="A11" s="267" t="s">
        <v>195</v>
      </c>
      <c r="B11" s="267"/>
      <c r="C11" s="267"/>
      <c r="D11" s="267"/>
      <c r="E11" s="267"/>
      <c r="F11" s="267"/>
      <c r="G11" s="267"/>
      <c r="H11" s="267"/>
      <c r="I11" s="267"/>
      <c r="J11" s="267"/>
      <c r="K11" s="267"/>
      <c r="L11" s="267"/>
      <c r="M11" s="267"/>
      <c r="N11" s="267"/>
      <c r="O11" s="267"/>
    </row>
    <row r="12" spans="1:16" s="49" customFormat="1" ht="15.9" customHeight="1">
      <c r="A12" s="124"/>
      <c r="B12" s="59" t="s">
        <v>60</v>
      </c>
      <c r="C12" s="67">
        <v>63.083333333333336</v>
      </c>
      <c r="D12" s="69">
        <v>74</v>
      </c>
      <c r="E12" s="69">
        <v>75</v>
      </c>
      <c r="F12" s="69">
        <v>67</v>
      </c>
      <c r="G12" s="69">
        <v>68</v>
      </c>
      <c r="H12" s="69">
        <v>75</v>
      </c>
      <c r="I12" s="69">
        <v>68</v>
      </c>
      <c r="J12" s="69">
        <v>58</v>
      </c>
      <c r="K12" s="69">
        <v>57</v>
      </c>
      <c r="L12" s="69">
        <v>59</v>
      </c>
      <c r="M12" s="69">
        <v>52</v>
      </c>
      <c r="N12" s="69">
        <v>53</v>
      </c>
      <c r="O12" s="69">
        <v>51</v>
      </c>
    </row>
    <row r="13" spans="1:16" s="49" customFormat="1" ht="15.9" customHeight="1">
      <c r="A13" s="124"/>
      <c r="B13" s="59" t="s">
        <v>32</v>
      </c>
      <c r="C13" s="67">
        <v>75.833333333333329</v>
      </c>
      <c r="D13" s="69">
        <v>81</v>
      </c>
      <c r="E13" s="69">
        <v>89</v>
      </c>
      <c r="F13" s="69">
        <v>84</v>
      </c>
      <c r="G13" s="69">
        <v>83</v>
      </c>
      <c r="H13" s="69">
        <v>80</v>
      </c>
      <c r="I13" s="69">
        <v>79</v>
      </c>
      <c r="J13" s="69">
        <v>77</v>
      </c>
      <c r="K13" s="69">
        <v>76</v>
      </c>
      <c r="L13" s="69">
        <v>66</v>
      </c>
      <c r="M13" s="69">
        <v>62</v>
      </c>
      <c r="N13" s="69">
        <v>65</v>
      </c>
      <c r="O13" s="69">
        <v>68</v>
      </c>
    </row>
    <row r="14" spans="1:16" s="49" customFormat="1" ht="15.9" customHeight="1">
      <c r="A14" s="124"/>
      <c r="B14" s="59" t="s">
        <v>188</v>
      </c>
      <c r="C14" s="67"/>
      <c r="D14" s="69"/>
      <c r="E14" s="69"/>
      <c r="F14" s="69"/>
      <c r="G14" s="69"/>
      <c r="H14" s="69"/>
      <c r="I14" s="69"/>
      <c r="J14" s="69"/>
      <c r="K14" s="69"/>
      <c r="L14" s="69"/>
      <c r="M14" s="69"/>
      <c r="N14" s="69"/>
      <c r="O14" s="69"/>
    </row>
    <row r="15" spans="1:16" s="49" customFormat="1" ht="15.9" customHeight="1">
      <c r="A15" s="50"/>
      <c r="B15" s="124" t="s">
        <v>42</v>
      </c>
      <c r="C15" s="67">
        <v>22</v>
      </c>
      <c r="D15" s="69">
        <v>22</v>
      </c>
      <c r="E15" s="69">
        <v>22</v>
      </c>
      <c r="F15" s="69">
        <v>24</v>
      </c>
      <c r="G15" s="69">
        <v>26</v>
      </c>
      <c r="H15" s="69">
        <v>27</v>
      </c>
      <c r="I15" s="69">
        <v>23</v>
      </c>
      <c r="J15" s="69">
        <v>22</v>
      </c>
      <c r="K15" s="69">
        <v>20</v>
      </c>
      <c r="L15" s="69">
        <v>17</v>
      </c>
      <c r="M15" s="69">
        <v>18</v>
      </c>
      <c r="N15" s="69">
        <v>22</v>
      </c>
      <c r="O15" s="69">
        <v>21</v>
      </c>
      <c r="P15" s="50"/>
    </row>
    <row r="16" spans="1:16" s="49" customFormat="1" ht="15.9" customHeight="1">
      <c r="A16" s="50"/>
      <c r="B16" s="124" t="s">
        <v>168</v>
      </c>
      <c r="C16" s="67">
        <v>35.833333333333336</v>
      </c>
      <c r="D16" s="69">
        <v>44</v>
      </c>
      <c r="E16" s="69">
        <v>46</v>
      </c>
      <c r="F16" s="69">
        <v>40</v>
      </c>
      <c r="G16" s="69">
        <v>37</v>
      </c>
      <c r="H16" s="69">
        <v>38</v>
      </c>
      <c r="I16" s="69">
        <v>36</v>
      </c>
      <c r="J16" s="69">
        <v>36</v>
      </c>
      <c r="K16" s="69">
        <v>36</v>
      </c>
      <c r="L16" s="69">
        <v>31</v>
      </c>
      <c r="M16" s="69">
        <v>28</v>
      </c>
      <c r="N16" s="69">
        <v>29</v>
      </c>
      <c r="O16" s="69">
        <v>29</v>
      </c>
      <c r="P16" s="50"/>
    </row>
    <row r="17" spans="1:15" s="49" customFormat="1" ht="15.9" customHeight="1">
      <c r="A17" s="50"/>
      <c r="B17" s="124" t="s">
        <v>34</v>
      </c>
      <c r="C17" s="67">
        <v>18</v>
      </c>
      <c r="D17" s="69">
        <v>15</v>
      </c>
      <c r="E17" s="69">
        <v>21</v>
      </c>
      <c r="F17" s="69">
        <v>20</v>
      </c>
      <c r="G17" s="69">
        <v>20</v>
      </c>
      <c r="H17" s="69">
        <v>15</v>
      </c>
      <c r="I17" s="69">
        <v>20</v>
      </c>
      <c r="J17" s="69">
        <v>19</v>
      </c>
      <c r="K17" s="69">
        <v>20</v>
      </c>
      <c r="L17" s="69">
        <v>18</v>
      </c>
      <c r="M17" s="69">
        <v>16</v>
      </c>
      <c r="N17" s="69">
        <v>14</v>
      </c>
      <c r="O17" s="69">
        <v>18</v>
      </c>
    </row>
    <row r="18" spans="1:15" s="49" customFormat="1" ht="15.9" customHeight="1">
      <c r="A18" s="124"/>
      <c r="B18" s="124" t="s">
        <v>40</v>
      </c>
      <c r="C18" s="67">
        <v>0</v>
      </c>
      <c r="D18" s="69">
        <v>0</v>
      </c>
      <c r="E18" s="69">
        <v>0</v>
      </c>
      <c r="F18" s="69">
        <v>0</v>
      </c>
      <c r="G18" s="69">
        <v>0</v>
      </c>
      <c r="H18" s="69">
        <v>0</v>
      </c>
      <c r="I18" s="69">
        <v>0</v>
      </c>
      <c r="J18" s="69">
        <v>0</v>
      </c>
      <c r="K18" s="69">
        <v>0</v>
      </c>
      <c r="L18" s="69">
        <v>0</v>
      </c>
      <c r="M18" s="69">
        <v>0</v>
      </c>
      <c r="N18" s="69">
        <v>0</v>
      </c>
      <c r="O18" s="69">
        <v>0</v>
      </c>
    </row>
    <row r="19" spans="1:15" s="49" customFormat="1" ht="15.9" customHeight="1">
      <c r="A19" s="124"/>
      <c r="B19" s="124" t="s">
        <v>41</v>
      </c>
      <c r="C19" s="67">
        <v>0</v>
      </c>
      <c r="D19" s="69">
        <v>0</v>
      </c>
      <c r="E19" s="69">
        <v>0</v>
      </c>
      <c r="F19" s="69">
        <v>0</v>
      </c>
      <c r="G19" s="69">
        <v>0</v>
      </c>
      <c r="H19" s="69">
        <v>0</v>
      </c>
      <c r="I19" s="69">
        <v>0</v>
      </c>
      <c r="J19" s="69">
        <v>0</v>
      </c>
      <c r="K19" s="69">
        <v>0</v>
      </c>
      <c r="L19" s="69">
        <v>0</v>
      </c>
      <c r="M19" s="69">
        <v>0</v>
      </c>
      <c r="N19" s="69">
        <v>0</v>
      </c>
      <c r="O19" s="69">
        <v>0</v>
      </c>
    </row>
    <row r="20" spans="1:15" s="49" customFormat="1" ht="15.9" customHeight="1">
      <c r="A20" s="124"/>
      <c r="B20" s="124"/>
      <c r="C20" s="67"/>
      <c r="D20" s="69"/>
      <c r="E20" s="69"/>
      <c r="F20" s="69"/>
      <c r="G20" s="69"/>
      <c r="H20" s="69"/>
      <c r="I20" s="69"/>
      <c r="J20" s="69"/>
      <c r="K20" s="69"/>
      <c r="L20" s="69"/>
      <c r="M20" s="69"/>
      <c r="N20" s="69"/>
      <c r="O20" s="69"/>
    </row>
    <row r="21" spans="1:15" s="49" customFormat="1" ht="15.9" customHeight="1">
      <c r="A21" s="265" t="s">
        <v>196</v>
      </c>
      <c r="B21" s="265"/>
      <c r="C21" s="265"/>
      <c r="D21" s="265"/>
      <c r="E21" s="265"/>
      <c r="F21" s="265"/>
      <c r="G21" s="265"/>
      <c r="H21" s="265"/>
      <c r="I21" s="265"/>
      <c r="J21" s="265"/>
      <c r="K21" s="265"/>
      <c r="L21" s="265"/>
      <c r="M21" s="265"/>
      <c r="N21" s="265"/>
      <c r="O21" s="265"/>
    </row>
    <row r="22" spans="1:15" s="49" customFormat="1" ht="15.9" customHeight="1">
      <c r="A22" s="59"/>
      <c r="B22" s="59" t="s">
        <v>43</v>
      </c>
      <c r="C22" s="67">
        <v>126.75</v>
      </c>
      <c r="D22" s="69">
        <v>140</v>
      </c>
      <c r="E22" s="69">
        <v>151</v>
      </c>
      <c r="F22" s="69">
        <v>140</v>
      </c>
      <c r="G22" s="69">
        <v>141</v>
      </c>
      <c r="H22" s="69">
        <v>144</v>
      </c>
      <c r="I22" s="69">
        <v>136</v>
      </c>
      <c r="J22" s="69">
        <v>124</v>
      </c>
      <c r="K22" s="69">
        <v>122</v>
      </c>
      <c r="L22" s="69">
        <v>114</v>
      </c>
      <c r="M22" s="69">
        <v>99</v>
      </c>
      <c r="N22" s="69">
        <v>104</v>
      </c>
      <c r="O22" s="69">
        <v>106</v>
      </c>
    </row>
    <row r="23" spans="1:15" s="49" customFormat="1" ht="15.9" customHeight="1">
      <c r="A23" s="50"/>
      <c r="B23" s="59" t="s">
        <v>108</v>
      </c>
      <c r="C23" s="67">
        <v>12.166666666666666</v>
      </c>
      <c r="D23" s="69">
        <v>15</v>
      </c>
      <c r="E23" s="69">
        <v>13</v>
      </c>
      <c r="F23" s="69">
        <v>11</v>
      </c>
      <c r="G23" s="69">
        <v>10</v>
      </c>
      <c r="H23" s="69">
        <v>11</v>
      </c>
      <c r="I23" s="69">
        <v>11</v>
      </c>
      <c r="J23" s="69">
        <v>11</v>
      </c>
      <c r="K23" s="69">
        <v>11</v>
      </c>
      <c r="L23" s="69">
        <v>11</v>
      </c>
      <c r="M23" s="69">
        <v>15</v>
      </c>
      <c r="N23" s="69">
        <v>14</v>
      </c>
      <c r="O23" s="69">
        <v>13</v>
      </c>
    </row>
    <row r="24" spans="1:15" s="49" customFormat="1" ht="15.9" customHeight="1">
      <c r="A24" s="50"/>
      <c r="B24" s="124"/>
      <c r="C24" s="67"/>
      <c r="D24" s="69"/>
      <c r="E24" s="69"/>
      <c r="F24" s="69"/>
      <c r="G24" s="69"/>
      <c r="H24" s="69"/>
      <c r="I24" s="69"/>
      <c r="J24" s="69"/>
      <c r="K24" s="69"/>
      <c r="L24" s="69"/>
      <c r="M24" s="69"/>
      <c r="N24" s="69"/>
      <c r="O24" s="69"/>
    </row>
    <row r="25" spans="1:15" s="49" customFormat="1" ht="15.9" customHeight="1">
      <c r="A25" s="267" t="s">
        <v>197</v>
      </c>
      <c r="B25" s="267"/>
      <c r="C25" s="267"/>
      <c r="D25" s="267"/>
      <c r="E25" s="267"/>
      <c r="F25" s="267"/>
      <c r="G25" s="267"/>
      <c r="H25" s="267"/>
      <c r="I25" s="267"/>
      <c r="J25" s="267"/>
      <c r="K25" s="267"/>
      <c r="L25" s="267"/>
      <c r="M25" s="267"/>
      <c r="N25" s="267"/>
      <c r="O25" s="267"/>
    </row>
    <row r="26" spans="1:15" s="49" customFormat="1" ht="15.9" customHeight="1">
      <c r="A26" s="59"/>
      <c r="B26" s="59" t="s">
        <v>186</v>
      </c>
      <c r="C26" s="67">
        <v>63.166666666666664</v>
      </c>
      <c r="D26" s="69">
        <v>77</v>
      </c>
      <c r="E26" s="69">
        <v>87</v>
      </c>
      <c r="F26" s="69">
        <v>76</v>
      </c>
      <c r="G26" s="69">
        <v>75</v>
      </c>
      <c r="H26" s="69">
        <v>71</v>
      </c>
      <c r="I26" s="69">
        <v>62</v>
      </c>
      <c r="J26" s="69">
        <v>55</v>
      </c>
      <c r="K26" s="69">
        <v>54</v>
      </c>
      <c r="L26" s="69">
        <v>46</v>
      </c>
      <c r="M26" s="69">
        <v>41</v>
      </c>
      <c r="N26" s="69">
        <v>55</v>
      </c>
      <c r="O26" s="69">
        <v>59</v>
      </c>
    </row>
    <row r="27" spans="1:15" s="49" customFormat="1" ht="15.9" customHeight="1">
      <c r="A27" s="59"/>
      <c r="B27" s="59" t="s">
        <v>187</v>
      </c>
      <c r="C27" s="67">
        <v>40.583333333333336</v>
      </c>
      <c r="D27" s="69">
        <v>40</v>
      </c>
      <c r="E27" s="69">
        <v>41</v>
      </c>
      <c r="F27" s="69">
        <v>43</v>
      </c>
      <c r="G27" s="69">
        <v>40</v>
      </c>
      <c r="H27" s="69">
        <v>43</v>
      </c>
      <c r="I27" s="69">
        <v>42</v>
      </c>
      <c r="J27" s="69">
        <v>42</v>
      </c>
      <c r="K27" s="69">
        <v>43</v>
      </c>
      <c r="L27" s="69">
        <v>44</v>
      </c>
      <c r="M27" s="69">
        <v>42</v>
      </c>
      <c r="N27" s="69">
        <v>36</v>
      </c>
      <c r="O27" s="69">
        <v>31</v>
      </c>
    </row>
    <row r="28" spans="1:15" s="49" customFormat="1" ht="15.9" customHeight="1" thickBot="1">
      <c r="A28" s="59"/>
      <c r="B28" s="59" t="s">
        <v>38</v>
      </c>
      <c r="C28" s="67">
        <v>35.166666666666664</v>
      </c>
      <c r="D28" s="69">
        <v>38</v>
      </c>
      <c r="E28" s="69">
        <v>36</v>
      </c>
      <c r="F28" s="69">
        <v>32</v>
      </c>
      <c r="G28" s="69">
        <v>36</v>
      </c>
      <c r="H28" s="69">
        <v>41</v>
      </c>
      <c r="I28" s="69">
        <v>43</v>
      </c>
      <c r="J28" s="69">
        <v>38</v>
      </c>
      <c r="K28" s="69">
        <v>36</v>
      </c>
      <c r="L28" s="69">
        <v>35</v>
      </c>
      <c r="M28" s="69">
        <v>31</v>
      </c>
      <c r="N28" s="69">
        <v>27</v>
      </c>
      <c r="O28" s="69">
        <v>29</v>
      </c>
    </row>
    <row r="29" spans="1:15">
      <c r="A29" s="256" t="s">
        <v>429</v>
      </c>
      <c r="B29" s="256"/>
      <c r="C29" s="256"/>
      <c r="D29" s="256"/>
      <c r="E29" s="256"/>
      <c r="F29" s="256"/>
      <c r="G29" s="256"/>
      <c r="H29" s="256"/>
      <c r="I29" s="256"/>
      <c r="J29" s="256"/>
      <c r="K29" s="256"/>
      <c r="L29" s="256"/>
      <c r="M29" s="256"/>
      <c r="N29" s="256"/>
      <c r="O29" s="256"/>
    </row>
  </sheetData>
  <mergeCells count="8">
    <mergeCell ref="M3:O3"/>
    <mergeCell ref="A29:O29"/>
    <mergeCell ref="A25:O25"/>
    <mergeCell ref="A21:O21"/>
    <mergeCell ref="A6:O6"/>
    <mergeCell ref="A11:O11"/>
    <mergeCell ref="A4:B4"/>
    <mergeCell ref="A5:B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8" enableFormatConditionsCalculation="0">
    <tabColor rgb="FFC8E6E5"/>
  </sheetPr>
  <dimension ref="A1:O29"/>
  <sheetViews>
    <sheetView zoomScale="70" zoomScaleNormal="70" workbookViewId="0">
      <selection activeCell="N22" sqref="N22"/>
    </sheetView>
  </sheetViews>
  <sheetFormatPr baseColWidth="10" defaultColWidth="11.44140625" defaultRowHeight="13.2"/>
  <cols>
    <col min="1" max="1" width="5" style="8" customWidth="1"/>
    <col min="2" max="2" width="22.88671875" style="8" bestFit="1" customWidth="1"/>
    <col min="3" max="8" width="11" style="8" customWidth="1"/>
    <col min="9" max="16384" width="11.44140625" style="7"/>
  </cols>
  <sheetData>
    <row r="1" spans="1:11" ht="18" customHeight="1">
      <c r="A1" s="257" t="s">
        <v>354</v>
      </c>
      <c r="B1" s="257"/>
      <c r="C1" s="257"/>
      <c r="D1" s="257"/>
      <c r="E1" s="257"/>
      <c r="F1" s="257"/>
      <c r="G1" s="257"/>
      <c r="H1" s="257"/>
      <c r="I1" s="4"/>
      <c r="J1" s="4"/>
    </row>
    <row r="2" spans="1:11" s="49" customFormat="1" ht="15.9" customHeight="1">
      <c r="A2" s="78"/>
      <c r="B2" s="78"/>
      <c r="C2" s="50"/>
      <c r="D2" s="50"/>
      <c r="E2" s="50"/>
      <c r="F2" s="50"/>
      <c r="G2" s="50"/>
      <c r="H2" s="50"/>
    </row>
    <row r="3" spans="1:11" s="49" customFormat="1" ht="15.9" customHeight="1" thickBot="1">
      <c r="A3" s="72"/>
      <c r="B3" s="123"/>
      <c r="C3" s="95"/>
      <c r="D3" s="96"/>
      <c r="E3" s="95"/>
      <c r="F3" s="96"/>
      <c r="G3" s="95"/>
      <c r="H3" s="96" t="s">
        <v>22</v>
      </c>
    </row>
    <row r="4" spans="1:11" s="80" customFormat="1" ht="15.9" customHeight="1">
      <c r="A4" s="286"/>
      <c r="B4" s="286"/>
      <c r="C4" s="283" t="s">
        <v>56</v>
      </c>
      <c r="D4" s="283"/>
      <c r="E4" s="281" t="s">
        <v>58</v>
      </c>
      <c r="F4" s="281"/>
      <c r="G4" s="283" t="s">
        <v>57</v>
      </c>
      <c r="H4" s="283"/>
      <c r="J4" s="49"/>
      <c r="K4" s="49"/>
    </row>
    <row r="5" spans="1:11" s="49" customFormat="1" ht="15.9" customHeight="1">
      <c r="A5" s="264" t="s">
        <v>59</v>
      </c>
      <c r="B5" s="264"/>
      <c r="C5" s="97">
        <v>251</v>
      </c>
      <c r="D5" s="98">
        <v>1</v>
      </c>
      <c r="E5" s="97">
        <v>132</v>
      </c>
      <c r="F5" s="98">
        <v>1</v>
      </c>
      <c r="G5" s="97">
        <v>119</v>
      </c>
      <c r="H5" s="98">
        <v>1</v>
      </c>
    </row>
    <row r="6" spans="1:11" s="49" customFormat="1" ht="15.9" customHeight="1">
      <c r="A6" s="265" t="s">
        <v>193</v>
      </c>
      <c r="B6" s="265"/>
      <c r="C6" s="265"/>
      <c r="D6" s="265"/>
      <c r="E6" s="265"/>
      <c r="F6" s="265"/>
      <c r="G6" s="265"/>
      <c r="H6" s="265"/>
    </row>
    <row r="7" spans="1:11" s="49" customFormat="1" ht="15.9" customHeight="1">
      <c r="A7" s="124"/>
      <c r="B7" s="59" t="s">
        <v>184</v>
      </c>
      <c r="C7" s="91">
        <v>22</v>
      </c>
      <c r="D7" s="94">
        <v>8.7649402390438252E-2</v>
      </c>
      <c r="E7" s="93">
        <v>13</v>
      </c>
      <c r="F7" s="94">
        <v>9.8484848484848481E-2</v>
      </c>
      <c r="G7" s="93">
        <v>9</v>
      </c>
      <c r="H7" s="94">
        <v>7.5630252100840331E-2</v>
      </c>
    </row>
    <row r="8" spans="1:11" s="49" customFormat="1" ht="15.9" customHeight="1">
      <c r="A8" s="124"/>
      <c r="B8" s="59" t="s">
        <v>185</v>
      </c>
      <c r="C8" s="91">
        <v>146</v>
      </c>
      <c r="D8" s="94">
        <v>0.58167330677290841</v>
      </c>
      <c r="E8" s="93">
        <v>74</v>
      </c>
      <c r="F8" s="94">
        <v>0.56060606060606055</v>
      </c>
      <c r="G8" s="93">
        <v>72</v>
      </c>
      <c r="H8" s="94">
        <v>0.60504201680672265</v>
      </c>
    </row>
    <row r="9" spans="1:11" s="49" customFormat="1" ht="15.9" customHeight="1">
      <c r="A9" s="124"/>
      <c r="B9" s="59" t="s">
        <v>33</v>
      </c>
      <c r="C9" s="91">
        <v>83</v>
      </c>
      <c r="D9" s="94">
        <v>0.33067729083665337</v>
      </c>
      <c r="E9" s="93">
        <v>45</v>
      </c>
      <c r="F9" s="94">
        <v>0.34090909090909088</v>
      </c>
      <c r="G9" s="93">
        <v>38</v>
      </c>
      <c r="H9" s="94">
        <v>0.31932773109243695</v>
      </c>
    </row>
    <row r="10" spans="1:11" s="49" customFormat="1" ht="15.9" customHeight="1">
      <c r="A10" s="124"/>
      <c r="B10" s="59"/>
      <c r="C10" s="93"/>
      <c r="D10" s="94"/>
      <c r="E10" s="93"/>
      <c r="F10" s="94"/>
      <c r="G10" s="93"/>
      <c r="H10" s="94"/>
    </row>
    <row r="11" spans="1:11" s="49" customFormat="1" ht="15.9" customHeight="1">
      <c r="A11" s="267" t="s">
        <v>195</v>
      </c>
      <c r="B11" s="267"/>
      <c r="C11" s="267"/>
      <c r="D11" s="267"/>
      <c r="E11" s="267"/>
      <c r="F11" s="267"/>
      <c r="G11" s="267"/>
      <c r="H11" s="267"/>
    </row>
    <row r="12" spans="1:11" s="49" customFormat="1" ht="15.9" customHeight="1">
      <c r="A12" s="124"/>
      <c r="B12" s="59" t="s">
        <v>60</v>
      </c>
      <c r="C12" s="91">
        <v>121</v>
      </c>
      <c r="D12" s="94">
        <v>0.48207171314741037</v>
      </c>
      <c r="E12" s="93">
        <v>70</v>
      </c>
      <c r="F12" s="94">
        <v>0.53030303030303028</v>
      </c>
      <c r="G12" s="93">
        <v>51</v>
      </c>
      <c r="H12" s="94">
        <v>0.42857142857142855</v>
      </c>
    </row>
    <row r="13" spans="1:11" s="49" customFormat="1" ht="15.9" customHeight="1">
      <c r="A13" s="124"/>
      <c r="B13" s="59" t="s">
        <v>32</v>
      </c>
      <c r="C13" s="91">
        <v>130</v>
      </c>
      <c r="D13" s="94">
        <v>0.51792828685258963</v>
      </c>
      <c r="E13" s="93">
        <v>62</v>
      </c>
      <c r="F13" s="94">
        <v>0.46969696969696972</v>
      </c>
      <c r="G13" s="93">
        <v>68</v>
      </c>
      <c r="H13" s="94">
        <v>0.5714285714285714</v>
      </c>
    </row>
    <row r="14" spans="1:11" s="49" customFormat="1" ht="15.9" customHeight="1">
      <c r="A14" s="124"/>
      <c r="B14" s="59" t="s">
        <v>188</v>
      </c>
      <c r="C14" s="91"/>
      <c r="D14" s="94"/>
      <c r="E14" s="93"/>
      <c r="F14" s="94"/>
      <c r="G14" s="93"/>
      <c r="H14" s="94"/>
    </row>
    <row r="15" spans="1:11" s="49" customFormat="1" ht="15.9" customHeight="1">
      <c r="A15" s="50"/>
      <c r="B15" s="124" t="s">
        <v>42</v>
      </c>
      <c r="C15" s="91">
        <v>35</v>
      </c>
      <c r="D15" s="94">
        <v>0.1394422310756972</v>
      </c>
      <c r="E15" s="93">
        <v>14</v>
      </c>
      <c r="F15" s="94">
        <v>0.10606060606060606</v>
      </c>
      <c r="G15" s="93">
        <v>21</v>
      </c>
      <c r="H15" s="94">
        <v>0.17647058823529413</v>
      </c>
      <c r="I15" s="50"/>
    </row>
    <row r="16" spans="1:11" s="49" customFormat="1" ht="15.9" customHeight="1">
      <c r="A16" s="50"/>
      <c r="B16" s="124" t="s">
        <v>168</v>
      </c>
      <c r="C16" s="91">
        <v>62</v>
      </c>
      <c r="D16" s="94">
        <v>0.24701195219123506</v>
      </c>
      <c r="E16" s="93">
        <v>33</v>
      </c>
      <c r="F16" s="94">
        <v>0.25</v>
      </c>
      <c r="G16" s="93">
        <v>29</v>
      </c>
      <c r="H16" s="94">
        <v>0.24369747899159663</v>
      </c>
      <c r="I16" s="50"/>
    </row>
    <row r="17" spans="1:15" s="49" customFormat="1" ht="15.9" customHeight="1">
      <c r="A17" s="50"/>
      <c r="B17" s="124" t="s">
        <v>34</v>
      </c>
      <c r="C17" s="91">
        <v>33</v>
      </c>
      <c r="D17" s="94">
        <v>0.13147410358565736</v>
      </c>
      <c r="E17" s="93">
        <v>15</v>
      </c>
      <c r="F17" s="94">
        <v>0.11363636363636363</v>
      </c>
      <c r="G17" s="93">
        <v>18</v>
      </c>
      <c r="H17" s="94">
        <v>0.15126050420168066</v>
      </c>
    </row>
    <row r="18" spans="1:15" s="49" customFormat="1" ht="15.9" customHeight="1">
      <c r="A18" s="124"/>
      <c r="B18" s="124" t="s">
        <v>40</v>
      </c>
      <c r="C18" s="91">
        <v>0</v>
      </c>
      <c r="D18" s="94">
        <v>0</v>
      </c>
      <c r="E18" s="93">
        <v>0</v>
      </c>
      <c r="F18" s="94">
        <v>0</v>
      </c>
      <c r="G18" s="93">
        <v>0</v>
      </c>
      <c r="H18" s="94">
        <v>0</v>
      </c>
    </row>
    <row r="19" spans="1:15" s="49" customFormat="1" ht="15.9" customHeight="1">
      <c r="A19" s="124"/>
      <c r="B19" s="124" t="s">
        <v>41</v>
      </c>
      <c r="C19" s="91">
        <v>0</v>
      </c>
      <c r="D19" s="94">
        <v>0</v>
      </c>
      <c r="E19" s="93">
        <v>0</v>
      </c>
      <c r="F19" s="94">
        <v>0</v>
      </c>
      <c r="G19" s="93">
        <v>0</v>
      </c>
      <c r="H19" s="94">
        <v>0</v>
      </c>
    </row>
    <row r="20" spans="1:15" s="49" customFormat="1" ht="15.9" customHeight="1">
      <c r="A20" s="124"/>
      <c r="B20" s="124"/>
      <c r="C20" s="93"/>
      <c r="D20" s="94"/>
      <c r="E20" s="93"/>
      <c r="F20" s="94"/>
      <c r="G20" s="93"/>
      <c r="H20" s="94"/>
    </row>
    <row r="21" spans="1:15" s="49" customFormat="1" ht="15.9" customHeight="1">
      <c r="A21" s="265" t="s">
        <v>196</v>
      </c>
      <c r="B21" s="265"/>
      <c r="C21" s="265"/>
      <c r="D21" s="265"/>
      <c r="E21" s="265"/>
      <c r="F21" s="265"/>
      <c r="G21" s="265"/>
      <c r="H21" s="265"/>
    </row>
    <row r="22" spans="1:15" s="49" customFormat="1" ht="15.9" customHeight="1">
      <c r="A22" s="50"/>
      <c r="B22" s="59" t="s">
        <v>43</v>
      </c>
      <c r="C22" s="91">
        <v>183</v>
      </c>
      <c r="D22" s="94">
        <v>0.72908366533864544</v>
      </c>
      <c r="E22" s="93">
        <v>77</v>
      </c>
      <c r="F22" s="94">
        <v>0.58333333333333337</v>
      </c>
      <c r="G22" s="93">
        <v>106</v>
      </c>
      <c r="H22" s="94">
        <v>0.89075630252100846</v>
      </c>
    </row>
    <row r="23" spans="1:15" s="49" customFormat="1" ht="15.9" customHeight="1">
      <c r="A23" s="50"/>
      <c r="B23" s="59" t="s">
        <v>108</v>
      </c>
      <c r="C23" s="91">
        <v>68</v>
      </c>
      <c r="D23" s="94">
        <v>0.27091633466135456</v>
      </c>
      <c r="E23" s="93">
        <v>55</v>
      </c>
      <c r="F23" s="94">
        <v>0.41666666666666669</v>
      </c>
      <c r="G23" s="93">
        <v>13</v>
      </c>
      <c r="H23" s="94">
        <v>0.1092436974789916</v>
      </c>
    </row>
    <row r="24" spans="1:15" s="49" customFormat="1" ht="15.9" customHeight="1">
      <c r="A24" s="50"/>
      <c r="B24" s="59"/>
      <c r="C24" s="93"/>
      <c r="D24" s="94"/>
      <c r="E24" s="93"/>
      <c r="F24" s="94"/>
      <c r="G24" s="93"/>
      <c r="H24" s="94"/>
    </row>
    <row r="25" spans="1:15" s="49" customFormat="1" ht="15.9" customHeight="1">
      <c r="A25" s="267" t="s">
        <v>197</v>
      </c>
      <c r="B25" s="267"/>
      <c r="C25" s="267"/>
      <c r="D25" s="267"/>
      <c r="E25" s="267"/>
      <c r="F25" s="267"/>
      <c r="G25" s="267"/>
      <c r="H25" s="267"/>
    </row>
    <row r="26" spans="1:15" s="49" customFormat="1" ht="15.9" customHeight="1">
      <c r="A26" s="59"/>
      <c r="B26" s="59" t="s">
        <v>186</v>
      </c>
      <c r="C26" s="91">
        <v>120</v>
      </c>
      <c r="D26" s="94">
        <v>0.47808764940239046</v>
      </c>
      <c r="E26" s="93">
        <v>61</v>
      </c>
      <c r="F26" s="94">
        <v>0.4621212121212121</v>
      </c>
      <c r="G26" s="93">
        <v>59</v>
      </c>
      <c r="H26" s="94">
        <v>0.49579831932773111</v>
      </c>
    </row>
    <row r="27" spans="1:15" s="49" customFormat="1" ht="15.9" customHeight="1">
      <c r="A27" s="59"/>
      <c r="B27" s="59" t="s">
        <v>187</v>
      </c>
      <c r="C27" s="91">
        <v>72</v>
      </c>
      <c r="D27" s="94">
        <v>0.28685258964143429</v>
      </c>
      <c r="E27" s="93">
        <v>41</v>
      </c>
      <c r="F27" s="94">
        <v>0.31060606060606061</v>
      </c>
      <c r="G27" s="93">
        <v>31</v>
      </c>
      <c r="H27" s="94">
        <v>0.26050420168067229</v>
      </c>
    </row>
    <row r="28" spans="1:15" s="49" customFormat="1" ht="15.9" customHeight="1" thickBot="1">
      <c r="A28" s="59"/>
      <c r="B28" s="59" t="s">
        <v>38</v>
      </c>
      <c r="C28" s="91">
        <v>59</v>
      </c>
      <c r="D28" s="94">
        <v>0.23505976095617531</v>
      </c>
      <c r="E28" s="93">
        <v>30</v>
      </c>
      <c r="F28" s="94">
        <v>0.22727272727272727</v>
      </c>
      <c r="G28" s="93">
        <v>29</v>
      </c>
      <c r="H28" s="94">
        <v>0.24369747899159663</v>
      </c>
      <c r="I28" s="126"/>
      <c r="J28" s="126"/>
      <c r="K28" s="126"/>
      <c r="L28" s="126"/>
      <c r="M28" s="126"/>
      <c r="N28" s="126"/>
      <c r="O28" s="126"/>
    </row>
    <row r="29" spans="1:15">
      <c r="A29" s="256" t="s">
        <v>429</v>
      </c>
      <c r="B29" s="256"/>
      <c r="C29" s="256"/>
      <c r="D29" s="256"/>
      <c r="E29" s="256"/>
      <c r="F29" s="256"/>
      <c r="G29" s="256"/>
      <c r="H29" s="256"/>
      <c r="I29" s="43"/>
      <c r="J29" s="43"/>
      <c r="K29" s="43"/>
      <c r="L29" s="43"/>
      <c r="M29" s="43"/>
      <c r="N29" s="43"/>
      <c r="O29" s="43"/>
    </row>
  </sheetData>
  <mergeCells count="11">
    <mergeCell ref="A29:H29"/>
    <mergeCell ref="A5:B5"/>
    <mergeCell ref="A21:H21"/>
    <mergeCell ref="A25:H25"/>
    <mergeCell ref="A1:H1"/>
    <mergeCell ref="A6:H6"/>
    <mergeCell ref="A11:H11"/>
    <mergeCell ref="A4:B4"/>
    <mergeCell ref="C4:D4"/>
    <mergeCell ref="E4:F4"/>
    <mergeCell ref="G4:H4"/>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enableFormatConditionsCalculation="0">
    <tabColor rgb="FFC8E6E5"/>
  </sheetPr>
  <dimension ref="A1:I30"/>
  <sheetViews>
    <sheetView zoomScaleNormal="100" workbookViewId="0">
      <selection activeCell="F31" sqref="F31"/>
    </sheetView>
  </sheetViews>
  <sheetFormatPr baseColWidth="10" defaultColWidth="11.44140625" defaultRowHeight="13.2"/>
  <cols>
    <col min="1" max="1" width="15.33203125" style="1" customWidth="1"/>
    <col min="2" max="2" width="9.5546875" style="1" customWidth="1"/>
    <col min="3" max="3" width="15" style="1" bestFit="1" customWidth="1"/>
    <col min="4" max="4" width="18.5546875" style="1" customWidth="1"/>
    <col min="5" max="5" width="11.88671875" style="1" bestFit="1" customWidth="1"/>
    <col min="6" max="6" width="14.44140625" style="1" bestFit="1" customWidth="1"/>
    <col min="7" max="7" width="14.33203125" style="1" bestFit="1" customWidth="1"/>
    <col min="8" max="8" width="11.44140625" style="1"/>
    <col min="9" max="9" width="5.6640625" style="2" bestFit="1" customWidth="1"/>
    <col min="10" max="13" width="6.33203125" style="1" customWidth="1"/>
    <col min="14" max="16384" width="11.44140625" style="1"/>
  </cols>
  <sheetData>
    <row r="1" spans="1:8" s="7" customFormat="1" ht="18" customHeight="1">
      <c r="A1" s="58" t="s">
        <v>213</v>
      </c>
      <c r="B1" s="58"/>
      <c r="C1" s="58"/>
      <c r="D1" s="58"/>
      <c r="E1" s="58"/>
      <c r="F1" s="58"/>
      <c r="G1" s="58"/>
      <c r="H1" s="4"/>
    </row>
    <row r="2" spans="1:8" s="49" customFormat="1" ht="15">
      <c r="A2" s="263"/>
      <c r="B2" s="263"/>
      <c r="C2" s="263"/>
      <c r="D2" s="263"/>
      <c r="E2" s="263"/>
      <c r="F2" s="263"/>
      <c r="G2" s="263"/>
    </row>
    <row r="3" spans="1:8" s="49" customFormat="1" ht="15.9" customHeight="1" thickBot="1">
      <c r="A3" s="53"/>
      <c r="B3" s="53"/>
      <c r="C3" s="54"/>
      <c r="D3" s="54"/>
      <c r="E3" s="54"/>
      <c r="F3" s="54"/>
      <c r="G3" s="55" t="s">
        <v>160</v>
      </c>
    </row>
    <row r="4" spans="1:8" s="51" customFormat="1" ht="15.9" customHeight="1">
      <c r="A4" s="261" t="s">
        <v>143</v>
      </c>
      <c r="B4" s="63" t="s">
        <v>156</v>
      </c>
      <c r="C4" s="260" t="s">
        <v>193</v>
      </c>
      <c r="D4" s="260"/>
      <c r="E4" s="260"/>
      <c r="F4" s="259" t="s">
        <v>194</v>
      </c>
      <c r="G4" s="259"/>
    </row>
    <row r="5" spans="1:8" s="52" customFormat="1" ht="15.9" customHeight="1">
      <c r="A5" s="262"/>
      <c r="B5" s="254"/>
      <c r="C5" s="245" t="s">
        <v>182</v>
      </c>
      <c r="D5" s="57" t="s">
        <v>183</v>
      </c>
      <c r="E5" s="57" t="s">
        <v>27</v>
      </c>
      <c r="F5" s="57" t="s">
        <v>48</v>
      </c>
      <c r="G5" s="57" t="s">
        <v>49</v>
      </c>
    </row>
    <row r="6" spans="1:8" s="41" customFormat="1" ht="15.9" customHeight="1">
      <c r="A6" s="60" t="s">
        <v>170</v>
      </c>
      <c r="B6" s="47">
        <v>1.652398220494224E-2</v>
      </c>
      <c r="C6" s="40">
        <v>1.6033895488909194E-2</v>
      </c>
      <c r="D6" s="40">
        <v>1.8007656258046796E-2</v>
      </c>
      <c r="E6" s="40">
        <v>1.4330082275377323E-2</v>
      </c>
      <c r="F6" s="40">
        <v>1.149460056263045E-2</v>
      </c>
      <c r="G6" s="40">
        <v>2.4658740642888595E-2</v>
      </c>
    </row>
    <row r="7" spans="1:8" s="41" customFormat="1" ht="15.9" customHeight="1">
      <c r="A7" s="61" t="s">
        <v>171</v>
      </c>
      <c r="B7" s="48">
        <v>1.944912872400225E-2</v>
      </c>
      <c r="C7" s="42">
        <v>2.1256038647342997E-2</v>
      </c>
      <c r="D7" s="42">
        <v>2.1725763476122158E-2</v>
      </c>
      <c r="E7" s="42">
        <v>1.5095605501509561E-2</v>
      </c>
      <c r="F7" s="42">
        <v>1.3098053483718392E-2</v>
      </c>
      <c r="G7" s="42">
        <v>2.972336668628605E-2</v>
      </c>
    </row>
    <row r="8" spans="1:8" s="41" customFormat="1" ht="15.9" customHeight="1">
      <c r="A8" s="61" t="s">
        <v>172</v>
      </c>
      <c r="B8" s="48">
        <v>1.889763779527559E-2</v>
      </c>
      <c r="C8" s="42">
        <v>1.6504854368932041E-2</v>
      </c>
      <c r="D8" s="42">
        <v>2.1525215252152521E-2</v>
      </c>
      <c r="E8" s="42">
        <v>1.5425888665325285E-2</v>
      </c>
      <c r="F8" s="42">
        <v>1.1119212541013489E-2</v>
      </c>
      <c r="G8" s="42">
        <v>3.1433607520564046E-2</v>
      </c>
    </row>
    <row r="9" spans="1:8" s="41" customFormat="1" ht="15.9" customHeight="1">
      <c r="A9" s="61" t="s">
        <v>173</v>
      </c>
      <c r="B9" s="48">
        <v>1.7903389257966446E-2</v>
      </c>
      <c r="C9" s="42">
        <v>1.7458777885548012E-2</v>
      </c>
      <c r="D9" s="42">
        <v>1.9112207151664611E-2</v>
      </c>
      <c r="E9" s="42">
        <v>1.6085790884718499E-2</v>
      </c>
      <c r="F9" s="42">
        <v>9.6750638919313615E-3</v>
      </c>
      <c r="G9" s="42">
        <v>3.1148986188657066E-2</v>
      </c>
    </row>
    <row r="10" spans="1:8" s="41" customFormat="1" ht="15.9" customHeight="1">
      <c r="A10" s="61" t="s">
        <v>174</v>
      </c>
      <c r="B10" s="48">
        <v>1.7460853892080658E-2</v>
      </c>
      <c r="C10" s="42">
        <v>1.7458777885548012E-2</v>
      </c>
      <c r="D10" s="42">
        <v>1.9313745633860693E-2</v>
      </c>
      <c r="E10" s="42">
        <v>1.4434373950990266E-2</v>
      </c>
      <c r="F10" s="42">
        <v>1.0397665085735133E-2</v>
      </c>
      <c r="G10" s="42">
        <v>2.88659793814433E-2</v>
      </c>
    </row>
    <row r="11" spans="1:8" s="41" customFormat="1" ht="15.9" customHeight="1">
      <c r="A11" s="61" t="s">
        <v>153</v>
      </c>
      <c r="B11" s="48">
        <v>1.7571525118269881E-2</v>
      </c>
      <c r="C11" s="42">
        <v>1.4591439688715954E-2</v>
      </c>
      <c r="D11" s="42">
        <v>1.9313745633860693E-2</v>
      </c>
      <c r="E11" s="42">
        <v>1.5755950385517935E-2</v>
      </c>
      <c r="F11" s="42">
        <v>1.1299435028248588E-2</v>
      </c>
      <c r="G11" s="42">
        <v>2.772043644942495E-2</v>
      </c>
    </row>
    <row r="12" spans="1:8" s="41" customFormat="1" ht="15.9" customHeight="1">
      <c r="A12" s="61" t="s">
        <v>175</v>
      </c>
      <c r="B12" s="48">
        <v>1.5464499379162434E-2</v>
      </c>
      <c r="C12" s="42">
        <v>1.3631937682570594E-2</v>
      </c>
      <c r="D12" s="42">
        <v>1.6687268232385661E-2</v>
      </c>
      <c r="E12" s="42">
        <v>1.4103425117528543E-2</v>
      </c>
      <c r="F12" s="42">
        <v>1.0217113665389528E-2</v>
      </c>
      <c r="G12" s="42">
        <v>2.3978685612788632E-2</v>
      </c>
    </row>
    <row r="13" spans="1:8" s="41" customFormat="1" ht="15.9" customHeight="1">
      <c r="A13" s="61" t="s">
        <v>176</v>
      </c>
      <c r="B13" s="48">
        <v>1.5686717074822255E-2</v>
      </c>
      <c r="C13" s="42">
        <v>1.07421875E-2</v>
      </c>
      <c r="D13" s="42">
        <v>1.7699115044247787E-2</v>
      </c>
      <c r="E13" s="42">
        <v>1.4103425117528543E-2</v>
      </c>
      <c r="F13" s="42">
        <v>1.1479591836734694E-2</v>
      </c>
      <c r="G13" s="42">
        <v>2.2531870738215238E-2</v>
      </c>
    </row>
    <row r="14" spans="1:8" s="41" customFormat="1" ht="15.9" customHeight="1">
      <c r="A14" s="61" t="s">
        <v>177</v>
      </c>
      <c r="B14" s="48">
        <v>1.579778830963665E-2</v>
      </c>
      <c r="C14" s="42">
        <v>1.6504854368932041E-2</v>
      </c>
      <c r="D14" s="42">
        <v>1.6484648670925202E-2</v>
      </c>
      <c r="E14" s="42">
        <v>1.4434373950990266E-2</v>
      </c>
      <c r="F14" s="42">
        <v>1.1659683002368373E-2</v>
      </c>
      <c r="G14" s="42">
        <v>2.2531870738215238E-2</v>
      </c>
    </row>
    <row r="15" spans="1:8" s="41" customFormat="1" ht="15.9" customHeight="1">
      <c r="A15" s="61" t="s">
        <v>178</v>
      </c>
      <c r="B15" s="48">
        <v>1.7017919531161951E-2</v>
      </c>
      <c r="C15" s="42">
        <v>1.9361084220716359E-2</v>
      </c>
      <c r="D15" s="42">
        <v>1.6889804325437692E-2</v>
      </c>
      <c r="E15" s="42">
        <v>1.6415410385259632E-2</v>
      </c>
      <c r="F15" s="42">
        <v>1.2379391953395231E-2</v>
      </c>
      <c r="G15" s="42">
        <v>2.4556213017751478E-2</v>
      </c>
    </row>
    <row r="16" spans="1:8" s="41" customFormat="1" ht="15.9" customHeight="1">
      <c r="A16" s="61" t="s">
        <v>179</v>
      </c>
      <c r="B16" s="48">
        <v>1.5686717074822255E-2</v>
      </c>
      <c r="C16" s="42">
        <v>1.2670565302144249E-2</v>
      </c>
      <c r="D16" s="42">
        <v>1.6484648670925202E-2</v>
      </c>
      <c r="E16" s="42">
        <v>1.5425888665325285E-2</v>
      </c>
      <c r="F16" s="42">
        <v>1.2738853503184714E-2</v>
      </c>
      <c r="G16" s="42">
        <v>2.0499108734402853E-2</v>
      </c>
    </row>
    <row r="17" spans="1:9" s="41" customFormat="1" ht="15.9" customHeight="1">
      <c r="A17" s="61" t="s">
        <v>180</v>
      </c>
      <c r="B17" s="48">
        <v>1.4129083305075167E-2</v>
      </c>
      <c r="C17" s="42">
        <v>1.3631937682570594E-2</v>
      </c>
      <c r="D17" s="42">
        <v>1.5063970284770946E-2</v>
      </c>
      <c r="E17" s="42">
        <v>1.2777404169468728E-2</v>
      </c>
      <c r="F17" s="42">
        <v>1.2199563000728332E-2</v>
      </c>
      <c r="G17" s="42">
        <v>1.7287630402384502E-2</v>
      </c>
    </row>
    <row r="18" spans="1:9" s="41" customFormat="1" ht="15.9" customHeight="1" thickBot="1">
      <c r="A18" s="62" t="s">
        <v>181</v>
      </c>
      <c r="B18" s="64">
        <v>1.409080742563185E-2</v>
      </c>
      <c r="C18" s="46">
        <v>1.4358974358974359E-2</v>
      </c>
      <c r="D18" s="46">
        <v>1.5508684863523574E-2</v>
      </c>
      <c r="E18" s="46">
        <v>1.1817310763334398E-2</v>
      </c>
      <c r="F18" s="46">
        <v>1.2104787714543812E-2</v>
      </c>
      <c r="G18" s="46">
        <v>1.7317287936601117E-2</v>
      </c>
    </row>
    <row r="19" spans="1:9">
      <c r="A19" s="256" t="s">
        <v>429</v>
      </c>
      <c r="B19" s="256"/>
      <c r="C19" s="256"/>
      <c r="D19" s="256"/>
      <c r="E19" s="256"/>
      <c r="F19" s="256"/>
      <c r="G19" s="256"/>
      <c r="I19" s="1"/>
    </row>
    <row r="30" spans="1:9">
      <c r="G30" s="253"/>
    </row>
  </sheetData>
  <mergeCells count="5">
    <mergeCell ref="A19:G19"/>
    <mergeCell ref="A2:G2"/>
    <mergeCell ref="F4:G4"/>
    <mergeCell ref="C4:E4"/>
    <mergeCell ref="A4:A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2" enableFormatConditionsCalculation="0">
    <tabColor rgb="FFC8E6E5"/>
  </sheetPr>
  <dimension ref="A1:P26"/>
  <sheetViews>
    <sheetView zoomScale="85" zoomScaleNormal="85" workbookViewId="0">
      <selection sqref="A1:O1"/>
    </sheetView>
  </sheetViews>
  <sheetFormatPr baseColWidth="10" defaultColWidth="11.44140625" defaultRowHeight="13.2"/>
  <cols>
    <col min="1" max="1" width="8.5546875" style="8" customWidth="1"/>
    <col min="2" max="2" width="39.6640625" style="8" customWidth="1"/>
    <col min="3" max="3" width="15.44140625" style="8" bestFit="1" customWidth="1"/>
    <col min="4" max="15" width="6.33203125" style="8" bestFit="1" customWidth="1"/>
    <col min="16" max="16384" width="11.44140625" style="7"/>
  </cols>
  <sheetData>
    <row r="1" spans="1:16" ht="18" customHeight="1">
      <c r="A1" s="257" t="s">
        <v>232</v>
      </c>
      <c r="B1" s="257"/>
      <c r="C1" s="257"/>
      <c r="D1" s="257"/>
      <c r="E1" s="257"/>
      <c r="F1" s="257"/>
      <c r="G1" s="257"/>
      <c r="H1" s="257"/>
      <c r="I1" s="257"/>
      <c r="J1" s="257"/>
      <c r="K1" s="257"/>
      <c r="L1" s="257"/>
      <c r="M1" s="257"/>
      <c r="N1" s="257"/>
      <c r="O1" s="257"/>
    </row>
    <row r="2" spans="1:16" s="49" customFormat="1" ht="15.9" customHeight="1">
      <c r="A2" s="78"/>
      <c r="B2" s="50"/>
      <c r="C2" s="50"/>
      <c r="D2" s="50"/>
      <c r="E2" s="50"/>
      <c r="F2" s="50"/>
      <c r="G2" s="50"/>
      <c r="H2" s="50"/>
      <c r="I2" s="50"/>
      <c r="J2" s="50"/>
      <c r="K2" s="50"/>
      <c r="L2" s="50"/>
      <c r="M2" s="50"/>
      <c r="N2" s="50"/>
      <c r="O2" s="50"/>
    </row>
    <row r="3" spans="1:16" s="49" customFormat="1" ht="15.9" customHeight="1" thickBot="1">
      <c r="A3" s="50"/>
      <c r="B3" s="50"/>
      <c r="C3" s="50"/>
      <c r="D3" s="50"/>
      <c r="E3" s="50"/>
      <c r="F3" s="50"/>
      <c r="G3" s="50"/>
      <c r="H3" s="50"/>
      <c r="I3" s="50"/>
      <c r="J3" s="50"/>
      <c r="K3" s="50"/>
      <c r="L3" s="50"/>
      <c r="M3" s="50"/>
      <c r="N3" s="289" t="s">
        <v>23</v>
      </c>
      <c r="O3" s="289"/>
    </row>
    <row r="4" spans="1:16" s="80" customFormat="1" ht="15.9" customHeight="1">
      <c r="A4" s="268"/>
      <c r="B4" s="269"/>
      <c r="C4" s="86" t="s">
        <v>170</v>
      </c>
      <c r="D4" s="87" t="s">
        <v>126</v>
      </c>
      <c r="E4" s="87" t="s">
        <v>127</v>
      </c>
      <c r="F4" s="87" t="s">
        <v>117</v>
      </c>
      <c r="G4" s="87" t="s">
        <v>116</v>
      </c>
      <c r="H4" s="87" t="s">
        <v>135</v>
      </c>
      <c r="I4" s="87" t="s">
        <v>134</v>
      </c>
      <c r="J4" s="87" t="s">
        <v>133</v>
      </c>
      <c r="K4" s="87" t="s">
        <v>132</v>
      </c>
      <c r="L4" s="87" t="s">
        <v>131</v>
      </c>
      <c r="M4" s="87" t="s">
        <v>130</v>
      </c>
      <c r="N4" s="87" t="s">
        <v>129</v>
      </c>
      <c r="O4" s="87" t="s">
        <v>128</v>
      </c>
    </row>
    <row r="5" spans="1:16" s="104" customFormat="1" ht="15.9" customHeight="1">
      <c r="A5" s="264" t="s">
        <v>59</v>
      </c>
      <c r="B5" s="264"/>
      <c r="C5" s="85">
        <v>462.33333333333331</v>
      </c>
      <c r="D5" s="85">
        <v>514</v>
      </c>
      <c r="E5" s="85">
        <v>509</v>
      </c>
      <c r="F5" s="85">
        <v>503</v>
      </c>
      <c r="G5" s="85">
        <v>487</v>
      </c>
      <c r="H5" s="85">
        <v>469</v>
      </c>
      <c r="I5" s="85">
        <v>451</v>
      </c>
      <c r="J5" s="85">
        <v>451</v>
      </c>
      <c r="K5" s="85">
        <v>433</v>
      </c>
      <c r="L5" s="85">
        <v>443</v>
      </c>
      <c r="M5" s="85">
        <v>435</v>
      </c>
      <c r="N5" s="85">
        <v>407</v>
      </c>
      <c r="O5" s="85">
        <v>446</v>
      </c>
    </row>
    <row r="6" spans="1:16" s="49" customFormat="1" ht="15.9" customHeight="1">
      <c r="A6" s="265" t="s">
        <v>193</v>
      </c>
      <c r="B6" s="265"/>
      <c r="C6" s="265"/>
      <c r="D6" s="265"/>
      <c r="E6" s="265"/>
      <c r="F6" s="265"/>
      <c r="G6" s="265"/>
      <c r="H6" s="265"/>
      <c r="I6" s="265"/>
      <c r="J6" s="265"/>
      <c r="K6" s="265"/>
      <c r="L6" s="265"/>
      <c r="M6" s="265"/>
      <c r="N6" s="265"/>
      <c r="O6" s="265"/>
    </row>
    <row r="7" spans="1:16" s="49" customFormat="1" ht="15.9" customHeight="1">
      <c r="A7" s="124"/>
      <c r="B7" s="59" t="s">
        <v>184</v>
      </c>
      <c r="C7" s="69">
        <v>47.166666666666664</v>
      </c>
      <c r="D7" s="69">
        <v>59</v>
      </c>
      <c r="E7" s="69">
        <v>51</v>
      </c>
      <c r="F7" s="69">
        <v>47</v>
      </c>
      <c r="G7" s="69">
        <v>47</v>
      </c>
      <c r="H7" s="69">
        <v>42</v>
      </c>
      <c r="I7" s="69">
        <v>44</v>
      </c>
      <c r="J7" s="69">
        <v>43</v>
      </c>
      <c r="K7" s="69">
        <v>48</v>
      </c>
      <c r="L7" s="69">
        <v>51</v>
      </c>
      <c r="M7" s="69">
        <v>45</v>
      </c>
      <c r="N7" s="69">
        <v>40</v>
      </c>
      <c r="O7" s="69">
        <v>49</v>
      </c>
    </row>
    <row r="8" spans="1:16" s="49" customFormat="1" ht="15.9" customHeight="1">
      <c r="A8" s="124"/>
      <c r="B8" s="59" t="s">
        <v>185</v>
      </c>
      <c r="C8" s="69">
        <v>277.16666666666669</v>
      </c>
      <c r="D8" s="69">
        <v>301</v>
      </c>
      <c r="E8" s="69">
        <v>305</v>
      </c>
      <c r="F8" s="69">
        <v>304</v>
      </c>
      <c r="G8" s="69">
        <v>294</v>
      </c>
      <c r="H8" s="69">
        <v>288</v>
      </c>
      <c r="I8" s="69">
        <v>274</v>
      </c>
      <c r="J8" s="69">
        <v>272</v>
      </c>
      <c r="K8" s="69">
        <v>253</v>
      </c>
      <c r="L8" s="69">
        <v>260</v>
      </c>
      <c r="M8" s="69">
        <v>261</v>
      </c>
      <c r="N8" s="69">
        <v>245</v>
      </c>
      <c r="O8" s="69">
        <v>269</v>
      </c>
    </row>
    <row r="9" spans="1:16" s="49" customFormat="1" ht="15.9" customHeight="1">
      <c r="A9" s="124"/>
      <c r="B9" s="59" t="s">
        <v>33</v>
      </c>
      <c r="C9" s="69">
        <v>138</v>
      </c>
      <c r="D9" s="69">
        <v>154</v>
      </c>
      <c r="E9" s="69">
        <v>153</v>
      </c>
      <c r="F9" s="69">
        <v>152</v>
      </c>
      <c r="G9" s="69">
        <v>146</v>
      </c>
      <c r="H9" s="69">
        <v>139</v>
      </c>
      <c r="I9" s="69">
        <v>133</v>
      </c>
      <c r="J9" s="69">
        <v>136</v>
      </c>
      <c r="K9" s="69">
        <v>132</v>
      </c>
      <c r="L9" s="69">
        <v>132</v>
      </c>
      <c r="M9" s="69">
        <v>129</v>
      </c>
      <c r="N9" s="69">
        <v>122</v>
      </c>
      <c r="O9" s="69">
        <v>128</v>
      </c>
    </row>
    <row r="10" spans="1:16" s="49" customFormat="1" ht="15.9" customHeight="1">
      <c r="A10" s="124"/>
      <c r="B10" s="124"/>
      <c r="C10" s="69"/>
      <c r="D10" s="69"/>
      <c r="E10" s="69"/>
      <c r="F10" s="69"/>
      <c r="G10" s="69"/>
      <c r="H10" s="69"/>
      <c r="I10" s="69"/>
      <c r="J10" s="69"/>
      <c r="K10" s="69"/>
      <c r="L10" s="69"/>
      <c r="M10" s="69"/>
      <c r="N10" s="69"/>
      <c r="O10" s="69"/>
    </row>
    <row r="11" spans="1:16" s="49" customFormat="1" ht="15.9" customHeight="1">
      <c r="A11" s="267" t="s">
        <v>195</v>
      </c>
      <c r="B11" s="267"/>
      <c r="C11" s="267"/>
      <c r="D11" s="267"/>
      <c r="E11" s="267"/>
      <c r="F11" s="267"/>
      <c r="G11" s="267"/>
      <c r="H11" s="267"/>
      <c r="I11" s="267"/>
      <c r="J11" s="267"/>
      <c r="K11" s="267"/>
      <c r="L11" s="267"/>
      <c r="M11" s="267"/>
      <c r="N11" s="267"/>
      <c r="O11" s="267"/>
    </row>
    <row r="12" spans="1:16" s="49" customFormat="1" ht="15.9" customHeight="1">
      <c r="A12" s="124"/>
      <c r="B12" s="59" t="s">
        <v>60</v>
      </c>
      <c r="C12" s="69">
        <v>207</v>
      </c>
      <c r="D12" s="69">
        <v>234</v>
      </c>
      <c r="E12" s="69">
        <v>221</v>
      </c>
      <c r="F12" s="69">
        <v>207</v>
      </c>
      <c r="G12" s="69">
        <v>206</v>
      </c>
      <c r="H12" s="69">
        <v>208</v>
      </c>
      <c r="I12" s="69">
        <v>201</v>
      </c>
      <c r="J12" s="69">
        <v>200</v>
      </c>
      <c r="K12" s="69">
        <v>195</v>
      </c>
      <c r="L12" s="69">
        <v>199</v>
      </c>
      <c r="M12" s="69">
        <v>205</v>
      </c>
      <c r="N12" s="69">
        <v>191</v>
      </c>
      <c r="O12" s="69">
        <v>217</v>
      </c>
    </row>
    <row r="13" spans="1:16" s="49" customFormat="1" ht="15.9" customHeight="1">
      <c r="A13" s="124"/>
      <c r="B13" s="59" t="s">
        <v>32</v>
      </c>
      <c r="C13" s="69">
        <v>255.33333333333334</v>
      </c>
      <c r="D13" s="69">
        <v>280</v>
      </c>
      <c r="E13" s="69">
        <v>288</v>
      </c>
      <c r="F13" s="69">
        <v>296</v>
      </c>
      <c r="G13" s="69">
        <v>281</v>
      </c>
      <c r="H13" s="69">
        <v>261</v>
      </c>
      <c r="I13" s="69">
        <v>250</v>
      </c>
      <c r="J13" s="69">
        <v>251</v>
      </c>
      <c r="K13" s="69">
        <v>238</v>
      </c>
      <c r="L13" s="69">
        <v>244</v>
      </c>
      <c r="M13" s="69">
        <v>230</v>
      </c>
      <c r="N13" s="69">
        <v>216</v>
      </c>
      <c r="O13" s="69">
        <v>229</v>
      </c>
    </row>
    <row r="14" spans="1:16" s="49" customFormat="1" ht="15.9" customHeight="1">
      <c r="A14" s="124"/>
      <c r="B14" s="59" t="s">
        <v>188</v>
      </c>
      <c r="C14" s="69"/>
      <c r="D14" s="69"/>
      <c r="E14" s="69"/>
      <c r="F14" s="69"/>
      <c r="G14" s="69"/>
      <c r="H14" s="69"/>
      <c r="I14" s="69"/>
      <c r="J14" s="69"/>
      <c r="K14" s="69"/>
      <c r="L14" s="69"/>
      <c r="M14" s="69"/>
      <c r="N14" s="69"/>
      <c r="O14" s="69"/>
    </row>
    <row r="15" spans="1:16" s="49" customFormat="1" ht="15.9" customHeight="1">
      <c r="A15" s="50"/>
      <c r="B15" s="202" t="s">
        <v>42</v>
      </c>
      <c r="C15" s="69">
        <v>69</v>
      </c>
      <c r="D15" s="69">
        <v>72</v>
      </c>
      <c r="E15" s="69">
        <v>82</v>
      </c>
      <c r="F15" s="69">
        <v>90</v>
      </c>
      <c r="G15" s="69">
        <v>86</v>
      </c>
      <c r="H15" s="69">
        <v>74</v>
      </c>
      <c r="I15" s="69">
        <v>70</v>
      </c>
      <c r="J15" s="69">
        <v>68</v>
      </c>
      <c r="K15" s="69">
        <v>56</v>
      </c>
      <c r="L15" s="69">
        <v>60</v>
      </c>
      <c r="M15" s="69">
        <v>56</v>
      </c>
      <c r="N15" s="69">
        <v>55</v>
      </c>
      <c r="O15" s="69">
        <v>59</v>
      </c>
      <c r="P15" s="50"/>
    </row>
    <row r="16" spans="1:16" s="49" customFormat="1" ht="15.9" customHeight="1">
      <c r="A16" s="50"/>
      <c r="B16" s="202" t="s">
        <v>168</v>
      </c>
      <c r="C16" s="69">
        <v>115.41666666666667</v>
      </c>
      <c r="D16" s="69">
        <v>129</v>
      </c>
      <c r="E16" s="69">
        <v>127</v>
      </c>
      <c r="F16" s="69">
        <v>123</v>
      </c>
      <c r="G16" s="69">
        <v>115</v>
      </c>
      <c r="H16" s="69">
        <v>111</v>
      </c>
      <c r="I16" s="69">
        <v>106</v>
      </c>
      <c r="J16" s="69">
        <v>114</v>
      </c>
      <c r="K16" s="69">
        <v>119</v>
      </c>
      <c r="L16" s="69">
        <v>122</v>
      </c>
      <c r="M16" s="69">
        <v>109</v>
      </c>
      <c r="N16" s="69">
        <v>103</v>
      </c>
      <c r="O16" s="69">
        <v>107</v>
      </c>
      <c r="P16" s="50"/>
    </row>
    <row r="17" spans="1:15" s="49" customFormat="1" ht="15.9" customHeight="1">
      <c r="A17" s="50"/>
      <c r="B17" s="202" t="s">
        <v>34</v>
      </c>
      <c r="C17" s="69">
        <v>70.166666666666671</v>
      </c>
      <c r="D17" s="69">
        <v>78</v>
      </c>
      <c r="E17" s="69">
        <v>79</v>
      </c>
      <c r="F17" s="69">
        <v>82</v>
      </c>
      <c r="G17" s="69">
        <v>78</v>
      </c>
      <c r="H17" s="69">
        <v>75</v>
      </c>
      <c r="I17" s="69">
        <v>73</v>
      </c>
      <c r="J17" s="69">
        <v>69</v>
      </c>
      <c r="K17" s="69">
        <v>63</v>
      </c>
      <c r="L17" s="69">
        <v>62</v>
      </c>
      <c r="M17" s="69">
        <v>64</v>
      </c>
      <c r="N17" s="69">
        <v>57</v>
      </c>
      <c r="O17" s="69">
        <v>62</v>
      </c>
    </row>
    <row r="18" spans="1:15" s="49" customFormat="1" ht="15.9" customHeight="1">
      <c r="A18" s="124"/>
      <c r="B18" s="202" t="s">
        <v>40</v>
      </c>
      <c r="C18" s="69">
        <v>0.41666666666666669</v>
      </c>
      <c r="D18" s="69">
        <v>0</v>
      </c>
      <c r="E18" s="69">
        <v>0</v>
      </c>
      <c r="F18" s="69">
        <v>1</v>
      </c>
      <c r="G18" s="69">
        <v>1</v>
      </c>
      <c r="H18" s="69">
        <v>0</v>
      </c>
      <c r="I18" s="69">
        <v>0</v>
      </c>
      <c r="J18" s="69">
        <v>0</v>
      </c>
      <c r="K18" s="69">
        <v>0</v>
      </c>
      <c r="L18" s="69">
        <v>0</v>
      </c>
      <c r="M18" s="69">
        <v>1</v>
      </c>
      <c r="N18" s="69">
        <v>1</v>
      </c>
      <c r="O18" s="69">
        <v>1</v>
      </c>
    </row>
    <row r="19" spans="1:15" s="49" customFormat="1" ht="15.9" customHeight="1">
      <c r="A19" s="124"/>
      <c r="B19" s="202" t="s">
        <v>41</v>
      </c>
      <c r="C19" s="69">
        <v>0.33333333333333331</v>
      </c>
      <c r="D19" s="69">
        <v>1</v>
      </c>
      <c r="E19" s="69">
        <v>0</v>
      </c>
      <c r="F19" s="69">
        <v>0</v>
      </c>
      <c r="G19" s="69">
        <v>1</v>
      </c>
      <c r="H19" s="69">
        <v>1</v>
      </c>
      <c r="I19" s="69">
        <v>1</v>
      </c>
      <c r="J19" s="69">
        <v>0</v>
      </c>
      <c r="K19" s="69">
        <v>0</v>
      </c>
      <c r="L19" s="69">
        <v>0</v>
      </c>
      <c r="M19" s="69">
        <v>0</v>
      </c>
      <c r="N19" s="69">
        <v>0</v>
      </c>
      <c r="O19" s="69">
        <v>0</v>
      </c>
    </row>
    <row r="20" spans="1:15" s="49" customFormat="1" ht="15.9" customHeight="1">
      <c r="A20" s="124"/>
      <c r="B20" s="124"/>
      <c r="C20" s="69"/>
      <c r="D20" s="69"/>
      <c r="E20" s="69"/>
      <c r="F20" s="69"/>
      <c r="G20" s="69"/>
      <c r="H20" s="69"/>
      <c r="I20" s="69"/>
      <c r="J20" s="69"/>
      <c r="K20" s="69"/>
      <c r="L20" s="69"/>
      <c r="M20" s="69"/>
      <c r="N20" s="69"/>
      <c r="O20" s="69"/>
    </row>
    <row r="21" spans="1:15" s="49" customFormat="1" ht="15.9" customHeight="1">
      <c r="A21" s="265" t="s">
        <v>198</v>
      </c>
      <c r="B21" s="265"/>
      <c r="C21" s="265"/>
      <c r="D21" s="265"/>
      <c r="E21" s="265"/>
      <c r="F21" s="265"/>
      <c r="G21" s="265"/>
      <c r="H21" s="265"/>
      <c r="I21" s="265"/>
      <c r="J21" s="265"/>
      <c r="K21" s="265"/>
      <c r="L21" s="265"/>
      <c r="M21" s="265"/>
      <c r="N21" s="265"/>
      <c r="O21" s="265"/>
    </row>
    <row r="22" spans="1:15" s="49" customFormat="1" ht="15.9" customHeight="1">
      <c r="A22" s="59"/>
      <c r="B22" s="59" t="s">
        <v>29</v>
      </c>
      <c r="C22" s="69">
        <v>351.41666666666669</v>
      </c>
      <c r="D22" s="69">
        <v>398</v>
      </c>
      <c r="E22" s="69">
        <v>391</v>
      </c>
      <c r="F22" s="69">
        <v>389</v>
      </c>
      <c r="G22" s="69">
        <v>372</v>
      </c>
      <c r="H22" s="69">
        <v>356</v>
      </c>
      <c r="I22" s="69">
        <v>345</v>
      </c>
      <c r="J22" s="69">
        <v>342</v>
      </c>
      <c r="K22" s="69">
        <v>332</v>
      </c>
      <c r="L22" s="69">
        <v>338</v>
      </c>
      <c r="M22" s="69">
        <v>325</v>
      </c>
      <c r="N22" s="69">
        <v>298</v>
      </c>
      <c r="O22" s="69">
        <v>331</v>
      </c>
    </row>
    <row r="23" spans="1:15" s="49" customFormat="1" ht="15.9" customHeight="1">
      <c r="A23" s="59"/>
      <c r="B23" s="59" t="s">
        <v>30</v>
      </c>
      <c r="C23" s="69">
        <v>110.91666666666667</v>
      </c>
      <c r="D23" s="69">
        <v>116</v>
      </c>
      <c r="E23" s="69">
        <v>118</v>
      </c>
      <c r="F23" s="69">
        <v>114</v>
      </c>
      <c r="G23" s="69">
        <v>115</v>
      </c>
      <c r="H23" s="69">
        <v>113</v>
      </c>
      <c r="I23" s="69">
        <v>106</v>
      </c>
      <c r="J23" s="69">
        <v>109</v>
      </c>
      <c r="K23" s="69">
        <v>101</v>
      </c>
      <c r="L23" s="69">
        <v>105</v>
      </c>
      <c r="M23" s="69">
        <v>110</v>
      </c>
      <c r="N23" s="69">
        <v>109</v>
      </c>
      <c r="O23" s="69">
        <v>115</v>
      </c>
    </row>
    <row r="24" spans="1:15" s="49" customFormat="1" ht="15.9" customHeight="1">
      <c r="A24" s="59"/>
      <c r="B24" s="124"/>
      <c r="C24" s="69"/>
      <c r="D24" s="69"/>
      <c r="E24" s="69"/>
      <c r="F24" s="69"/>
      <c r="G24" s="69"/>
      <c r="H24" s="69"/>
      <c r="I24" s="69"/>
      <c r="J24" s="69"/>
      <c r="K24" s="69"/>
      <c r="L24" s="69"/>
      <c r="M24" s="69"/>
      <c r="N24" s="69"/>
      <c r="O24" s="69"/>
    </row>
    <row r="25" spans="1:15" s="104" customFormat="1" ht="15.9" customHeight="1" thickBot="1">
      <c r="A25" s="267" t="s">
        <v>192</v>
      </c>
      <c r="B25" s="267"/>
      <c r="C25" s="69">
        <v>0.41666666666666669</v>
      </c>
      <c r="D25" s="69">
        <v>2</v>
      </c>
      <c r="E25" s="69">
        <v>0</v>
      </c>
      <c r="F25" s="69">
        <v>0</v>
      </c>
      <c r="G25" s="69">
        <v>0</v>
      </c>
      <c r="H25" s="69">
        <v>1</v>
      </c>
      <c r="I25" s="69">
        <v>1</v>
      </c>
      <c r="J25" s="69">
        <v>1</v>
      </c>
      <c r="K25" s="69">
        <v>0</v>
      </c>
      <c r="L25" s="69">
        <v>0</v>
      </c>
      <c r="M25" s="69">
        <v>0</v>
      </c>
      <c r="N25" s="69">
        <v>0</v>
      </c>
      <c r="O25" s="69">
        <v>0</v>
      </c>
    </row>
    <row r="26" spans="1:15">
      <c r="A26" s="256" t="s">
        <v>429</v>
      </c>
      <c r="B26" s="256"/>
      <c r="C26" s="256"/>
      <c r="D26" s="256"/>
      <c r="E26" s="256"/>
      <c r="F26" s="256"/>
      <c r="G26" s="256"/>
      <c r="H26" s="256"/>
      <c r="I26" s="256"/>
      <c r="J26" s="256"/>
      <c r="K26" s="256"/>
      <c r="L26" s="256"/>
      <c r="M26" s="256"/>
      <c r="N26" s="256"/>
      <c r="O26" s="256"/>
    </row>
  </sheetData>
  <mergeCells count="9">
    <mergeCell ref="A26:O26"/>
    <mergeCell ref="A25:B25"/>
    <mergeCell ref="A21:O21"/>
    <mergeCell ref="A1:O1"/>
    <mergeCell ref="A6:O6"/>
    <mergeCell ref="A11:O11"/>
    <mergeCell ref="N3:O3"/>
    <mergeCell ref="A4:B4"/>
    <mergeCell ref="A5:B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6" enableFormatConditionsCalculation="0">
    <tabColor rgb="FFC8E6E5"/>
  </sheetPr>
  <dimension ref="A1:O26"/>
  <sheetViews>
    <sheetView zoomScale="85" zoomScaleNormal="85" workbookViewId="0">
      <selection activeCell="F36" sqref="F36"/>
    </sheetView>
  </sheetViews>
  <sheetFormatPr baseColWidth="10" defaultColWidth="11.44140625" defaultRowHeight="13.2"/>
  <cols>
    <col min="1" max="1" width="8.5546875" style="8" customWidth="1"/>
    <col min="2" max="2" width="43.109375" style="8" customWidth="1"/>
    <col min="3" max="3" width="15.44140625" style="8" bestFit="1" customWidth="1"/>
    <col min="4" max="15" width="6.33203125" style="8" bestFit="1" customWidth="1"/>
    <col min="16" max="16384" width="11.44140625" style="7"/>
  </cols>
  <sheetData>
    <row r="1" spans="1:15" ht="18" customHeight="1">
      <c r="A1" s="257" t="s">
        <v>234</v>
      </c>
      <c r="B1" s="257"/>
      <c r="C1" s="257"/>
      <c r="D1" s="257"/>
      <c r="E1" s="257"/>
      <c r="F1" s="257"/>
      <c r="G1" s="257"/>
      <c r="H1" s="257"/>
      <c r="I1" s="257"/>
      <c r="J1" s="257"/>
      <c r="K1" s="257"/>
      <c r="L1" s="257"/>
      <c r="M1" s="257"/>
      <c r="N1" s="257"/>
      <c r="O1" s="257"/>
    </row>
    <row r="2" spans="1:15" s="49" customFormat="1" ht="15.9" customHeight="1">
      <c r="A2" s="78"/>
      <c r="B2" s="78"/>
      <c r="C2" s="50"/>
      <c r="D2" s="50"/>
      <c r="E2" s="50"/>
      <c r="F2" s="50"/>
      <c r="G2" s="50"/>
      <c r="H2" s="50"/>
      <c r="I2" s="50"/>
      <c r="J2" s="50"/>
      <c r="K2" s="50"/>
      <c r="L2" s="50"/>
      <c r="M2" s="50"/>
      <c r="N2" s="50"/>
      <c r="O2" s="50"/>
    </row>
    <row r="3" spans="1:15" s="49" customFormat="1" ht="15.9" customHeight="1" thickBot="1">
      <c r="A3" s="50"/>
      <c r="B3" s="50"/>
      <c r="C3" s="50"/>
      <c r="D3" s="50"/>
      <c r="E3" s="50"/>
      <c r="F3" s="50"/>
      <c r="G3" s="50"/>
      <c r="H3" s="50"/>
      <c r="I3" s="50"/>
      <c r="J3" s="50"/>
      <c r="K3" s="50"/>
      <c r="L3" s="50"/>
      <c r="M3" s="288" t="s">
        <v>164</v>
      </c>
      <c r="N3" s="288"/>
      <c r="O3" s="288"/>
    </row>
    <row r="4" spans="1:15" s="49" customFormat="1" ht="15.9" customHeight="1">
      <c r="A4" s="268"/>
      <c r="B4" s="269"/>
      <c r="C4" s="86" t="s">
        <v>170</v>
      </c>
      <c r="D4" s="87" t="s">
        <v>126</v>
      </c>
      <c r="E4" s="87" t="s">
        <v>127</v>
      </c>
      <c r="F4" s="87" t="s">
        <v>117</v>
      </c>
      <c r="G4" s="87" t="s">
        <v>116</v>
      </c>
      <c r="H4" s="87" t="s">
        <v>135</v>
      </c>
      <c r="I4" s="87" t="s">
        <v>134</v>
      </c>
      <c r="J4" s="87" t="s">
        <v>133</v>
      </c>
      <c r="K4" s="87" t="s">
        <v>132</v>
      </c>
      <c r="L4" s="87" t="s">
        <v>131</v>
      </c>
      <c r="M4" s="87" t="s">
        <v>130</v>
      </c>
      <c r="N4" s="87" t="s">
        <v>129</v>
      </c>
      <c r="O4" s="87" t="s">
        <v>128</v>
      </c>
    </row>
    <row r="5" spans="1:15" s="49" customFormat="1" ht="15.9" customHeight="1">
      <c r="A5" s="264" t="s">
        <v>59</v>
      </c>
      <c r="B5" s="264"/>
      <c r="C5" s="85">
        <v>232.66666666666666</v>
      </c>
      <c r="D5" s="85">
        <v>263</v>
      </c>
      <c r="E5" s="85">
        <v>255</v>
      </c>
      <c r="F5" s="85">
        <v>248</v>
      </c>
      <c r="G5" s="85">
        <v>242</v>
      </c>
      <c r="H5" s="85">
        <v>230</v>
      </c>
      <c r="I5" s="85">
        <v>227</v>
      </c>
      <c r="J5" s="85">
        <v>228</v>
      </c>
      <c r="K5" s="85">
        <v>222</v>
      </c>
      <c r="L5" s="85">
        <v>226</v>
      </c>
      <c r="M5" s="85">
        <v>225</v>
      </c>
      <c r="N5" s="85">
        <v>205</v>
      </c>
      <c r="O5" s="85">
        <v>221</v>
      </c>
    </row>
    <row r="6" spans="1:15" s="49" customFormat="1" ht="15.9" customHeight="1">
      <c r="A6" s="265" t="s">
        <v>193</v>
      </c>
      <c r="B6" s="265"/>
      <c r="C6" s="265"/>
      <c r="D6" s="265"/>
      <c r="E6" s="265"/>
      <c r="F6" s="265"/>
      <c r="G6" s="265"/>
      <c r="H6" s="265"/>
      <c r="I6" s="265"/>
      <c r="J6" s="265"/>
      <c r="K6" s="265"/>
      <c r="L6" s="265"/>
      <c r="M6" s="265"/>
      <c r="N6" s="265"/>
      <c r="O6" s="265"/>
    </row>
    <row r="7" spans="1:15" s="49" customFormat="1" ht="15.9" customHeight="1">
      <c r="A7" s="124"/>
      <c r="B7" s="59" t="s">
        <v>184</v>
      </c>
      <c r="C7" s="69">
        <v>24.166666666666668</v>
      </c>
      <c r="D7" s="69">
        <v>32</v>
      </c>
      <c r="E7" s="69">
        <v>27</v>
      </c>
      <c r="F7" s="69">
        <v>24</v>
      </c>
      <c r="G7" s="69">
        <v>24</v>
      </c>
      <c r="H7" s="69">
        <v>21</v>
      </c>
      <c r="I7" s="69">
        <v>25</v>
      </c>
      <c r="J7" s="69">
        <v>22</v>
      </c>
      <c r="K7" s="69">
        <v>26</v>
      </c>
      <c r="L7" s="69">
        <v>28</v>
      </c>
      <c r="M7" s="69">
        <v>22</v>
      </c>
      <c r="N7" s="69">
        <v>19</v>
      </c>
      <c r="O7" s="69">
        <v>20</v>
      </c>
    </row>
    <row r="8" spans="1:15" s="49" customFormat="1" ht="15.9" customHeight="1">
      <c r="A8" s="124"/>
      <c r="B8" s="59" t="s">
        <v>185</v>
      </c>
      <c r="C8" s="69">
        <v>137.33333333333334</v>
      </c>
      <c r="D8" s="69">
        <v>155</v>
      </c>
      <c r="E8" s="69">
        <v>153</v>
      </c>
      <c r="F8" s="69">
        <v>150</v>
      </c>
      <c r="G8" s="69">
        <v>146</v>
      </c>
      <c r="H8" s="69">
        <v>139</v>
      </c>
      <c r="I8" s="69">
        <v>132</v>
      </c>
      <c r="J8" s="69">
        <v>134</v>
      </c>
      <c r="K8" s="69">
        <v>126</v>
      </c>
      <c r="L8" s="69">
        <v>131</v>
      </c>
      <c r="M8" s="69">
        <v>131</v>
      </c>
      <c r="N8" s="69">
        <v>120</v>
      </c>
      <c r="O8" s="69">
        <v>131</v>
      </c>
    </row>
    <row r="9" spans="1:15" s="49" customFormat="1" ht="15.9" customHeight="1">
      <c r="A9" s="124"/>
      <c r="B9" s="59" t="s">
        <v>33</v>
      </c>
      <c r="C9" s="69">
        <v>71.166666666666671</v>
      </c>
      <c r="D9" s="69">
        <v>76</v>
      </c>
      <c r="E9" s="69">
        <v>75</v>
      </c>
      <c r="F9" s="69">
        <v>74</v>
      </c>
      <c r="G9" s="69">
        <v>72</v>
      </c>
      <c r="H9" s="69">
        <v>70</v>
      </c>
      <c r="I9" s="69">
        <v>70</v>
      </c>
      <c r="J9" s="69">
        <v>72</v>
      </c>
      <c r="K9" s="69">
        <v>70</v>
      </c>
      <c r="L9" s="69">
        <v>67</v>
      </c>
      <c r="M9" s="69">
        <v>72</v>
      </c>
      <c r="N9" s="69">
        <v>66</v>
      </c>
      <c r="O9" s="69">
        <v>70</v>
      </c>
    </row>
    <row r="10" spans="1:15" s="49" customFormat="1" ht="15.9" customHeight="1">
      <c r="A10" s="124"/>
      <c r="B10" s="124"/>
      <c r="C10" s="69"/>
      <c r="D10" s="69"/>
      <c r="E10" s="69"/>
      <c r="F10" s="69"/>
      <c r="G10" s="69"/>
      <c r="H10" s="69"/>
      <c r="I10" s="69"/>
      <c r="J10" s="69"/>
      <c r="K10" s="69"/>
      <c r="L10" s="69"/>
      <c r="M10" s="69"/>
      <c r="N10" s="69"/>
      <c r="O10" s="69"/>
    </row>
    <row r="11" spans="1:15" s="49" customFormat="1" ht="15.9" customHeight="1">
      <c r="A11" s="267" t="s">
        <v>195</v>
      </c>
      <c r="B11" s="267"/>
      <c r="C11" s="267"/>
      <c r="D11" s="267"/>
      <c r="E11" s="267"/>
      <c r="F11" s="267"/>
      <c r="G11" s="267"/>
      <c r="H11" s="267"/>
      <c r="I11" s="267"/>
      <c r="J11" s="267"/>
      <c r="K11" s="267"/>
      <c r="L11" s="267"/>
      <c r="M11" s="267"/>
      <c r="N11" s="267"/>
      <c r="O11" s="267"/>
    </row>
    <row r="12" spans="1:15" s="49" customFormat="1" ht="15.9" customHeight="1">
      <c r="A12" s="124"/>
      <c r="B12" s="59" t="s">
        <v>60</v>
      </c>
      <c r="C12" s="69">
        <v>102.16666666666667</v>
      </c>
      <c r="D12" s="69">
        <v>116</v>
      </c>
      <c r="E12" s="69">
        <v>104</v>
      </c>
      <c r="F12" s="69">
        <v>95</v>
      </c>
      <c r="G12" s="69">
        <v>94</v>
      </c>
      <c r="H12" s="69">
        <v>94</v>
      </c>
      <c r="I12" s="69">
        <v>97</v>
      </c>
      <c r="J12" s="69">
        <v>99</v>
      </c>
      <c r="K12" s="69">
        <v>98</v>
      </c>
      <c r="L12" s="69">
        <v>101</v>
      </c>
      <c r="M12" s="69">
        <v>110</v>
      </c>
      <c r="N12" s="69">
        <v>105</v>
      </c>
      <c r="O12" s="69">
        <v>113</v>
      </c>
    </row>
    <row r="13" spans="1:15" s="49" customFormat="1" ht="15.9" customHeight="1">
      <c r="A13" s="124"/>
      <c r="B13" s="59" t="s">
        <v>32</v>
      </c>
      <c r="C13" s="69">
        <v>130.5</v>
      </c>
      <c r="D13" s="69">
        <v>147</v>
      </c>
      <c r="E13" s="69">
        <v>151</v>
      </c>
      <c r="F13" s="69">
        <v>153</v>
      </c>
      <c r="G13" s="69">
        <v>148</v>
      </c>
      <c r="H13" s="69">
        <v>136</v>
      </c>
      <c r="I13" s="69">
        <v>130</v>
      </c>
      <c r="J13" s="69">
        <v>129</v>
      </c>
      <c r="K13" s="69">
        <v>124</v>
      </c>
      <c r="L13" s="69">
        <v>125</v>
      </c>
      <c r="M13" s="69">
        <v>115</v>
      </c>
      <c r="N13" s="69">
        <v>100</v>
      </c>
      <c r="O13" s="69">
        <v>108</v>
      </c>
    </row>
    <row r="14" spans="1:15" s="49" customFormat="1" ht="15.9" customHeight="1">
      <c r="A14" s="124"/>
      <c r="B14" s="59" t="s">
        <v>188</v>
      </c>
      <c r="C14" s="69"/>
      <c r="D14" s="69"/>
      <c r="E14" s="69"/>
      <c r="F14" s="69"/>
      <c r="G14" s="69"/>
      <c r="H14" s="69"/>
      <c r="I14" s="69"/>
      <c r="J14" s="69"/>
      <c r="K14" s="69"/>
      <c r="L14" s="69"/>
      <c r="M14" s="69"/>
      <c r="N14" s="69"/>
      <c r="O14" s="69"/>
    </row>
    <row r="15" spans="1:15" s="49" customFormat="1" ht="15.9" customHeight="1">
      <c r="A15" s="50"/>
      <c r="B15" s="124" t="s">
        <v>42</v>
      </c>
      <c r="C15" s="69">
        <v>32.833333333333336</v>
      </c>
      <c r="D15" s="69">
        <v>35</v>
      </c>
      <c r="E15" s="69">
        <v>42</v>
      </c>
      <c r="F15" s="69">
        <v>42</v>
      </c>
      <c r="G15" s="69">
        <v>42</v>
      </c>
      <c r="H15" s="69">
        <v>34</v>
      </c>
      <c r="I15" s="69">
        <v>33</v>
      </c>
      <c r="J15" s="69">
        <v>35</v>
      </c>
      <c r="K15" s="69">
        <v>28</v>
      </c>
      <c r="L15" s="69">
        <v>29</v>
      </c>
      <c r="M15" s="69">
        <v>26</v>
      </c>
      <c r="N15" s="69">
        <v>23</v>
      </c>
      <c r="O15" s="69">
        <v>25</v>
      </c>
    </row>
    <row r="16" spans="1:15" s="49" customFormat="1" ht="15.9" customHeight="1">
      <c r="A16" s="50"/>
      <c r="B16" s="124" t="s">
        <v>168</v>
      </c>
      <c r="C16" s="69">
        <v>62.166666666666664</v>
      </c>
      <c r="D16" s="69">
        <v>67</v>
      </c>
      <c r="E16" s="69">
        <v>68</v>
      </c>
      <c r="F16" s="69">
        <v>68</v>
      </c>
      <c r="G16" s="69">
        <v>64</v>
      </c>
      <c r="H16" s="69">
        <v>63</v>
      </c>
      <c r="I16" s="69">
        <v>58</v>
      </c>
      <c r="J16" s="69">
        <v>61</v>
      </c>
      <c r="K16" s="69">
        <v>66</v>
      </c>
      <c r="L16" s="69">
        <v>67</v>
      </c>
      <c r="M16" s="69">
        <v>58</v>
      </c>
      <c r="N16" s="69">
        <v>52</v>
      </c>
      <c r="O16" s="69">
        <v>54</v>
      </c>
    </row>
    <row r="17" spans="1:15" s="49" customFormat="1" ht="15.9" customHeight="1">
      <c r="A17" s="50"/>
      <c r="B17" s="124" t="s">
        <v>34</v>
      </c>
      <c r="C17" s="69">
        <v>35</v>
      </c>
      <c r="D17" s="69">
        <v>44</v>
      </c>
      <c r="E17" s="69">
        <v>41</v>
      </c>
      <c r="F17" s="69">
        <v>42</v>
      </c>
      <c r="G17" s="69">
        <v>41</v>
      </c>
      <c r="H17" s="69">
        <v>39</v>
      </c>
      <c r="I17" s="69">
        <v>39</v>
      </c>
      <c r="J17" s="69">
        <v>33</v>
      </c>
      <c r="K17" s="69">
        <v>30</v>
      </c>
      <c r="L17" s="69">
        <v>29</v>
      </c>
      <c r="M17" s="69">
        <v>30</v>
      </c>
      <c r="N17" s="69">
        <v>24</v>
      </c>
      <c r="O17" s="69">
        <v>28</v>
      </c>
    </row>
    <row r="18" spans="1:15" s="49" customFormat="1" ht="15.9" customHeight="1">
      <c r="A18" s="124"/>
      <c r="B18" s="124" t="s">
        <v>40</v>
      </c>
      <c r="C18" s="69">
        <v>0.41666666666666669</v>
      </c>
      <c r="D18" s="69">
        <v>0</v>
      </c>
      <c r="E18" s="69">
        <v>0</v>
      </c>
      <c r="F18" s="69">
        <v>1</v>
      </c>
      <c r="G18" s="69">
        <v>1</v>
      </c>
      <c r="H18" s="69">
        <v>0</v>
      </c>
      <c r="I18" s="69">
        <v>0</v>
      </c>
      <c r="J18" s="69">
        <v>0</v>
      </c>
      <c r="K18" s="69">
        <v>0</v>
      </c>
      <c r="L18" s="69">
        <v>0</v>
      </c>
      <c r="M18" s="69">
        <v>1</v>
      </c>
      <c r="N18" s="69">
        <v>1</v>
      </c>
      <c r="O18" s="69">
        <v>1</v>
      </c>
    </row>
    <row r="19" spans="1:15" s="49" customFormat="1" ht="15.9" customHeight="1">
      <c r="A19" s="124"/>
      <c r="B19" s="124" t="s">
        <v>41</v>
      </c>
      <c r="C19" s="69">
        <v>8.3333333333333329E-2</v>
      </c>
      <c r="D19" s="69">
        <v>1</v>
      </c>
      <c r="E19" s="69">
        <v>0</v>
      </c>
      <c r="F19" s="69">
        <v>0</v>
      </c>
      <c r="G19" s="69">
        <v>0</v>
      </c>
      <c r="H19" s="69">
        <v>0</v>
      </c>
      <c r="I19" s="69">
        <v>0</v>
      </c>
      <c r="J19" s="69">
        <v>0</v>
      </c>
      <c r="K19" s="69">
        <v>0</v>
      </c>
      <c r="L19" s="69">
        <v>0</v>
      </c>
      <c r="M19" s="69">
        <v>0</v>
      </c>
      <c r="N19" s="69">
        <v>0</v>
      </c>
      <c r="O19" s="69">
        <v>0</v>
      </c>
    </row>
    <row r="20" spans="1:15" s="49" customFormat="1" ht="15.9" customHeight="1">
      <c r="A20" s="124"/>
      <c r="B20" s="124"/>
      <c r="C20" s="69"/>
      <c r="D20" s="69"/>
      <c r="E20" s="69"/>
      <c r="F20" s="69"/>
      <c r="G20" s="69"/>
      <c r="H20" s="69"/>
      <c r="I20" s="69"/>
      <c r="J20" s="69"/>
      <c r="K20" s="69"/>
      <c r="L20" s="69"/>
      <c r="M20" s="69"/>
      <c r="N20" s="69"/>
      <c r="O20" s="69"/>
    </row>
    <row r="21" spans="1:15" s="49" customFormat="1" ht="15.9" customHeight="1">
      <c r="A21" s="265" t="s">
        <v>198</v>
      </c>
      <c r="B21" s="265"/>
      <c r="C21" s="265"/>
      <c r="D21" s="265"/>
      <c r="E21" s="265"/>
      <c r="F21" s="265"/>
      <c r="G21" s="265"/>
      <c r="H21" s="265"/>
      <c r="I21" s="265"/>
      <c r="J21" s="265"/>
      <c r="K21" s="265"/>
      <c r="L21" s="265"/>
      <c r="M21" s="265"/>
      <c r="N21" s="265"/>
      <c r="O21" s="265"/>
    </row>
    <row r="22" spans="1:15" s="49" customFormat="1" ht="15.9" customHeight="1">
      <c r="A22" s="59"/>
      <c r="B22" s="59" t="s">
        <v>29</v>
      </c>
      <c r="C22" s="69">
        <v>140.08333333333334</v>
      </c>
      <c r="D22" s="69">
        <v>168</v>
      </c>
      <c r="E22" s="69">
        <v>157</v>
      </c>
      <c r="F22" s="69">
        <v>151</v>
      </c>
      <c r="G22" s="69">
        <v>146</v>
      </c>
      <c r="H22" s="69">
        <v>134</v>
      </c>
      <c r="I22" s="69">
        <v>137</v>
      </c>
      <c r="J22" s="69">
        <v>136</v>
      </c>
      <c r="K22" s="69">
        <v>138</v>
      </c>
      <c r="L22" s="69">
        <v>138</v>
      </c>
      <c r="M22" s="69">
        <v>135</v>
      </c>
      <c r="N22" s="69">
        <v>117</v>
      </c>
      <c r="O22" s="69">
        <v>124</v>
      </c>
    </row>
    <row r="23" spans="1:15" s="49" customFormat="1" ht="15.9" customHeight="1">
      <c r="A23" s="59"/>
      <c r="B23" s="59" t="s">
        <v>30</v>
      </c>
      <c r="C23" s="69">
        <v>92.583333333333329</v>
      </c>
      <c r="D23" s="69">
        <v>95</v>
      </c>
      <c r="E23" s="69">
        <v>98</v>
      </c>
      <c r="F23" s="69">
        <v>97</v>
      </c>
      <c r="G23" s="69">
        <v>96</v>
      </c>
      <c r="H23" s="69">
        <v>96</v>
      </c>
      <c r="I23" s="69">
        <v>90</v>
      </c>
      <c r="J23" s="69">
        <v>92</v>
      </c>
      <c r="K23" s="69">
        <v>84</v>
      </c>
      <c r="L23" s="69">
        <v>88</v>
      </c>
      <c r="M23" s="69">
        <v>90</v>
      </c>
      <c r="N23" s="69">
        <v>88</v>
      </c>
      <c r="O23" s="69">
        <v>97</v>
      </c>
    </row>
    <row r="24" spans="1:15" s="49" customFormat="1" ht="15.9" customHeight="1">
      <c r="A24" s="59"/>
      <c r="B24" s="124"/>
      <c r="C24" s="69"/>
      <c r="D24" s="69"/>
      <c r="E24" s="69"/>
      <c r="F24" s="69"/>
      <c r="G24" s="69"/>
      <c r="H24" s="69"/>
      <c r="I24" s="69"/>
      <c r="J24" s="69"/>
      <c r="K24" s="69"/>
      <c r="L24" s="69"/>
      <c r="M24" s="69"/>
      <c r="N24" s="69"/>
      <c r="O24" s="69"/>
    </row>
    <row r="25" spans="1:15" s="104" customFormat="1" ht="15.9" customHeight="1" thickBot="1">
      <c r="A25" s="267" t="s">
        <v>192</v>
      </c>
      <c r="B25" s="267"/>
      <c r="C25" s="69">
        <v>0.41666666666666669</v>
      </c>
      <c r="D25" s="69">
        <v>2</v>
      </c>
      <c r="E25" s="69">
        <v>0</v>
      </c>
      <c r="F25" s="69">
        <v>0</v>
      </c>
      <c r="G25" s="69">
        <v>0</v>
      </c>
      <c r="H25" s="69">
        <v>1</v>
      </c>
      <c r="I25" s="69">
        <v>1</v>
      </c>
      <c r="J25" s="69">
        <v>1</v>
      </c>
      <c r="K25" s="69">
        <v>0</v>
      </c>
      <c r="L25" s="69">
        <v>0</v>
      </c>
      <c r="M25" s="69">
        <v>0</v>
      </c>
      <c r="N25" s="69">
        <v>0</v>
      </c>
      <c r="O25" s="69">
        <v>0</v>
      </c>
    </row>
    <row r="26" spans="1:15">
      <c r="A26" s="256" t="s">
        <v>429</v>
      </c>
      <c r="B26" s="256"/>
      <c r="C26" s="256"/>
      <c r="D26" s="256"/>
      <c r="E26" s="256"/>
      <c r="F26" s="256"/>
      <c r="G26" s="256"/>
      <c r="H26" s="256"/>
      <c r="I26" s="256"/>
      <c r="J26" s="256"/>
      <c r="K26" s="256"/>
      <c r="L26" s="256"/>
      <c r="M26" s="256"/>
      <c r="N26" s="256"/>
      <c r="O26" s="256"/>
    </row>
  </sheetData>
  <mergeCells count="9">
    <mergeCell ref="A26:O26"/>
    <mergeCell ref="A25:B25"/>
    <mergeCell ref="A21:O21"/>
    <mergeCell ref="A1:O1"/>
    <mergeCell ref="A6:O6"/>
    <mergeCell ref="A11:O11"/>
    <mergeCell ref="A4:B4"/>
    <mergeCell ref="A5:B5"/>
    <mergeCell ref="M3:O3"/>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enableFormatConditionsCalculation="0">
    <tabColor rgb="FFC8E6E5"/>
  </sheetPr>
  <dimension ref="A1:O26"/>
  <sheetViews>
    <sheetView zoomScale="85" zoomScaleNormal="85" workbookViewId="0">
      <selection activeCell="S24" sqref="S24"/>
    </sheetView>
  </sheetViews>
  <sheetFormatPr baseColWidth="10" defaultColWidth="11.44140625" defaultRowHeight="13.2"/>
  <cols>
    <col min="1" max="1" width="8.5546875" style="8" customWidth="1"/>
    <col min="2" max="2" width="40.6640625" style="8" customWidth="1"/>
    <col min="3" max="3" width="15.44140625" style="8" bestFit="1" customWidth="1"/>
    <col min="4" max="15" width="6.33203125" style="8" bestFit="1" customWidth="1"/>
    <col min="16" max="16384" width="11.44140625" style="7"/>
  </cols>
  <sheetData>
    <row r="1" spans="1:15" ht="18" customHeight="1">
      <c r="A1" s="257" t="s">
        <v>233</v>
      </c>
      <c r="B1" s="257"/>
      <c r="C1" s="257"/>
      <c r="D1" s="257"/>
      <c r="E1" s="257"/>
      <c r="F1" s="257"/>
      <c r="G1" s="257"/>
      <c r="H1" s="257"/>
      <c r="I1" s="257"/>
      <c r="J1" s="257"/>
      <c r="K1" s="257"/>
      <c r="L1" s="257"/>
      <c r="M1" s="257"/>
      <c r="N1" s="257"/>
      <c r="O1" s="257"/>
    </row>
    <row r="2" spans="1:15" s="49" customFormat="1" ht="15.9" customHeight="1">
      <c r="A2" s="78"/>
      <c r="B2" s="78"/>
      <c r="C2" s="50"/>
      <c r="D2" s="50"/>
      <c r="E2" s="50"/>
      <c r="F2" s="50"/>
      <c r="G2" s="50"/>
      <c r="H2" s="50"/>
      <c r="I2" s="50"/>
      <c r="J2" s="50"/>
      <c r="K2" s="50"/>
      <c r="L2" s="50"/>
      <c r="M2" s="50"/>
      <c r="N2" s="50"/>
      <c r="O2" s="50"/>
    </row>
    <row r="3" spans="1:15" s="49" customFormat="1" ht="15.9" customHeight="1" thickBot="1">
      <c r="A3" s="50"/>
      <c r="B3" s="50"/>
      <c r="C3" s="50"/>
      <c r="D3" s="50"/>
      <c r="E3" s="50"/>
      <c r="F3" s="50"/>
      <c r="G3" s="50"/>
      <c r="H3" s="50"/>
      <c r="I3" s="50"/>
      <c r="J3" s="50"/>
      <c r="K3" s="50"/>
      <c r="L3" s="50"/>
      <c r="M3" s="288" t="s">
        <v>163</v>
      </c>
      <c r="N3" s="288"/>
      <c r="O3" s="288"/>
    </row>
    <row r="4" spans="1:15" s="49" customFormat="1" ht="15.9" customHeight="1">
      <c r="A4" s="268"/>
      <c r="B4" s="269"/>
      <c r="C4" s="86" t="s">
        <v>170</v>
      </c>
      <c r="D4" s="87" t="s">
        <v>126</v>
      </c>
      <c r="E4" s="87" t="s">
        <v>127</v>
      </c>
      <c r="F4" s="87" t="s">
        <v>117</v>
      </c>
      <c r="G4" s="87" t="s">
        <v>116</v>
      </c>
      <c r="H4" s="87" t="s">
        <v>135</v>
      </c>
      <c r="I4" s="87" t="s">
        <v>134</v>
      </c>
      <c r="J4" s="87" t="s">
        <v>133</v>
      </c>
      <c r="K4" s="87" t="s">
        <v>132</v>
      </c>
      <c r="L4" s="87" t="s">
        <v>131</v>
      </c>
      <c r="M4" s="87" t="s">
        <v>130</v>
      </c>
      <c r="N4" s="87" t="s">
        <v>129</v>
      </c>
      <c r="O4" s="87" t="s">
        <v>128</v>
      </c>
    </row>
    <row r="5" spans="1:15" s="49" customFormat="1" ht="15.9" customHeight="1">
      <c r="A5" s="264" t="s">
        <v>59</v>
      </c>
      <c r="B5" s="264"/>
      <c r="C5" s="85">
        <v>229.66666666666666</v>
      </c>
      <c r="D5" s="85">
        <v>251</v>
      </c>
      <c r="E5" s="85">
        <v>254</v>
      </c>
      <c r="F5" s="85">
        <v>255</v>
      </c>
      <c r="G5" s="85">
        <v>245</v>
      </c>
      <c r="H5" s="85">
        <v>239</v>
      </c>
      <c r="I5" s="85">
        <v>224</v>
      </c>
      <c r="J5" s="85">
        <v>223</v>
      </c>
      <c r="K5" s="85">
        <v>211</v>
      </c>
      <c r="L5" s="85">
        <v>217</v>
      </c>
      <c r="M5" s="85">
        <v>210</v>
      </c>
      <c r="N5" s="85">
        <v>202</v>
      </c>
      <c r="O5" s="85">
        <v>225</v>
      </c>
    </row>
    <row r="6" spans="1:15" s="49" customFormat="1" ht="15.9" customHeight="1">
      <c r="A6" s="265" t="s">
        <v>193</v>
      </c>
      <c r="B6" s="265"/>
      <c r="C6" s="265"/>
      <c r="D6" s="265"/>
      <c r="E6" s="265"/>
      <c r="F6" s="265"/>
      <c r="G6" s="265"/>
      <c r="H6" s="265"/>
      <c r="I6" s="265"/>
      <c r="J6" s="265"/>
      <c r="K6" s="265"/>
      <c r="L6" s="265"/>
      <c r="M6" s="265"/>
      <c r="N6" s="265"/>
      <c r="O6" s="265"/>
    </row>
    <row r="7" spans="1:15" s="49" customFormat="1" ht="15.9" customHeight="1">
      <c r="A7" s="124"/>
      <c r="B7" s="59" t="s">
        <v>184</v>
      </c>
      <c r="C7" s="69">
        <v>23</v>
      </c>
      <c r="D7" s="69">
        <v>27</v>
      </c>
      <c r="E7" s="69">
        <v>24</v>
      </c>
      <c r="F7" s="69">
        <v>23</v>
      </c>
      <c r="G7" s="69">
        <v>23</v>
      </c>
      <c r="H7" s="69">
        <v>21</v>
      </c>
      <c r="I7" s="69">
        <v>19</v>
      </c>
      <c r="J7" s="69">
        <v>21</v>
      </c>
      <c r="K7" s="69">
        <v>22</v>
      </c>
      <c r="L7" s="69">
        <v>23</v>
      </c>
      <c r="M7" s="69">
        <v>23</v>
      </c>
      <c r="N7" s="69">
        <v>21</v>
      </c>
      <c r="O7" s="69">
        <v>29</v>
      </c>
    </row>
    <row r="8" spans="1:15" s="49" customFormat="1" ht="15.9" customHeight="1">
      <c r="A8" s="124"/>
      <c r="B8" s="59" t="s">
        <v>185</v>
      </c>
      <c r="C8" s="69">
        <v>139.83333333333334</v>
      </c>
      <c r="D8" s="69">
        <v>146</v>
      </c>
      <c r="E8" s="69">
        <v>152</v>
      </c>
      <c r="F8" s="69">
        <v>154</v>
      </c>
      <c r="G8" s="69">
        <v>148</v>
      </c>
      <c r="H8" s="69">
        <v>149</v>
      </c>
      <c r="I8" s="69">
        <v>142</v>
      </c>
      <c r="J8" s="69">
        <v>138</v>
      </c>
      <c r="K8" s="69">
        <v>127</v>
      </c>
      <c r="L8" s="69">
        <v>129</v>
      </c>
      <c r="M8" s="69">
        <v>130</v>
      </c>
      <c r="N8" s="69">
        <v>125</v>
      </c>
      <c r="O8" s="69">
        <v>138</v>
      </c>
    </row>
    <row r="9" spans="1:15" s="49" customFormat="1" ht="15.9" customHeight="1">
      <c r="A9" s="124"/>
      <c r="B9" s="59" t="s">
        <v>33</v>
      </c>
      <c r="C9" s="69">
        <v>66.833333333333329</v>
      </c>
      <c r="D9" s="69">
        <v>78</v>
      </c>
      <c r="E9" s="69">
        <v>78</v>
      </c>
      <c r="F9" s="69">
        <v>78</v>
      </c>
      <c r="G9" s="69">
        <v>74</v>
      </c>
      <c r="H9" s="69">
        <v>69</v>
      </c>
      <c r="I9" s="69">
        <v>63</v>
      </c>
      <c r="J9" s="69">
        <v>64</v>
      </c>
      <c r="K9" s="69">
        <v>62</v>
      </c>
      <c r="L9" s="69">
        <v>65</v>
      </c>
      <c r="M9" s="69">
        <v>57</v>
      </c>
      <c r="N9" s="69">
        <v>56</v>
      </c>
      <c r="O9" s="69">
        <v>58</v>
      </c>
    </row>
    <row r="10" spans="1:15" s="49" customFormat="1" ht="15.9" customHeight="1">
      <c r="A10" s="124"/>
      <c r="B10" s="59"/>
      <c r="C10" s="69"/>
      <c r="D10" s="69"/>
      <c r="E10" s="69"/>
      <c r="F10" s="69"/>
      <c r="G10" s="69"/>
      <c r="H10" s="69"/>
      <c r="I10" s="69"/>
      <c r="J10" s="69"/>
      <c r="K10" s="69"/>
      <c r="L10" s="69"/>
      <c r="M10" s="69"/>
      <c r="N10" s="69"/>
      <c r="O10" s="69"/>
    </row>
    <row r="11" spans="1:15" s="49" customFormat="1" ht="15.9" customHeight="1">
      <c r="A11" s="267" t="s">
        <v>195</v>
      </c>
      <c r="B11" s="267"/>
      <c r="C11" s="267"/>
      <c r="D11" s="267"/>
      <c r="E11" s="267"/>
      <c r="F11" s="267"/>
      <c r="G11" s="267"/>
      <c r="H11" s="267"/>
      <c r="I11" s="267"/>
      <c r="J11" s="267"/>
      <c r="K11" s="267"/>
      <c r="L11" s="267"/>
      <c r="M11" s="267"/>
      <c r="N11" s="267"/>
      <c r="O11" s="267"/>
    </row>
    <row r="12" spans="1:15" s="49" customFormat="1" ht="15.9" customHeight="1">
      <c r="A12" s="124"/>
      <c r="B12" s="59" t="s">
        <v>60</v>
      </c>
      <c r="C12" s="69">
        <v>104.83333333333333</v>
      </c>
      <c r="D12" s="69">
        <v>118</v>
      </c>
      <c r="E12" s="69">
        <v>117</v>
      </c>
      <c r="F12" s="69">
        <v>112</v>
      </c>
      <c r="G12" s="69">
        <v>112</v>
      </c>
      <c r="H12" s="69">
        <v>114</v>
      </c>
      <c r="I12" s="69">
        <v>104</v>
      </c>
      <c r="J12" s="69">
        <v>101</v>
      </c>
      <c r="K12" s="69">
        <v>97</v>
      </c>
      <c r="L12" s="69">
        <v>98</v>
      </c>
      <c r="M12" s="69">
        <v>95</v>
      </c>
      <c r="N12" s="69">
        <v>86</v>
      </c>
      <c r="O12" s="69">
        <v>104</v>
      </c>
    </row>
    <row r="13" spans="1:15" s="49" customFormat="1" ht="15.9" customHeight="1">
      <c r="A13" s="124"/>
      <c r="B13" s="59" t="s">
        <v>32</v>
      </c>
      <c r="C13" s="69">
        <v>124.83333333333333</v>
      </c>
      <c r="D13" s="69">
        <v>133</v>
      </c>
      <c r="E13" s="69">
        <v>137</v>
      </c>
      <c r="F13" s="69">
        <v>143</v>
      </c>
      <c r="G13" s="69">
        <v>133</v>
      </c>
      <c r="H13" s="69">
        <v>125</v>
      </c>
      <c r="I13" s="69">
        <v>120</v>
      </c>
      <c r="J13" s="69">
        <v>122</v>
      </c>
      <c r="K13" s="69">
        <v>114</v>
      </c>
      <c r="L13" s="69">
        <v>119</v>
      </c>
      <c r="M13" s="69">
        <v>115</v>
      </c>
      <c r="N13" s="69">
        <v>116</v>
      </c>
      <c r="O13" s="69">
        <v>121</v>
      </c>
    </row>
    <row r="14" spans="1:15" s="49" customFormat="1" ht="15.9" customHeight="1">
      <c r="A14" s="124"/>
      <c r="B14" s="59" t="s">
        <v>188</v>
      </c>
      <c r="C14" s="69"/>
      <c r="D14" s="69"/>
      <c r="E14" s="69"/>
      <c r="F14" s="69"/>
      <c r="G14" s="69"/>
      <c r="H14" s="69"/>
      <c r="I14" s="69"/>
      <c r="J14" s="69"/>
      <c r="K14" s="69"/>
      <c r="L14" s="69"/>
      <c r="M14" s="69"/>
      <c r="N14" s="69"/>
      <c r="O14" s="69"/>
    </row>
    <row r="15" spans="1:15" s="49" customFormat="1" ht="15.9" customHeight="1">
      <c r="A15" s="50"/>
      <c r="B15" s="124" t="s">
        <v>42</v>
      </c>
      <c r="C15" s="69">
        <v>36.166666666666664</v>
      </c>
      <c r="D15" s="69">
        <v>37</v>
      </c>
      <c r="E15" s="69">
        <v>40</v>
      </c>
      <c r="F15" s="69">
        <v>48</v>
      </c>
      <c r="G15" s="69">
        <v>44</v>
      </c>
      <c r="H15" s="69">
        <v>40</v>
      </c>
      <c r="I15" s="69">
        <v>37</v>
      </c>
      <c r="J15" s="69">
        <v>33</v>
      </c>
      <c r="K15" s="69">
        <v>28</v>
      </c>
      <c r="L15" s="69">
        <v>31</v>
      </c>
      <c r="M15" s="69">
        <v>30</v>
      </c>
      <c r="N15" s="69">
        <v>32</v>
      </c>
      <c r="O15" s="69">
        <v>34</v>
      </c>
    </row>
    <row r="16" spans="1:15" s="49" customFormat="1" ht="15.9" customHeight="1">
      <c r="A16" s="50"/>
      <c r="B16" s="124" t="s">
        <v>168</v>
      </c>
      <c r="C16" s="69">
        <v>53.25</v>
      </c>
      <c r="D16" s="69">
        <v>62</v>
      </c>
      <c r="E16" s="69">
        <v>59</v>
      </c>
      <c r="F16" s="69">
        <v>55</v>
      </c>
      <c r="G16" s="69">
        <v>51</v>
      </c>
      <c r="H16" s="69">
        <v>48</v>
      </c>
      <c r="I16" s="69">
        <v>48</v>
      </c>
      <c r="J16" s="69">
        <v>53</v>
      </c>
      <c r="K16" s="69">
        <v>53</v>
      </c>
      <c r="L16" s="69">
        <v>55</v>
      </c>
      <c r="M16" s="69">
        <v>51</v>
      </c>
      <c r="N16" s="69">
        <v>51</v>
      </c>
      <c r="O16" s="69">
        <v>53</v>
      </c>
    </row>
    <row r="17" spans="1:15" s="49" customFormat="1" ht="15.9" customHeight="1">
      <c r="A17" s="50"/>
      <c r="B17" s="124" t="s">
        <v>34</v>
      </c>
      <c r="C17" s="69">
        <v>35.166666666666664</v>
      </c>
      <c r="D17" s="69">
        <v>34</v>
      </c>
      <c r="E17" s="69">
        <v>38</v>
      </c>
      <c r="F17" s="69">
        <v>40</v>
      </c>
      <c r="G17" s="69">
        <v>37</v>
      </c>
      <c r="H17" s="69">
        <v>36</v>
      </c>
      <c r="I17" s="69">
        <v>34</v>
      </c>
      <c r="J17" s="69">
        <v>36</v>
      </c>
      <c r="K17" s="69">
        <v>33</v>
      </c>
      <c r="L17" s="69">
        <v>33</v>
      </c>
      <c r="M17" s="69">
        <v>34</v>
      </c>
      <c r="N17" s="69">
        <v>33</v>
      </c>
      <c r="O17" s="69">
        <v>34</v>
      </c>
    </row>
    <row r="18" spans="1:15" s="49" customFormat="1" ht="15.9" customHeight="1">
      <c r="A18" s="124"/>
      <c r="B18" s="124" t="s">
        <v>40</v>
      </c>
      <c r="C18" s="69">
        <v>0</v>
      </c>
      <c r="D18" s="69">
        <v>0</v>
      </c>
      <c r="E18" s="69">
        <v>0</v>
      </c>
      <c r="F18" s="69">
        <v>0</v>
      </c>
      <c r="G18" s="69">
        <v>0</v>
      </c>
      <c r="H18" s="69">
        <v>0</v>
      </c>
      <c r="I18" s="69">
        <v>0</v>
      </c>
      <c r="J18" s="69">
        <v>0</v>
      </c>
      <c r="K18" s="69">
        <v>0</v>
      </c>
      <c r="L18" s="69">
        <v>0</v>
      </c>
      <c r="M18" s="69">
        <v>0</v>
      </c>
      <c r="N18" s="69">
        <v>0</v>
      </c>
      <c r="O18" s="69">
        <v>0</v>
      </c>
    </row>
    <row r="19" spans="1:15" s="49" customFormat="1" ht="15.9" customHeight="1">
      <c r="A19" s="124"/>
      <c r="B19" s="124" t="s">
        <v>41</v>
      </c>
      <c r="C19" s="69">
        <v>0.25</v>
      </c>
      <c r="D19" s="69">
        <v>0</v>
      </c>
      <c r="E19" s="69">
        <v>0</v>
      </c>
      <c r="F19" s="69">
        <v>0</v>
      </c>
      <c r="G19" s="69">
        <v>1</v>
      </c>
      <c r="H19" s="69">
        <v>1</v>
      </c>
      <c r="I19" s="69">
        <v>1</v>
      </c>
      <c r="J19" s="69">
        <v>0</v>
      </c>
      <c r="K19" s="69">
        <v>0</v>
      </c>
      <c r="L19" s="69">
        <v>0</v>
      </c>
      <c r="M19" s="69">
        <v>0</v>
      </c>
      <c r="N19" s="69">
        <v>0</v>
      </c>
      <c r="O19" s="69">
        <v>0</v>
      </c>
    </row>
    <row r="20" spans="1:15" s="49" customFormat="1" ht="15.9" customHeight="1">
      <c r="A20" s="124"/>
      <c r="B20" s="124"/>
      <c r="C20" s="69"/>
      <c r="D20" s="69"/>
      <c r="E20" s="69"/>
      <c r="F20" s="69"/>
      <c r="G20" s="69"/>
      <c r="H20" s="69"/>
      <c r="I20" s="69"/>
      <c r="J20" s="69"/>
      <c r="K20" s="69"/>
      <c r="L20" s="69"/>
      <c r="M20" s="69"/>
      <c r="N20" s="69"/>
      <c r="O20" s="69"/>
    </row>
    <row r="21" spans="1:15" s="49" customFormat="1" ht="15.9" customHeight="1">
      <c r="A21" s="265" t="s">
        <v>198</v>
      </c>
      <c r="B21" s="265"/>
      <c r="C21" s="265"/>
      <c r="D21" s="265"/>
      <c r="E21" s="265"/>
      <c r="F21" s="265"/>
      <c r="G21" s="265"/>
      <c r="H21" s="265"/>
      <c r="I21" s="265"/>
      <c r="J21" s="265"/>
      <c r="K21" s="265"/>
      <c r="L21" s="265"/>
      <c r="M21" s="265"/>
      <c r="N21" s="265"/>
      <c r="O21" s="265"/>
    </row>
    <row r="22" spans="1:15" s="49" customFormat="1" ht="15.9" customHeight="1">
      <c r="A22" s="59"/>
      <c r="B22" s="59" t="s">
        <v>29</v>
      </c>
      <c r="C22" s="69">
        <v>211.33333333333334</v>
      </c>
      <c r="D22" s="69">
        <v>230</v>
      </c>
      <c r="E22" s="69">
        <v>234</v>
      </c>
      <c r="F22" s="69">
        <v>238</v>
      </c>
      <c r="G22" s="69">
        <v>226</v>
      </c>
      <c r="H22" s="69">
        <v>222</v>
      </c>
      <c r="I22" s="69">
        <v>208</v>
      </c>
      <c r="J22" s="69">
        <v>206</v>
      </c>
      <c r="K22" s="69">
        <v>194</v>
      </c>
      <c r="L22" s="69">
        <v>200</v>
      </c>
      <c r="M22" s="69">
        <v>190</v>
      </c>
      <c r="N22" s="69">
        <v>181</v>
      </c>
      <c r="O22" s="69">
        <v>207</v>
      </c>
    </row>
    <row r="23" spans="1:15" s="49" customFormat="1" ht="15.9" customHeight="1">
      <c r="A23" s="59"/>
      <c r="B23" s="59" t="s">
        <v>30</v>
      </c>
      <c r="C23" s="69">
        <v>18.333333333333332</v>
      </c>
      <c r="D23" s="69">
        <v>21</v>
      </c>
      <c r="E23" s="69">
        <v>20</v>
      </c>
      <c r="F23" s="69">
        <v>17</v>
      </c>
      <c r="G23" s="69">
        <v>19</v>
      </c>
      <c r="H23" s="69">
        <v>17</v>
      </c>
      <c r="I23" s="69">
        <v>16</v>
      </c>
      <c r="J23" s="69">
        <v>17</v>
      </c>
      <c r="K23" s="69">
        <v>17</v>
      </c>
      <c r="L23" s="69">
        <v>17</v>
      </c>
      <c r="M23" s="69">
        <v>20</v>
      </c>
      <c r="N23" s="69">
        <v>21</v>
      </c>
      <c r="O23" s="69">
        <v>18</v>
      </c>
    </row>
    <row r="24" spans="1:15" s="49" customFormat="1" ht="15.9" customHeight="1">
      <c r="A24" s="59"/>
      <c r="B24" s="124"/>
      <c r="C24" s="69"/>
      <c r="D24" s="69"/>
      <c r="E24" s="69"/>
      <c r="F24" s="69"/>
      <c r="G24" s="69"/>
      <c r="H24" s="69"/>
      <c r="I24" s="69"/>
      <c r="J24" s="69"/>
      <c r="K24" s="69"/>
      <c r="L24" s="69"/>
      <c r="M24" s="69"/>
      <c r="N24" s="69"/>
      <c r="O24" s="69"/>
    </row>
    <row r="25" spans="1:15" s="104" customFormat="1" ht="15.9" customHeight="1" thickBot="1">
      <c r="A25" s="267" t="s">
        <v>192</v>
      </c>
      <c r="B25" s="267"/>
      <c r="C25" s="69">
        <v>0</v>
      </c>
      <c r="D25" s="69">
        <v>0</v>
      </c>
      <c r="E25" s="69">
        <v>0</v>
      </c>
      <c r="F25" s="69">
        <v>0</v>
      </c>
      <c r="G25" s="69">
        <v>0</v>
      </c>
      <c r="H25" s="69">
        <v>0</v>
      </c>
      <c r="I25" s="69">
        <v>0</v>
      </c>
      <c r="J25" s="69">
        <v>0</v>
      </c>
      <c r="K25" s="69">
        <v>0</v>
      </c>
      <c r="L25" s="69">
        <v>0</v>
      </c>
      <c r="M25" s="69">
        <v>0</v>
      </c>
      <c r="N25" s="69">
        <v>0</v>
      </c>
      <c r="O25" s="69">
        <v>0</v>
      </c>
    </row>
    <row r="26" spans="1:15">
      <c r="A26" s="256" t="s">
        <v>429</v>
      </c>
      <c r="B26" s="256"/>
      <c r="C26" s="256"/>
      <c r="D26" s="256"/>
      <c r="E26" s="256"/>
      <c r="F26" s="256"/>
      <c r="G26" s="256"/>
      <c r="H26" s="256"/>
      <c r="I26" s="256"/>
      <c r="J26" s="256"/>
      <c r="K26" s="256"/>
      <c r="L26" s="256"/>
      <c r="M26" s="256"/>
      <c r="N26" s="256"/>
      <c r="O26" s="256"/>
    </row>
  </sheetData>
  <mergeCells count="9">
    <mergeCell ref="A26:O26"/>
    <mergeCell ref="A25:B25"/>
    <mergeCell ref="A21:O21"/>
    <mergeCell ref="A1:O1"/>
    <mergeCell ref="A6:O6"/>
    <mergeCell ref="A11:O11"/>
    <mergeCell ref="A4:B4"/>
    <mergeCell ref="A5:B5"/>
    <mergeCell ref="M3:O3"/>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4" enableFormatConditionsCalculation="0">
    <tabColor rgb="FFC8E6E5"/>
  </sheetPr>
  <dimension ref="A1:K25"/>
  <sheetViews>
    <sheetView zoomScaleNormal="100" workbookViewId="0">
      <selection activeCell="F36" sqref="F36"/>
    </sheetView>
  </sheetViews>
  <sheetFormatPr baseColWidth="10" defaultColWidth="11.44140625" defaultRowHeight="13.2"/>
  <cols>
    <col min="1" max="1" width="5" style="8" customWidth="1"/>
    <col min="2" max="2" width="19.6640625" style="8" bestFit="1" customWidth="1"/>
    <col min="3" max="8" width="11" style="8" customWidth="1"/>
    <col min="9" max="16384" width="11.44140625" style="7"/>
  </cols>
  <sheetData>
    <row r="1" spans="1:11" ht="18" customHeight="1">
      <c r="A1" s="257" t="s">
        <v>355</v>
      </c>
      <c r="B1" s="257"/>
      <c r="C1" s="257"/>
      <c r="D1" s="257"/>
      <c r="E1" s="257"/>
      <c r="F1" s="257"/>
      <c r="G1" s="257"/>
      <c r="H1" s="257"/>
      <c r="I1" s="4"/>
      <c r="J1" s="4"/>
    </row>
    <row r="2" spans="1:11" s="49" customFormat="1" ht="15.9" customHeight="1">
      <c r="A2" s="78"/>
      <c r="B2" s="78"/>
      <c r="C2" s="50"/>
      <c r="D2" s="50"/>
      <c r="E2" s="50"/>
      <c r="F2" s="50"/>
      <c r="G2" s="50"/>
      <c r="H2" s="50"/>
    </row>
    <row r="3" spans="1:11" s="49" customFormat="1" ht="15.9" customHeight="1" thickBot="1">
      <c r="A3" s="53"/>
      <c r="B3" s="53"/>
      <c r="C3" s="53"/>
      <c r="D3" s="53"/>
      <c r="E3" s="53"/>
      <c r="F3" s="53"/>
      <c r="G3" s="53"/>
      <c r="H3" s="123" t="s">
        <v>165</v>
      </c>
    </row>
    <row r="4" spans="1:11" s="80" customFormat="1" ht="15.9" customHeight="1">
      <c r="A4" s="286"/>
      <c r="B4" s="286"/>
      <c r="C4" s="283" t="s">
        <v>56</v>
      </c>
      <c r="D4" s="283"/>
      <c r="E4" s="281" t="s">
        <v>58</v>
      </c>
      <c r="F4" s="281"/>
      <c r="G4" s="283" t="s">
        <v>57</v>
      </c>
      <c r="H4" s="283"/>
      <c r="J4" s="49"/>
      <c r="K4" s="49"/>
    </row>
    <row r="5" spans="1:11" s="49" customFormat="1" ht="15.9" customHeight="1">
      <c r="A5" s="264" t="s">
        <v>59</v>
      </c>
      <c r="B5" s="264"/>
      <c r="C5" s="97">
        <v>446</v>
      </c>
      <c r="D5" s="98">
        <v>1</v>
      </c>
      <c r="E5" s="97">
        <v>221</v>
      </c>
      <c r="F5" s="98">
        <v>1</v>
      </c>
      <c r="G5" s="97">
        <v>225</v>
      </c>
      <c r="H5" s="98">
        <v>1</v>
      </c>
    </row>
    <row r="6" spans="1:11" s="49" customFormat="1" ht="15.9" customHeight="1">
      <c r="A6" s="265" t="s">
        <v>193</v>
      </c>
      <c r="B6" s="265"/>
      <c r="C6" s="265"/>
      <c r="D6" s="265"/>
      <c r="E6" s="265"/>
      <c r="F6" s="265"/>
      <c r="G6" s="265"/>
      <c r="H6" s="265"/>
    </row>
    <row r="7" spans="1:11" s="49" customFormat="1" ht="15.9" customHeight="1">
      <c r="A7" s="124"/>
      <c r="B7" s="59" t="s">
        <v>184</v>
      </c>
      <c r="C7" s="93">
        <v>49</v>
      </c>
      <c r="D7" s="94">
        <v>0.10986547085201794</v>
      </c>
      <c r="E7" s="93">
        <v>20</v>
      </c>
      <c r="F7" s="94">
        <v>9.0497737556561084E-2</v>
      </c>
      <c r="G7" s="93">
        <v>29</v>
      </c>
      <c r="H7" s="94">
        <v>0.12888888888888889</v>
      </c>
    </row>
    <row r="8" spans="1:11" s="49" customFormat="1" ht="15.9" customHeight="1">
      <c r="A8" s="124"/>
      <c r="B8" s="59" t="s">
        <v>185</v>
      </c>
      <c r="C8" s="93">
        <v>269</v>
      </c>
      <c r="D8" s="94">
        <v>0.60313901345291476</v>
      </c>
      <c r="E8" s="93">
        <v>131</v>
      </c>
      <c r="F8" s="94">
        <v>0.59276018099547512</v>
      </c>
      <c r="G8" s="93">
        <v>138</v>
      </c>
      <c r="H8" s="94">
        <v>0.61333333333333329</v>
      </c>
    </row>
    <row r="9" spans="1:11" s="49" customFormat="1" ht="15.9" customHeight="1">
      <c r="A9" s="124"/>
      <c r="B9" s="59" t="s">
        <v>33</v>
      </c>
      <c r="C9" s="93">
        <v>128</v>
      </c>
      <c r="D9" s="94">
        <v>0.28699551569506726</v>
      </c>
      <c r="E9" s="93">
        <v>70</v>
      </c>
      <c r="F9" s="94">
        <v>0.31674208144796379</v>
      </c>
      <c r="G9" s="93">
        <v>58</v>
      </c>
      <c r="H9" s="94">
        <v>0.25777777777777777</v>
      </c>
    </row>
    <row r="10" spans="1:11" s="49" customFormat="1" ht="15.9" customHeight="1">
      <c r="A10" s="124"/>
      <c r="B10" s="124"/>
      <c r="C10" s="93"/>
      <c r="D10" s="94"/>
      <c r="E10" s="93"/>
      <c r="F10" s="94"/>
      <c r="G10" s="93"/>
      <c r="H10" s="94"/>
    </row>
    <row r="11" spans="1:11" s="49" customFormat="1" ht="15.9" customHeight="1">
      <c r="A11" s="267" t="s">
        <v>195</v>
      </c>
      <c r="B11" s="267"/>
      <c r="C11" s="267"/>
      <c r="D11" s="267"/>
      <c r="E11" s="267"/>
      <c r="F11" s="267"/>
      <c r="G11" s="267"/>
      <c r="H11" s="267"/>
    </row>
    <row r="12" spans="1:11" s="49" customFormat="1" ht="15.9" customHeight="1">
      <c r="A12" s="124"/>
      <c r="B12" s="59" t="s">
        <v>60</v>
      </c>
      <c r="C12" s="93">
        <v>217</v>
      </c>
      <c r="D12" s="94">
        <v>0.48654708520179374</v>
      </c>
      <c r="E12" s="93">
        <v>113</v>
      </c>
      <c r="F12" s="94">
        <v>0.5113122171945701</v>
      </c>
      <c r="G12" s="93">
        <v>104</v>
      </c>
      <c r="H12" s="94">
        <v>0.4622222222222222</v>
      </c>
    </row>
    <row r="13" spans="1:11" s="49" customFormat="1" ht="15.9" customHeight="1">
      <c r="A13" s="124"/>
      <c r="B13" s="59" t="s">
        <v>32</v>
      </c>
      <c r="C13" s="93">
        <v>229</v>
      </c>
      <c r="D13" s="94">
        <v>0.51345291479820632</v>
      </c>
      <c r="E13" s="93">
        <v>108</v>
      </c>
      <c r="F13" s="94">
        <v>0.48868778280542985</v>
      </c>
      <c r="G13" s="93">
        <v>121</v>
      </c>
      <c r="H13" s="94">
        <v>0.5377777777777778</v>
      </c>
    </row>
    <row r="14" spans="1:11" s="49" customFormat="1" ht="15.9" customHeight="1">
      <c r="A14" s="124"/>
      <c r="B14" s="59" t="s">
        <v>188</v>
      </c>
      <c r="C14" s="93"/>
      <c r="D14" s="94"/>
      <c r="E14" s="93"/>
      <c r="F14" s="94"/>
      <c r="G14" s="93"/>
      <c r="H14" s="94"/>
    </row>
    <row r="15" spans="1:11" s="49" customFormat="1" ht="15.9" customHeight="1">
      <c r="A15" s="50"/>
      <c r="B15" s="124" t="s">
        <v>42</v>
      </c>
      <c r="C15" s="93">
        <v>59</v>
      </c>
      <c r="D15" s="94">
        <v>0.13228699551569506</v>
      </c>
      <c r="E15" s="93">
        <v>25</v>
      </c>
      <c r="F15" s="94">
        <v>0.11312217194570136</v>
      </c>
      <c r="G15" s="93">
        <v>34</v>
      </c>
      <c r="H15" s="94">
        <v>0.15111111111111111</v>
      </c>
      <c r="I15" s="50"/>
    </row>
    <row r="16" spans="1:11" s="49" customFormat="1" ht="15.9" customHeight="1">
      <c r="A16" s="50"/>
      <c r="B16" s="124" t="s">
        <v>168</v>
      </c>
      <c r="C16" s="93">
        <v>107</v>
      </c>
      <c r="D16" s="94">
        <v>0.23991031390134529</v>
      </c>
      <c r="E16" s="93">
        <v>54</v>
      </c>
      <c r="F16" s="94">
        <v>0.24434389140271492</v>
      </c>
      <c r="G16" s="93">
        <v>53</v>
      </c>
      <c r="H16" s="94">
        <v>0.23555555555555555</v>
      </c>
      <c r="I16" s="50"/>
    </row>
    <row r="17" spans="1:8" s="49" customFormat="1" ht="15.9" customHeight="1">
      <c r="A17" s="50"/>
      <c r="B17" s="124" t="s">
        <v>34</v>
      </c>
      <c r="C17" s="93">
        <v>62</v>
      </c>
      <c r="D17" s="94">
        <v>0.13901345291479822</v>
      </c>
      <c r="E17" s="93">
        <v>28</v>
      </c>
      <c r="F17" s="94">
        <v>0.12669683257918551</v>
      </c>
      <c r="G17" s="93">
        <v>34</v>
      </c>
      <c r="H17" s="94">
        <v>0.15111111111111111</v>
      </c>
    </row>
    <row r="18" spans="1:8" s="49" customFormat="1" ht="15.9" customHeight="1">
      <c r="A18" s="124"/>
      <c r="B18" s="124" t="s">
        <v>40</v>
      </c>
      <c r="C18" s="93">
        <v>1</v>
      </c>
      <c r="D18" s="94">
        <v>2.242152466367713E-3</v>
      </c>
      <c r="E18" s="93">
        <v>1</v>
      </c>
      <c r="F18" s="94">
        <v>4.5248868778280547E-3</v>
      </c>
      <c r="G18" s="93">
        <v>0</v>
      </c>
      <c r="H18" s="94">
        <v>0</v>
      </c>
    </row>
    <row r="19" spans="1:8" s="49" customFormat="1" ht="15.9" customHeight="1">
      <c r="A19" s="124"/>
      <c r="B19" s="124" t="s">
        <v>41</v>
      </c>
      <c r="C19" s="93">
        <v>0</v>
      </c>
      <c r="D19" s="94">
        <v>0</v>
      </c>
      <c r="E19" s="93">
        <v>0</v>
      </c>
      <c r="F19" s="94">
        <v>0</v>
      </c>
      <c r="G19" s="93">
        <v>0</v>
      </c>
      <c r="H19" s="94">
        <v>0</v>
      </c>
    </row>
    <row r="20" spans="1:8" s="49" customFormat="1" ht="15.9" customHeight="1">
      <c r="A20" s="124"/>
      <c r="B20" s="124"/>
      <c r="C20" s="93"/>
      <c r="D20" s="94"/>
      <c r="E20" s="93"/>
      <c r="F20" s="94"/>
      <c r="G20" s="93"/>
      <c r="H20" s="94"/>
    </row>
    <row r="21" spans="1:8" s="49" customFormat="1" ht="15.9" customHeight="1">
      <c r="A21" s="265" t="s">
        <v>198</v>
      </c>
      <c r="B21" s="265"/>
      <c r="C21" s="265"/>
      <c r="D21" s="265"/>
      <c r="E21" s="265"/>
      <c r="F21" s="265"/>
      <c r="G21" s="265"/>
      <c r="H21" s="265"/>
    </row>
    <row r="22" spans="1:8" s="49" customFormat="1" ht="15.9" customHeight="1">
      <c r="A22" s="59"/>
      <c r="B22" s="59" t="s">
        <v>29</v>
      </c>
      <c r="C22" s="93">
        <v>331</v>
      </c>
      <c r="D22" s="94">
        <v>0.74215246636771304</v>
      </c>
      <c r="E22" s="93">
        <v>124</v>
      </c>
      <c r="F22" s="94">
        <v>0.56108597285067874</v>
      </c>
      <c r="G22" s="93">
        <v>207</v>
      </c>
      <c r="H22" s="94">
        <v>0.92</v>
      </c>
    </row>
    <row r="23" spans="1:8" s="49" customFormat="1" ht="15.9" customHeight="1" thickBot="1">
      <c r="A23" s="59"/>
      <c r="B23" s="59" t="s">
        <v>30</v>
      </c>
      <c r="C23" s="93">
        <v>115</v>
      </c>
      <c r="D23" s="94">
        <v>0.25784753363228702</v>
      </c>
      <c r="E23" s="93">
        <v>97</v>
      </c>
      <c r="F23" s="94">
        <v>0.43891402714932126</v>
      </c>
      <c r="G23" s="93">
        <v>18</v>
      </c>
      <c r="H23" s="94">
        <v>0.08</v>
      </c>
    </row>
    <row r="24" spans="1:8" s="49" customFormat="1" ht="15.9" customHeight="1">
      <c r="A24" s="256" t="s">
        <v>429</v>
      </c>
      <c r="B24" s="256"/>
      <c r="C24" s="256"/>
      <c r="D24" s="256"/>
      <c r="E24" s="256"/>
      <c r="F24" s="256"/>
      <c r="G24" s="256"/>
      <c r="H24" s="256"/>
    </row>
    <row r="25" spans="1:8">
      <c r="A25" s="15"/>
      <c r="B25" s="15"/>
      <c r="C25" s="15"/>
      <c r="D25" s="15"/>
      <c r="E25" s="15"/>
      <c r="F25" s="15"/>
      <c r="G25" s="15"/>
      <c r="H25" s="15"/>
    </row>
  </sheetData>
  <mergeCells count="10">
    <mergeCell ref="A24:H24"/>
    <mergeCell ref="A21:H21"/>
    <mergeCell ref="A5:B5"/>
    <mergeCell ref="A1:H1"/>
    <mergeCell ref="A6:H6"/>
    <mergeCell ref="A11:H11"/>
    <mergeCell ref="A4:B4"/>
    <mergeCell ref="C4:D4"/>
    <mergeCell ref="E4:F4"/>
    <mergeCell ref="G4:H4"/>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9" enableFormatConditionsCalculation="0">
    <tabColor rgb="FFC8E6E5"/>
  </sheetPr>
  <dimension ref="A1:J48"/>
  <sheetViews>
    <sheetView zoomScale="70" zoomScaleNormal="70" workbookViewId="0">
      <selection activeCell="N38" sqref="N38"/>
    </sheetView>
  </sheetViews>
  <sheetFormatPr baseColWidth="10" defaultColWidth="11.44140625" defaultRowHeight="13.2"/>
  <cols>
    <col min="1" max="1" width="5" style="8" customWidth="1"/>
    <col min="2" max="2" width="67.109375" style="8" bestFit="1" customWidth="1"/>
    <col min="3" max="3" width="6.33203125" style="8" bestFit="1" customWidth="1"/>
    <col min="4" max="4" width="9.88671875" style="8" bestFit="1" customWidth="1"/>
    <col min="5" max="5" width="6.33203125" style="8" bestFit="1" customWidth="1"/>
    <col min="6" max="6" width="9.88671875" style="8" bestFit="1" customWidth="1"/>
    <col min="7" max="7" width="6.33203125" style="8" bestFit="1" customWidth="1"/>
    <col min="8" max="8" width="9.88671875" style="8" bestFit="1" customWidth="1"/>
    <col min="9" max="16384" width="11.44140625" style="7"/>
  </cols>
  <sheetData>
    <row r="1" spans="1:10" ht="18.75" customHeight="1">
      <c r="A1" s="257" t="s">
        <v>356</v>
      </c>
      <c r="B1" s="257"/>
      <c r="C1" s="257"/>
      <c r="D1" s="257"/>
      <c r="E1" s="257"/>
      <c r="F1" s="257"/>
      <c r="G1" s="257"/>
      <c r="H1" s="257"/>
      <c r="I1" s="4"/>
      <c r="J1" s="6"/>
    </row>
    <row r="2" spans="1:10" s="49" customFormat="1" ht="15.9" customHeight="1">
      <c r="A2" s="78"/>
      <c r="B2" s="78"/>
      <c r="C2" s="50"/>
      <c r="D2" s="50"/>
      <c r="E2" s="50"/>
      <c r="F2" s="50"/>
      <c r="G2" s="50"/>
      <c r="H2" s="50"/>
    </row>
    <row r="3" spans="1:10" s="49" customFormat="1" ht="15.9" customHeight="1" thickBot="1">
      <c r="A3" s="53"/>
      <c r="B3" s="53"/>
      <c r="C3" s="53"/>
      <c r="D3" s="53"/>
      <c r="E3" s="53"/>
      <c r="F3" s="53"/>
      <c r="G3" s="270" t="s">
        <v>166</v>
      </c>
      <c r="H3" s="270"/>
    </row>
    <row r="4" spans="1:10" s="80" customFormat="1" ht="15.9" customHeight="1">
      <c r="A4" s="279" t="s">
        <v>169</v>
      </c>
      <c r="B4" s="279"/>
      <c r="C4" s="280" t="s">
        <v>56</v>
      </c>
      <c r="D4" s="280"/>
      <c r="E4" s="281" t="s">
        <v>58</v>
      </c>
      <c r="F4" s="281"/>
      <c r="G4" s="283" t="s">
        <v>57</v>
      </c>
      <c r="H4" s="283"/>
    </row>
    <row r="5" spans="1:10" s="104" customFormat="1" ht="15.9" customHeight="1">
      <c r="A5" s="284" t="s">
        <v>59</v>
      </c>
      <c r="B5" s="284"/>
      <c r="C5" s="109">
        <v>446</v>
      </c>
      <c r="D5" s="110">
        <v>1</v>
      </c>
      <c r="E5" s="97">
        <v>221</v>
      </c>
      <c r="F5" s="98">
        <v>1</v>
      </c>
      <c r="G5" s="97">
        <v>225</v>
      </c>
      <c r="H5" s="98">
        <v>1</v>
      </c>
    </row>
    <row r="6" spans="1:10" s="104" customFormat="1" ht="15.9" customHeight="1">
      <c r="A6" s="282" t="s">
        <v>97</v>
      </c>
      <c r="B6" s="282"/>
      <c r="C6" s="115">
        <v>5</v>
      </c>
      <c r="D6" s="116">
        <v>1.1210762331838564E-2</v>
      </c>
      <c r="E6" s="91">
        <v>0</v>
      </c>
      <c r="F6" s="92">
        <v>0</v>
      </c>
      <c r="G6" s="91">
        <v>5</v>
      </c>
      <c r="H6" s="92">
        <v>2.2222222222222223E-2</v>
      </c>
    </row>
    <row r="7" spans="1:10" s="104" customFormat="1" ht="15.9" customHeight="1">
      <c r="A7" s="100"/>
      <c r="B7" s="101" t="s">
        <v>91</v>
      </c>
      <c r="C7" s="111">
        <v>5</v>
      </c>
      <c r="D7" s="112">
        <v>1.1210762331838564E-2</v>
      </c>
      <c r="E7" s="93">
        <v>0</v>
      </c>
      <c r="F7" s="94">
        <v>0</v>
      </c>
      <c r="G7" s="93">
        <v>5</v>
      </c>
      <c r="H7" s="94">
        <v>2.2222222222222223E-2</v>
      </c>
    </row>
    <row r="8" spans="1:10" s="104" customFormat="1" ht="15.9" customHeight="1">
      <c r="A8" s="282" t="s">
        <v>98</v>
      </c>
      <c r="B8" s="282"/>
      <c r="C8" s="115">
        <v>90</v>
      </c>
      <c r="D8" s="116">
        <v>0.20179372197309417</v>
      </c>
      <c r="E8" s="91">
        <v>20</v>
      </c>
      <c r="F8" s="92">
        <v>9.0497737556561084E-2</v>
      </c>
      <c r="G8" s="91">
        <v>70</v>
      </c>
      <c r="H8" s="92">
        <v>0.31111111111111112</v>
      </c>
    </row>
    <row r="9" spans="1:10" s="49" customFormat="1" ht="15.9" customHeight="1">
      <c r="A9" s="100"/>
      <c r="B9" s="101" t="s">
        <v>92</v>
      </c>
      <c r="C9" s="111">
        <v>0</v>
      </c>
      <c r="D9" s="112">
        <v>0</v>
      </c>
      <c r="E9" s="93">
        <v>0</v>
      </c>
      <c r="F9" s="94">
        <v>0</v>
      </c>
      <c r="G9" s="93">
        <v>0</v>
      </c>
      <c r="H9" s="94">
        <v>0</v>
      </c>
    </row>
    <row r="10" spans="1:10" s="49" customFormat="1" ht="15.9" customHeight="1">
      <c r="A10" s="100"/>
      <c r="B10" s="101" t="s">
        <v>157</v>
      </c>
      <c r="C10" s="111">
        <v>11</v>
      </c>
      <c r="D10" s="112">
        <v>2.4663677130044841E-2</v>
      </c>
      <c r="E10" s="93">
        <v>2</v>
      </c>
      <c r="F10" s="94">
        <v>9.0497737556561094E-3</v>
      </c>
      <c r="G10" s="93">
        <v>9</v>
      </c>
      <c r="H10" s="94">
        <v>0.04</v>
      </c>
    </row>
    <row r="11" spans="1:10" s="49" customFormat="1" ht="15.9" customHeight="1">
      <c r="A11" s="100"/>
      <c r="B11" s="101" t="s">
        <v>149</v>
      </c>
      <c r="C11" s="111">
        <v>0</v>
      </c>
      <c r="D11" s="112">
        <v>0</v>
      </c>
      <c r="E11" s="93">
        <v>0</v>
      </c>
      <c r="F11" s="94">
        <v>0</v>
      </c>
      <c r="G11" s="93">
        <v>0</v>
      </c>
      <c r="H11" s="94">
        <v>0</v>
      </c>
    </row>
    <row r="12" spans="1:10" s="49" customFormat="1" ht="15.9" customHeight="1">
      <c r="A12" s="100"/>
      <c r="B12" s="101" t="s">
        <v>151</v>
      </c>
      <c r="C12" s="111">
        <v>6</v>
      </c>
      <c r="D12" s="112">
        <v>1.3452914798206279E-2</v>
      </c>
      <c r="E12" s="93">
        <v>3</v>
      </c>
      <c r="F12" s="94">
        <v>1.3574660633484163E-2</v>
      </c>
      <c r="G12" s="93">
        <v>3</v>
      </c>
      <c r="H12" s="94">
        <v>1.3333333333333334E-2</v>
      </c>
    </row>
    <row r="13" spans="1:10" s="49" customFormat="1" ht="15.9" customHeight="1">
      <c r="A13" s="100"/>
      <c r="B13" s="101" t="s">
        <v>89</v>
      </c>
      <c r="C13" s="111">
        <v>1</v>
      </c>
      <c r="D13" s="112">
        <v>2.242152466367713E-3</v>
      </c>
      <c r="E13" s="93">
        <v>0</v>
      </c>
      <c r="F13" s="94">
        <v>0</v>
      </c>
      <c r="G13" s="93">
        <v>1</v>
      </c>
      <c r="H13" s="94">
        <v>4.4444444444444444E-3</v>
      </c>
    </row>
    <row r="14" spans="1:10" s="49" customFormat="1" ht="15.9" customHeight="1">
      <c r="A14" s="100"/>
      <c r="B14" s="101" t="s">
        <v>158</v>
      </c>
      <c r="C14" s="111">
        <v>4</v>
      </c>
      <c r="D14" s="112">
        <v>8.9686098654708519E-3</v>
      </c>
      <c r="E14" s="93">
        <v>1</v>
      </c>
      <c r="F14" s="94">
        <v>4.5248868778280547E-3</v>
      </c>
      <c r="G14" s="93">
        <v>3</v>
      </c>
      <c r="H14" s="94">
        <v>1.3333333333333334E-2</v>
      </c>
    </row>
    <row r="15" spans="1:10" s="49" customFormat="1" ht="15.9" customHeight="1">
      <c r="A15" s="100"/>
      <c r="B15" s="101" t="s">
        <v>90</v>
      </c>
      <c r="C15" s="111">
        <v>7</v>
      </c>
      <c r="D15" s="112">
        <v>1.5695067264573991E-2</v>
      </c>
      <c r="E15" s="93">
        <v>3</v>
      </c>
      <c r="F15" s="94">
        <v>1.3574660633484163E-2</v>
      </c>
      <c r="G15" s="93">
        <v>4</v>
      </c>
      <c r="H15" s="94">
        <v>1.7777777777777778E-2</v>
      </c>
    </row>
    <row r="16" spans="1:10" s="49" customFormat="1" ht="15.9" customHeight="1">
      <c r="A16" s="100"/>
      <c r="B16" s="101" t="s">
        <v>150</v>
      </c>
      <c r="C16" s="111">
        <v>3</v>
      </c>
      <c r="D16" s="112">
        <v>6.7264573991031393E-3</v>
      </c>
      <c r="E16" s="93">
        <v>1</v>
      </c>
      <c r="F16" s="94">
        <v>4.5248868778280547E-3</v>
      </c>
      <c r="G16" s="93">
        <v>2</v>
      </c>
      <c r="H16" s="94">
        <v>8.8888888888888889E-3</v>
      </c>
    </row>
    <row r="17" spans="1:8" s="49" customFormat="1" ht="15.9" customHeight="1">
      <c r="A17" s="100"/>
      <c r="B17" s="101" t="s">
        <v>189</v>
      </c>
      <c r="C17" s="111">
        <v>1</v>
      </c>
      <c r="D17" s="112">
        <v>2.242152466367713E-3</v>
      </c>
      <c r="E17" s="93">
        <v>0</v>
      </c>
      <c r="F17" s="94">
        <v>0</v>
      </c>
      <c r="G17" s="93">
        <v>1</v>
      </c>
      <c r="H17" s="94">
        <v>4.4444444444444444E-3</v>
      </c>
    </row>
    <row r="18" spans="1:8" s="49" customFormat="1" ht="15.9" customHeight="1">
      <c r="A18" s="100"/>
      <c r="B18" s="101" t="s">
        <v>101</v>
      </c>
      <c r="C18" s="111">
        <v>9</v>
      </c>
      <c r="D18" s="112">
        <v>2.0179372197309416E-2</v>
      </c>
      <c r="E18" s="93">
        <v>4</v>
      </c>
      <c r="F18" s="94">
        <v>1.8099547511312219E-2</v>
      </c>
      <c r="G18" s="93">
        <v>5</v>
      </c>
      <c r="H18" s="94">
        <v>2.2222222222222223E-2</v>
      </c>
    </row>
    <row r="19" spans="1:8" s="49" customFormat="1" ht="15.9" customHeight="1">
      <c r="A19" s="100"/>
      <c r="B19" s="101" t="s">
        <v>102</v>
      </c>
      <c r="C19" s="111">
        <v>11</v>
      </c>
      <c r="D19" s="112">
        <v>2.4663677130044841E-2</v>
      </c>
      <c r="E19" s="93">
        <v>4</v>
      </c>
      <c r="F19" s="94">
        <v>1.8099547511312219E-2</v>
      </c>
      <c r="G19" s="93">
        <v>7</v>
      </c>
      <c r="H19" s="94">
        <v>3.111111111111111E-2</v>
      </c>
    </row>
    <row r="20" spans="1:8" s="49" customFormat="1" ht="15.9" customHeight="1">
      <c r="A20" s="100"/>
      <c r="B20" s="101" t="s">
        <v>103</v>
      </c>
      <c r="C20" s="111">
        <v>3</v>
      </c>
      <c r="D20" s="112">
        <v>6.7264573991031393E-3</v>
      </c>
      <c r="E20" s="93">
        <v>0</v>
      </c>
      <c r="F20" s="94">
        <v>0</v>
      </c>
      <c r="G20" s="93">
        <v>3</v>
      </c>
      <c r="H20" s="94">
        <v>1.3333333333333334E-2</v>
      </c>
    </row>
    <row r="21" spans="1:8" s="49" customFormat="1" ht="15.75" customHeight="1">
      <c r="A21" s="100"/>
      <c r="B21" s="101" t="s">
        <v>104</v>
      </c>
      <c r="C21" s="111">
        <v>1</v>
      </c>
      <c r="D21" s="112">
        <v>2.242152466367713E-3</v>
      </c>
      <c r="E21" s="93">
        <v>1</v>
      </c>
      <c r="F21" s="94">
        <v>4.5248868778280547E-3</v>
      </c>
      <c r="G21" s="93">
        <v>0</v>
      </c>
      <c r="H21" s="94">
        <v>0</v>
      </c>
    </row>
    <row r="22" spans="1:8" s="104" customFormat="1" ht="15.9" customHeight="1">
      <c r="A22" s="100"/>
      <c r="B22" s="101" t="s">
        <v>105</v>
      </c>
      <c r="C22" s="111">
        <v>33</v>
      </c>
      <c r="D22" s="112">
        <v>7.3991031390134535E-2</v>
      </c>
      <c r="E22" s="93">
        <v>1</v>
      </c>
      <c r="F22" s="94">
        <v>4.5248868778280547E-3</v>
      </c>
      <c r="G22" s="93">
        <v>32</v>
      </c>
      <c r="H22" s="94">
        <v>0.14222222222222222</v>
      </c>
    </row>
    <row r="23" spans="1:8" s="104" customFormat="1" ht="15.9" customHeight="1">
      <c r="A23" s="282" t="s">
        <v>99</v>
      </c>
      <c r="B23" s="282"/>
      <c r="C23" s="115">
        <v>291</v>
      </c>
      <c r="D23" s="116">
        <v>0.65246636771300448</v>
      </c>
      <c r="E23" s="91">
        <v>163</v>
      </c>
      <c r="F23" s="92">
        <v>0.73755656108597289</v>
      </c>
      <c r="G23" s="91">
        <v>128</v>
      </c>
      <c r="H23" s="92">
        <v>0.56888888888888889</v>
      </c>
    </row>
    <row r="24" spans="1:8" s="49" customFormat="1" ht="15.9" customHeight="1">
      <c r="A24" s="100"/>
      <c r="B24" s="101" t="s">
        <v>106</v>
      </c>
      <c r="C24" s="111">
        <v>39</v>
      </c>
      <c r="D24" s="112">
        <v>8.744394618834081E-2</v>
      </c>
      <c r="E24" s="93">
        <v>18</v>
      </c>
      <c r="F24" s="94">
        <v>8.1447963800904979E-2</v>
      </c>
      <c r="G24" s="93">
        <v>21</v>
      </c>
      <c r="H24" s="94">
        <v>9.3333333333333338E-2</v>
      </c>
    </row>
    <row r="25" spans="1:8" s="49" customFormat="1" ht="15.9" customHeight="1">
      <c r="A25" s="100"/>
      <c r="B25" s="101" t="s">
        <v>69</v>
      </c>
      <c r="C25" s="111">
        <v>17</v>
      </c>
      <c r="D25" s="112">
        <v>3.811659192825112E-2</v>
      </c>
      <c r="E25" s="93">
        <v>4</v>
      </c>
      <c r="F25" s="94">
        <v>1.8099547511312219E-2</v>
      </c>
      <c r="G25" s="93">
        <v>13</v>
      </c>
      <c r="H25" s="94">
        <v>5.7777777777777775E-2</v>
      </c>
    </row>
    <row r="26" spans="1:8" s="49" customFormat="1" ht="15.9" customHeight="1">
      <c r="A26" s="100"/>
      <c r="B26" s="101" t="s">
        <v>70</v>
      </c>
      <c r="C26" s="111">
        <v>27</v>
      </c>
      <c r="D26" s="112">
        <v>6.0538116591928252E-2</v>
      </c>
      <c r="E26" s="93">
        <v>17</v>
      </c>
      <c r="F26" s="94">
        <v>7.6923076923076927E-2</v>
      </c>
      <c r="G26" s="93">
        <v>10</v>
      </c>
      <c r="H26" s="94">
        <v>4.4444444444444446E-2</v>
      </c>
    </row>
    <row r="27" spans="1:8" s="105" customFormat="1" ht="15.9" customHeight="1">
      <c r="A27" s="100"/>
      <c r="B27" s="101" t="s">
        <v>71</v>
      </c>
      <c r="C27" s="111">
        <v>0</v>
      </c>
      <c r="D27" s="112">
        <v>0</v>
      </c>
      <c r="E27" s="93">
        <v>0</v>
      </c>
      <c r="F27" s="94">
        <v>0</v>
      </c>
      <c r="G27" s="93">
        <v>0</v>
      </c>
      <c r="H27" s="94">
        <v>0</v>
      </c>
    </row>
    <row r="28" spans="1:8" s="49" customFormat="1" ht="15.9" customHeight="1">
      <c r="A28" s="100"/>
      <c r="B28" s="101" t="s">
        <v>72</v>
      </c>
      <c r="C28" s="111">
        <v>1</v>
      </c>
      <c r="D28" s="112">
        <v>2.242152466367713E-3</v>
      </c>
      <c r="E28" s="93">
        <v>0</v>
      </c>
      <c r="F28" s="94">
        <v>0</v>
      </c>
      <c r="G28" s="93">
        <v>1</v>
      </c>
      <c r="H28" s="94">
        <v>4.4444444444444444E-3</v>
      </c>
    </row>
    <row r="29" spans="1:8" s="49" customFormat="1" ht="15.9" customHeight="1">
      <c r="A29" s="100"/>
      <c r="B29" s="101" t="s">
        <v>73</v>
      </c>
      <c r="C29" s="111">
        <v>2</v>
      </c>
      <c r="D29" s="112">
        <v>4.4843049327354259E-3</v>
      </c>
      <c r="E29" s="93">
        <v>1</v>
      </c>
      <c r="F29" s="94">
        <v>4.5248868778280547E-3</v>
      </c>
      <c r="G29" s="93">
        <v>1</v>
      </c>
      <c r="H29" s="94">
        <v>4.4444444444444444E-3</v>
      </c>
    </row>
    <row r="30" spans="1:8" s="49" customFormat="1" ht="15.9" customHeight="1">
      <c r="A30" s="100"/>
      <c r="B30" s="101" t="s">
        <v>74</v>
      </c>
      <c r="C30" s="111">
        <v>21</v>
      </c>
      <c r="D30" s="112">
        <v>4.708520179372197E-2</v>
      </c>
      <c r="E30" s="93">
        <v>9</v>
      </c>
      <c r="F30" s="94">
        <v>4.072398190045249E-2</v>
      </c>
      <c r="G30" s="93">
        <v>12</v>
      </c>
      <c r="H30" s="94">
        <v>5.3333333333333337E-2</v>
      </c>
    </row>
    <row r="31" spans="1:8" s="49" customFormat="1" ht="15.9" customHeight="1">
      <c r="A31" s="100"/>
      <c r="B31" s="101" t="s">
        <v>75</v>
      </c>
      <c r="C31" s="111">
        <v>1</v>
      </c>
      <c r="D31" s="112">
        <v>2.242152466367713E-3</v>
      </c>
      <c r="E31" s="93">
        <v>1</v>
      </c>
      <c r="F31" s="94">
        <v>4.5248868778280547E-3</v>
      </c>
      <c r="G31" s="93">
        <v>0</v>
      </c>
      <c r="H31" s="94">
        <v>0</v>
      </c>
    </row>
    <row r="32" spans="1:8" s="49" customFormat="1" ht="15.9" customHeight="1">
      <c r="A32" s="100"/>
      <c r="B32" s="101" t="s">
        <v>76</v>
      </c>
      <c r="C32" s="111">
        <v>10</v>
      </c>
      <c r="D32" s="112">
        <v>2.2421524663677129E-2</v>
      </c>
      <c r="E32" s="93">
        <v>10</v>
      </c>
      <c r="F32" s="94">
        <v>4.5248868778280542E-2</v>
      </c>
      <c r="G32" s="93">
        <v>0</v>
      </c>
      <c r="H32" s="94">
        <v>0</v>
      </c>
    </row>
    <row r="33" spans="1:8" s="49" customFormat="1" ht="15.9" customHeight="1">
      <c r="A33" s="100"/>
      <c r="B33" s="101" t="s">
        <v>77</v>
      </c>
      <c r="C33" s="111">
        <v>10</v>
      </c>
      <c r="D33" s="112">
        <v>2.2421524663677129E-2</v>
      </c>
      <c r="E33" s="93">
        <v>4</v>
      </c>
      <c r="F33" s="94">
        <v>1.8099547511312219E-2</v>
      </c>
      <c r="G33" s="93">
        <v>6</v>
      </c>
      <c r="H33" s="94">
        <v>2.6666666666666668E-2</v>
      </c>
    </row>
    <row r="34" spans="1:8" s="49" customFormat="1" ht="15.9" customHeight="1">
      <c r="A34" s="100"/>
      <c r="B34" s="101" t="s">
        <v>78</v>
      </c>
      <c r="C34" s="111">
        <v>6</v>
      </c>
      <c r="D34" s="112">
        <v>1.3452914798206279E-2</v>
      </c>
      <c r="E34" s="93">
        <v>4</v>
      </c>
      <c r="F34" s="94">
        <v>1.8099547511312219E-2</v>
      </c>
      <c r="G34" s="93">
        <v>2</v>
      </c>
      <c r="H34" s="94">
        <v>8.8888888888888889E-3</v>
      </c>
    </row>
    <row r="35" spans="1:8" s="49" customFormat="1" ht="15.9" customHeight="1">
      <c r="A35" s="100"/>
      <c r="B35" s="101" t="s">
        <v>79</v>
      </c>
      <c r="C35" s="111">
        <v>3</v>
      </c>
      <c r="D35" s="112">
        <v>6.7264573991031393E-3</v>
      </c>
      <c r="E35" s="93">
        <v>3</v>
      </c>
      <c r="F35" s="94">
        <v>1.3574660633484163E-2</v>
      </c>
      <c r="G35" s="93">
        <v>0</v>
      </c>
      <c r="H35" s="94">
        <v>0</v>
      </c>
    </row>
    <row r="36" spans="1:8" s="49" customFormat="1" ht="15.9" customHeight="1">
      <c r="A36" s="100"/>
      <c r="B36" s="101" t="s">
        <v>80</v>
      </c>
      <c r="C36" s="111">
        <v>92</v>
      </c>
      <c r="D36" s="112">
        <v>0.20627802690582961</v>
      </c>
      <c r="E36" s="93">
        <v>44</v>
      </c>
      <c r="F36" s="94">
        <v>0.19909502262443438</v>
      </c>
      <c r="G36" s="93">
        <v>48</v>
      </c>
      <c r="H36" s="94">
        <v>0.21333333333333335</v>
      </c>
    </row>
    <row r="37" spans="1:8" s="49" customFormat="1" ht="15.9" customHeight="1">
      <c r="A37" s="100"/>
      <c r="B37" s="101" t="s">
        <v>81</v>
      </c>
      <c r="C37" s="111">
        <v>14</v>
      </c>
      <c r="D37" s="112">
        <v>3.1390134529147982E-2</v>
      </c>
      <c r="E37" s="93">
        <v>9</v>
      </c>
      <c r="F37" s="94">
        <v>4.072398190045249E-2</v>
      </c>
      <c r="G37" s="93">
        <v>5</v>
      </c>
      <c r="H37" s="94">
        <v>2.2222222222222223E-2</v>
      </c>
    </row>
    <row r="38" spans="1:8" s="49" customFormat="1" ht="15.9" customHeight="1">
      <c r="A38" s="100"/>
      <c r="B38" s="101" t="s">
        <v>82</v>
      </c>
      <c r="C38" s="111">
        <v>9</v>
      </c>
      <c r="D38" s="112">
        <v>2.0179372197309416E-2</v>
      </c>
      <c r="E38" s="93">
        <v>8</v>
      </c>
      <c r="F38" s="94">
        <v>3.6199095022624438E-2</v>
      </c>
      <c r="G38" s="93">
        <v>1</v>
      </c>
      <c r="H38" s="94">
        <v>4.4444444444444444E-3</v>
      </c>
    </row>
    <row r="39" spans="1:8" s="49" customFormat="1" ht="15.9" customHeight="1">
      <c r="A39" s="100"/>
      <c r="B39" s="101" t="s">
        <v>83</v>
      </c>
      <c r="C39" s="111">
        <v>10</v>
      </c>
      <c r="D39" s="112">
        <v>2.2421524663677129E-2</v>
      </c>
      <c r="E39" s="93">
        <v>8</v>
      </c>
      <c r="F39" s="94">
        <v>3.6199095022624438E-2</v>
      </c>
      <c r="G39" s="93">
        <v>2</v>
      </c>
      <c r="H39" s="94">
        <v>8.8888888888888889E-3</v>
      </c>
    </row>
    <row r="40" spans="1:8" s="49" customFormat="1" ht="15.9" customHeight="1">
      <c r="A40" s="100"/>
      <c r="B40" s="101" t="s">
        <v>84</v>
      </c>
      <c r="C40" s="111">
        <v>12</v>
      </c>
      <c r="D40" s="112">
        <v>2.6905829596412557E-2</v>
      </c>
      <c r="E40" s="93">
        <v>10</v>
      </c>
      <c r="F40" s="94">
        <v>4.5248868778280542E-2</v>
      </c>
      <c r="G40" s="93">
        <v>2</v>
      </c>
      <c r="H40" s="94">
        <v>8.8888888888888889E-3</v>
      </c>
    </row>
    <row r="41" spans="1:8" s="49" customFormat="1" ht="15.9" customHeight="1">
      <c r="A41" s="100"/>
      <c r="B41" s="101" t="s">
        <v>85</v>
      </c>
      <c r="C41" s="111">
        <v>5</v>
      </c>
      <c r="D41" s="112">
        <v>1.1210762331838564E-2</v>
      </c>
      <c r="E41" s="93">
        <v>4</v>
      </c>
      <c r="F41" s="94">
        <v>1.8099547511312219E-2</v>
      </c>
      <c r="G41" s="93">
        <v>1</v>
      </c>
      <c r="H41" s="94">
        <v>4.4444444444444444E-3</v>
      </c>
    </row>
    <row r="42" spans="1:8" s="49" customFormat="1" ht="15.9" customHeight="1">
      <c r="A42" s="100"/>
      <c r="B42" s="101" t="s">
        <v>86</v>
      </c>
      <c r="C42" s="111">
        <v>7</v>
      </c>
      <c r="D42" s="112">
        <v>1.5695067264573991E-2</v>
      </c>
      <c r="E42" s="93">
        <v>5</v>
      </c>
      <c r="F42" s="94">
        <v>2.2624434389140271E-2</v>
      </c>
      <c r="G42" s="93">
        <v>2</v>
      </c>
      <c r="H42" s="94">
        <v>8.8888888888888889E-3</v>
      </c>
    </row>
    <row r="43" spans="1:8" s="49" customFormat="1" ht="15.9" customHeight="1">
      <c r="A43" s="100"/>
      <c r="B43" s="101" t="s">
        <v>87</v>
      </c>
      <c r="C43" s="111">
        <v>5</v>
      </c>
      <c r="D43" s="112">
        <v>1.1210762331838564E-2</v>
      </c>
      <c r="E43" s="93">
        <v>4</v>
      </c>
      <c r="F43" s="94">
        <v>1.8099547511312219E-2</v>
      </c>
      <c r="G43" s="93">
        <v>1</v>
      </c>
      <c r="H43" s="94">
        <v>4.4444444444444444E-3</v>
      </c>
    </row>
    <row r="44" spans="1:8" s="49" customFormat="1" ht="15.9" customHeight="1">
      <c r="A44" s="100"/>
      <c r="B44" s="101" t="s">
        <v>88</v>
      </c>
      <c r="C44" s="111">
        <v>0</v>
      </c>
      <c r="D44" s="112">
        <v>0</v>
      </c>
      <c r="E44" s="93">
        <v>0</v>
      </c>
      <c r="F44" s="94">
        <v>0</v>
      </c>
      <c r="G44" s="93">
        <v>0</v>
      </c>
      <c r="H44" s="94">
        <v>0</v>
      </c>
    </row>
    <row r="45" spans="1:8" s="104" customFormat="1" ht="15.9" customHeight="1" thickBot="1">
      <c r="A45" s="292" t="s">
        <v>122</v>
      </c>
      <c r="B45" s="292"/>
      <c r="C45" s="115">
        <v>60</v>
      </c>
      <c r="D45" s="116">
        <v>0.13452914798206278</v>
      </c>
      <c r="E45" s="91">
        <v>38</v>
      </c>
      <c r="F45" s="92">
        <v>0.17194570135746606</v>
      </c>
      <c r="G45" s="91">
        <v>22</v>
      </c>
      <c r="H45" s="92">
        <v>9.7777777777777783E-2</v>
      </c>
    </row>
    <row r="46" spans="1:8" s="49" customFormat="1" ht="15.9" customHeight="1">
      <c r="A46" s="256" t="s">
        <v>429</v>
      </c>
      <c r="B46" s="256"/>
      <c r="C46" s="256"/>
      <c r="D46" s="256"/>
      <c r="E46" s="256"/>
      <c r="F46" s="256"/>
      <c r="G46" s="256"/>
      <c r="H46" s="256"/>
    </row>
    <row r="47" spans="1:8" ht="15.6">
      <c r="A47" s="275" t="s">
        <v>312</v>
      </c>
      <c r="B47" s="275"/>
      <c r="C47" s="275"/>
      <c r="D47" s="275"/>
      <c r="E47" s="275"/>
      <c r="F47" s="135"/>
      <c r="G47" s="137"/>
    </row>
    <row r="48" spans="1:8" ht="15.75" customHeight="1">
      <c r="A48" s="276" t="s">
        <v>446</v>
      </c>
      <c r="B48" s="276"/>
      <c r="C48" s="276"/>
      <c r="D48" s="276"/>
      <c r="E48" s="276"/>
      <c r="F48" s="276"/>
      <c r="G48" s="276"/>
    </row>
  </sheetData>
  <mergeCells count="14">
    <mergeCell ref="A47:E47"/>
    <mergeCell ref="A48:G48"/>
    <mergeCell ref="A46:H46"/>
    <mergeCell ref="A1:H1"/>
    <mergeCell ref="A6:B6"/>
    <mergeCell ref="A8:B8"/>
    <mergeCell ref="A23:B23"/>
    <mergeCell ref="G3:H3"/>
    <mergeCell ref="E4:F4"/>
    <mergeCell ref="A45:B45"/>
    <mergeCell ref="A4:B4"/>
    <mergeCell ref="C4:D4"/>
    <mergeCell ref="G4:H4"/>
    <mergeCell ref="A5:B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3" enableFormatConditionsCalculation="0">
    <tabColor rgb="FFC8E6E5"/>
  </sheetPr>
  <dimension ref="A1:H52"/>
  <sheetViews>
    <sheetView zoomScale="85" zoomScaleNormal="85" workbookViewId="0">
      <selection activeCell="I6" sqref="I6"/>
    </sheetView>
  </sheetViews>
  <sheetFormatPr baseColWidth="10" defaultColWidth="11.44140625" defaultRowHeight="13.2"/>
  <cols>
    <col min="1" max="1" width="5" style="7" customWidth="1"/>
    <col min="2" max="2" width="61.109375" style="8" bestFit="1" customWidth="1"/>
    <col min="3" max="3" width="9.109375" style="8" customWidth="1"/>
    <col min="4" max="4" width="9.88671875" style="8" bestFit="1" customWidth="1"/>
    <col min="5" max="5" width="10.33203125" style="8" bestFit="1" customWidth="1"/>
    <col min="6" max="6" width="13.109375" style="8" bestFit="1" customWidth="1"/>
    <col min="7" max="16384" width="11.44140625" style="7"/>
  </cols>
  <sheetData>
    <row r="1" spans="1:6" ht="18" customHeight="1">
      <c r="A1" s="257" t="s">
        <v>357</v>
      </c>
      <c r="B1" s="257"/>
      <c r="C1" s="257"/>
      <c r="D1" s="257"/>
      <c r="E1" s="257"/>
      <c r="F1" s="257"/>
    </row>
    <row r="2" spans="1:6" s="49" customFormat="1" ht="15.9" customHeight="1">
      <c r="B2" s="78"/>
      <c r="C2" s="50"/>
      <c r="D2" s="50"/>
      <c r="E2" s="50"/>
      <c r="F2" s="50"/>
    </row>
    <row r="3" spans="1:6" s="49" customFormat="1" ht="15.9" customHeight="1" thickBot="1">
      <c r="A3" s="54"/>
      <c r="B3" s="53"/>
      <c r="C3" s="53"/>
      <c r="D3" s="53"/>
      <c r="E3" s="53"/>
      <c r="F3" s="123" t="s">
        <v>167</v>
      </c>
    </row>
    <row r="4" spans="1:6" s="80" customFormat="1" ht="15.9" customHeight="1">
      <c r="A4" s="279" t="s">
        <v>55</v>
      </c>
      <c r="B4" s="279"/>
      <c r="C4" s="280" t="s">
        <v>56</v>
      </c>
      <c r="D4" s="285"/>
      <c r="E4" s="87" t="s">
        <v>58</v>
      </c>
      <c r="F4" s="87" t="s">
        <v>57</v>
      </c>
    </row>
    <row r="5" spans="1:6" s="104" customFormat="1" ht="15.9" customHeight="1">
      <c r="A5" s="107"/>
      <c r="B5" s="108" t="s">
        <v>59</v>
      </c>
      <c r="C5" s="109">
        <v>446</v>
      </c>
      <c r="D5" s="110">
        <v>1</v>
      </c>
      <c r="E5" s="97">
        <v>221</v>
      </c>
      <c r="F5" s="97">
        <v>225</v>
      </c>
    </row>
    <row r="6" spans="1:6" s="104" customFormat="1" ht="15.9" customHeight="1">
      <c r="A6" s="78" t="s">
        <v>202</v>
      </c>
      <c r="B6" s="79"/>
      <c r="C6" s="111">
        <v>6</v>
      </c>
      <c r="D6" s="112">
        <v>1.3452914798206279E-2</v>
      </c>
      <c r="E6" s="93">
        <v>0</v>
      </c>
      <c r="F6" s="93">
        <v>6</v>
      </c>
    </row>
    <row r="7" spans="1:6" s="49" customFormat="1" ht="15.9" customHeight="1">
      <c r="B7" s="78" t="s">
        <v>123</v>
      </c>
      <c r="C7" s="111">
        <v>6</v>
      </c>
      <c r="D7" s="112">
        <v>1.3452914798206279E-2</v>
      </c>
      <c r="E7" s="93">
        <v>0</v>
      </c>
      <c r="F7" s="93">
        <v>6</v>
      </c>
    </row>
    <row r="8" spans="1:6" s="49" customFormat="1" ht="15.9" customHeight="1">
      <c r="A8" s="78" t="s">
        <v>203</v>
      </c>
      <c r="B8" s="78"/>
      <c r="C8" s="111">
        <v>89</v>
      </c>
      <c r="D8" s="112">
        <v>0.19955156950672645</v>
      </c>
      <c r="E8" s="93">
        <v>31</v>
      </c>
      <c r="F8" s="93">
        <v>58</v>
      </c>
    </row>
    <row r="9" spans="1:6" s="104" customFormat="1" ht="15.9" customHeight="1">
      <c r="B9" s="78" t="s">
        <v>35</v>
      </c>
      <c r="C9" s="111">
        <v>13</v>
      </c>
      <c r="D9" s="112">
        <v>2.914798206278027E-2</v>
      </c>
      <c r="E9" s="93">
        <v>5</v>
      </c>
      <c r="F9" s="93">
        <v>8</v>
      </c>
    </row>
    <row r="10" spans="1:6" s="49" customFormat="1" ht="15.9" customHeight="1">
      <c r="B10" s="78" t="s">
        <v>54</v>
      </c>
      <c r="C10" s="111">
        <v>2</v>
      </c>
      <c r="D10" s="112">
        <v>4.4843049327354259E-3</v>
      </c>
      <c r="E10" s="93">
        <v>1</v>
      </c>
      <c r="F10" s="93">
        <v>1</v>
      </c>
    </row>
    <row r="11" spans="1:6" s="49" customFormat="1" ht="15.9" customHeight="1">
      <c r="B11" s="78" t="s">
        <v>28</v>
      </c>
      <c r="C11" s="111">
        <v>3</v>
      </c>
      <c r="D11" s="112">
        <v>6.7264573991031393E-3</v>
      </c>
      <c r="E11" s="93">
        <v>3</v>
      </c>
      <c r="F11" s="93">
        <v>0</v>
      </c>
    </row>
    <row r="12" spans="1:6" s="49" customFormat="1" ht="15.9" customHeight="1">
      <c r="B12" s="78" t="s">
        <v>66</v>
      </c>
      <c r="C12" s="111">
        <v>24</v>
      </c>
      <c r="D12" s="112">
        <v>5.3811659192825115E-2</v>
      </c>
      <c r="E12" s="93">
        <v>6</v>
      </c>
      <c r="F12" s="93">
        <v>18</v>
      </c>
    </row>
    <row r="13" spans="1:6" s="49" customFormat="1" ht="15.9" customHeight="1">
      <c r="B13" s="78" t="s">
        <v>61</v>
      </c>
      <c r="C13" s="111">
        <v>8</v>
      </c>
      <c r="D13" s="112">
        <v>1.7937219730941704E-2</v>
      </c>
      <c r="E13" s="93">
        <v>2</v>
      </c>
      <c r="F13" s="93">
        <v>6</v>
      </c>
    </row>
    <row r="14" spans="1:6" s="49" customFormat="1" ht="15.9" customHeight="1">
      <c r="B14" s="78" t="s">
        <v>50</v>
      </c>
      <c r="C14" s="111">
        <v>2</v>
      </c>
      <c r="D14" s="112">
        <v>4.4843049327354259E-3</v>
      </c>
      <c r="E14" s="93">
        <v>0</v>
      </c>
      <c r="F14" s="93">
        <v>2</v>
      </c>
    </row>
    <row r="15" spans="1:6" s="49" customFormat="1" ht="15.9" customHeight="1">
      <c r="B15" s="78" t="s">
        <v>140</v>
      </c>
      <c r="C15" s="111">
        <v>2</v>
      </c>
      <c r="D15" s="112">
        <v>4.4843049327354259E-3</v>
      </c>
      <c r="E15" s="93">
        <v>2</v>
      </c>
      <c r="F15" s="93">
        <v>0</v>
      </c>
    </row>
    <row r="16" spans="1:6" s="49" customFormat="1" ht="15.9" customHeight="1">
      <c r="B16" s="78" t="s">
        <v>44</v>
      </c>
      <c r="C16" s="111">
        <v>4</v>
      </c>
      <c r="D16" s="112">
        <v>8.9686098654708519E-3</v>
      </c>
      <c r="E16" s="93">
        <v>1</v>
      </c>
      <c r="F16" s="93">
        <v>3</v>
      </c>
    </row>
    <row r="17" spans="1:6" s="49" customFormat="1" ht="15.9" customHeight="1">
      <c r="B17" s="78" t="s">
        <v>37</v>
      </c>
      <c r="C17" s="111">
        <v>31</v>
      </c>
      <c r="D17" s="112">
        <v>6.9506726457399109E-2</v>
      </c>
      <c r="E17" s="93">
        <v>11</v>
      </c>
      <c r="F17" s="93">
        <v>20</v>
      </c>
    </row>
    <row r="18" spans="1:6" s="49" customFormat="1" ht="15.9" customHeight="1">
      <c r="A18" s="78" t="s">
        <v>204</v>
      </c>
      <c r="B18" s="78"/>
      <c r="C18" s="111">
        <v>20</v>
      </c>
      <c r="D18" s="112">
        <v>4.4843049327354258E-2</v>
      </c>
      <c r="E18" s="93">
        <v>4</v>
      </c>
      <c r="F18" s="93">
        <v>16</v>
      </c>
    </row>
    <row r="19" spans="1:6" s="49" customFormat="1" ht="15.9" customHeight="1">
      <c r="B19" s="78" t="s">
        <v>141</v>
      </c>
      <c r="C19" s="111">
        <v>2</v>
      </c>
      <c r="D19" s="112">
        <v>4.4843049327354259E-3</v>
      </c>
      <c r="E19" s="93">
        <v>1</v>
      </c>
      <c r="F19" s="93">
        <v>1</v>
      </c>
    </row>
    <row r="20" spans="1:6" s="49" customFormat="1" ht="15.9" customHeight="1">
      <c r="B20" s="78" t="s">
        <v>63</v>
      </c>
      <c r="C20" s="111">
        <v>4</v>
      </c>
      <c r="D20" s="112">
        <v>8.9686098654708519E-3</v>
      </c>
      <c r="E20" s="93">
        <v>2</v>
      </c>
      <c r="F20" s="93">
        <v>2</v>
      </c>
    </row>
    <row r="21" spans="1:6" s="49" customFormat="1" ht="15.9" customHeight="1">
      <c r="B21" s="78" t="s">
        <v>68</v>
      </c>
      <c r="C21" s="111">
        <v>3</v>
      </c>
      <c r="D21" s="112">
        <v>6.7264573991031393E-3</v>
      </c>
      <c r="E21" s="93">
        <v>0</v>
      </c>
      <c r="F21" s="93">
        <v>3</v>
      </c>
    </row>
    <row r="22" spans="1:6" s="49" customFormat="1" ht="15.9" customHeight="1">
      <c r="B22" s="78" t="s">
        <v>114</v>
      </c>
      <c r="C22" s="111">
        <v>8</v>
      </c>
      <c r="D22" s="112">
        <v>1.7937219730941704E-2</v>
      </c>
      <c r="E22" s="93">
        <v>1</v>
      </c>
      <c r="F22" s="93">
        <v>7</v>
      </c>
    </row>
    <row r="23" spans="1:6" s="49" customFormat="1" ht="15.9" customHeight="1">
      <c r="B23" s="78" t="s">
        <v>25</v>
      </c>
      <c r="C23" s="111">
        <v>3</v>
      </c>
      <c r="D23" s="112">
        <v>6.7264573991031393E-3</v>
      </c>
      <c r="E23" s="93">
        <v>0</v>
      </c>
      <c r="F23" s="93">
        <v>3</v>
      </c>
    </row>
    <row r="24" spans="1:6" s="49" customFormat="1" ht="15.9" customHeight="1">
      <c r="A24" s="78" t="s">
        <v>205</v>
      </c>
      <c r="B24" s="78"/>
      <c r="C24" s="111">
        <v>40</v>
      </c>
      <c r="D24" s="112">
        <v>8.9686098654708515E-2</v>
      </c>
      <c r="E24" s="93">
        <v>1</v>
      </c>
      <c r="F24" s="93">
        <v>39</v>
      </c>
    </row>
    <row r="25" spans="1:6" s="49" customFormat="1" ht="15.9" customHeight="1">
      <c r="B25" s="78" t="s">
        <v>64</v>
      </c>
      <c r="C25" s="111">
        <v>40</v>
      </c>
      <c r="D25" s="112">
        <v>8.9686098654708515E-2</v>
      </c>
      <c r="E25" s="93">
        <v>1</v>
      </c>
      <c r="F25" s="93">
        <v>39</v>
      </c>
    </row>
    <row r="26" spans="1:6" s="104" customFormat="1" ht="15.9" customHeight="1">
      <c r="B26" s="78" t="s">
        <v>62</v>
      </c>
      <c r="C26" s="111">
        <v>0</v>
      </c>
      <c r="D26" s="112">
        <v>0</v>
      </c>
      <c r="E26" s="93">
        <v>0</v>
      </c>
      <c r="F26" s="93">
        <v>0</v>
      </c>
    </row>
    <row r="27" spans="1:6" s="104" customFormat="1" ht="15.9" customHeight="1">
      <c r="A27" s="78" t="s">
        <v>206</v>
      </c>
      <c r="B27" s="78"/>
      <c r="C27" s="111">
        <v>71</v>
      </c>
      <c r="D27" s="112">
        <v>0.15919282511210761</v>
      </c>
      <c r="E27" s="93">
        <v>34</v>
      </c>
      <c r="F27" s="93">
        <v>37</v>
      </c>
    </row>
    <row r="28" spans="1:6" s="49" customFormat="1" ht="15.9" customHeight="1">
      <c r="B28" s="78" t="s">
        <v>65</v>
      </c>
      <c r="C28" s="111">
        <v>49</v>
      </c>
      <c r="D28" s="112">
        <v>0.10986547085201794</v>
      </c>
      <c r="E28" s="93">
        <v>28</v>
      </c>
      <c r="F28" s="93">
        <v>21</v>
      </c>
    </row>
    <row r="29" spans="1:6" s="49" customFormat="1" ht="15.9" customHeight="1">
      <c r="B29" s="78" t="s">
        <v>31</v>
      </c>
      <c r="C29" s="111">
        <v>2</v>
      </c>
      <c r="D29" s="112">
        <v>4.4843049327354259E-3</v>
      </c>
      <c r="E29" s="93">
        <v>1</v>
      </c>
      <c r="F29" s="93">
        <v>1</v>
      </c>
    </row>
    <row r="30" spans="1:6" s="49" customFormat="1" ht="15.9" customHeight="1">
      <c r="B30" s="78" t="s">
        <v>115</v>
      </c>
      <c r="C30" s="111">
        <v>18</v>
      </c>
      <c r="D30" s="112">
        <v>4.0358744394618833E-2</v>
      </c>
      <c r="E30" s="93">
        <v>3</v>
      </c>
      <c r="F30" s="93">
        <v>15</v>
      </c>
    </row>
    <row r="31" spans="1:6" s="49" customFormat="1" ht="15.9" customHeight="1">
      <c r="B31" s="78" t="s">
        <v>67</v>
      </c>
      <c r="C31" s="111">
        <v>2</v>
      </c>
      <c r="D31" s="112">
        <v>4.4843049327354259E-3</v>
      </c>
      <c r="E31" s="93">
        <v>2</v>
      </c>
      <c r="F31" s="93">
        <v>0</v>
      </c>
    </row>
    <row r="32" spans="1:6" s="49" customFormat="1" ht="15.9" customHeight="1">
      <c r="A32" s="78" t="s">
        <v>207</v>
      </c>
      <c r="B32" s="78"/>
      <c r="C32" s="111">
        <v>75</v>
      </c>
      <c r="D32" s="112">
        <v>0.16816143497757849</v>
      </c>
      <c r="E32" s="93">
        <v>55</v>
      </c>
      <c r="F32" s="93">
        <v>20</v>
      </c>
    </row>
    <row r="33" spans="1:6" s="49" customFormat="1" ht="15.9" customHeight="1">
      <c r="B33" s="78" t="s">
        <v>148</v>
      </c>
      <c r="C33" s="111">
        <v>42</v>
      </c>
      <c r="D33" s="112">
        <v>9.417040358744394E-2</v>
      </c>
      <c r="E33" s="93">
        <v>28</v>
      </c>
      <c r="F33" s="93">
        <v>14</v>
      </c>
    </row>
    <row r="34" spans="1:6" s="105" customFormat="1" ht="15.9" customHeight="1">
      <c r="B34" s="78" t="s">
        <v>124</v>
      </c>
      <c r="C34" s="111">
        <v>33</v>
      </c>
      <c r="D34" s="112">
        <v>7.3991031390134535E-2</v>
      </c>
      <c r="E34" s="93">
        <v>27</v>
      </c>
      <c r="F34" s="93">
        <v>6</v>
      </c>
    </row>
    <row r="35" spans="1:6" s="105" customFormat="1" ht="15.9" customHeight="1">
      <c r="A35" s="78" t="s">
        <v>208</v>
      </c>
      <c r="B35" s="78"/>
      <c r="C35" s="111">
        <v>101</v>
      </c>
      <c r="D35" s="112">
        <v>0.226457399103139</v>
      </c>
      <c r="E35" s="93">
        <v>57</v>
      </c>
      <c r="F35" s="93">
        <v>44</v>
      </c>
    </row>
    <row r="36" spans="1:6" s="49" customFormat="1" ht="15.9" customHeight="1">
      <c r="B36" s="78" t="s">
        <v>137</v>
      </c>
      <c r="C36" s="111">
        <v>23</v>
      </c>
      <c r="D36" s="112">
        <v>5.1569506726457402E-2</v>
      </c>
      <c r="E36" s="93">
        <v>5</v>
      </c>
      <c r="F36" s="93">
        <v>18</v>
      </c>
    </row>
    <row r="37" spans="1:6" s="49" customFormat="1" ht="15.9" customHeight="1">
      <c r="B37" s="78" t="s">
        <v>152</v>
      </c>
      <c r="C37" s="111">
        <v>69</v>
      </c>
      <c r="D37" s="112">
        <v>0.1547085201793722</v>
      </c>
      <c r="E37" s="93">
        <v>50</v>
      </c>
      <c r="F37" s="93">
        <v>19</v>
      </c>
    </row>
    <row r="38" spans="1:6" s="49" customFormat="1" ht="15.9" customHeight="1">
      <c r="B38" s="78" t="s">
        <v>26</v>
      </c>
      <c r="C38" s="111">
        <v>5</v>
      </c>
      <c r="D38" s="112">
        <v>1.1210762331838564E-2</v>
      </c>
      <c r="E38" s="93">
        <v>1</v>
      </c>
      <c r="F38" s="93">
        <v>4</v>
      </c>
    </row>
    <row r="39" spans="1:6" s="49" customFormat="1" ht="15.9" customHeight="1">
      <c r="B39" s="78" t="s">
        <v>120</v>
      </c>
      <c r="C39" s="111">
        <v>2</v>
      </c>
      <c r="D39" s="112">
        <v>4.4843049327354259E-3</v>
      </c>
      <c r="E39" s="93">
        <v>0</v>
      </c>
      <c r="F39" s="93">
        <v>2</v>
      </c>
    </row>
    <row r="40" spans="1:6" s="49" customFormat="1" ht="15.9" customHeight="1">
      <c r="B40" s="78" t="s">
        <v>45</v>
      </c>
      <c r="C40" s="111">
        <v>2</v>
      </c>
      <c r="D40" s="112">
        <v>4.4843049327354259E-3</v>
      </c>
      <c r="E40" s="93">
        <v>1</v>
      </c>
      <c r="F40" s="93">
        <v>1</v>
      </c>
    </row>
    <row r="41" spans="1:6" s="49" customFormat="1" ht="15.9" customHeight="1">
      <c r="A41" s="78" t="s">
        <v>209</v>
      </c>
      <c r="B41" s="78"/>
      <c r="C41" s="111">
        <v>37</v>
      </c>
      <c r="D41" s="112">
        <v>8.2959641255605385E-2</v>
      </c>
      <c r="E41" s="93">
        <v>33</v>
      </c>
      <c r="F41" s="93">
        <v>4</v>
      </c>
    </row>
    <row r="42" spans="1:6" s="49" customFormat="1" ht="15.9" customHeight="1">
      <c r="B42" s="78" t="s">
        <v>118</v>
      </c>
      <c r="C42" s="111">
        <v>2</v>
      </c>
      <c r="D42" s="112">
        <v>4.4843049327354259E-3</v>
      </c>
      <c r="E42" s="93">
        <v>1</v>
      </c>
      <c r="F42" s="93">
        <v>1</v>
      </c>
    </row>
    <row r="43" spans="1:6" s="49" customFormat="1" ht="15.9" customHeight="1">
      <c r="B43" s="78" t="s">
        <v>136</v>
      </c>
      <c r="C43" s="111">
        <v>1</v>
      </c>
      <c r="D43" s="112">
        <v>2.242152466367713E-3</v>
      </c>
      <c r="E43" s="93">
        <v>1</v>
      </c>
      <c r="F43" s="93">
        <v>0</v>
      </c>
    </row>
    <row r="44" spans="1:6" s="49" customFormat="1" ht="15.9" customHeight="1">
      <c r="B44" s="78" t="s">
        <v>53</v>
      </c>
      <c r="C44" s="111">
        <v>17</v>
      </c>
      <c r="D44" s="112">
        <v>3.811659192825112E-2</v>
      </c>
      <c r="E44" s="93">
        <v>16</v>
      </c>
      <c r="F44" s="93">
        <v>1</v>
      </c>
    </row>
    <row r="45" spans="1:6" s="49" customFormat="1" ht="15.9" customHeight="1">
      <c r="B45" s="78" t="s">
        <v>109</v>
      </c>
      <c r="C45" s="111">
        <v>0</v>
      </c>
      <c r="D45" s="112">
        <v>0</v>
      </c>
      <c r="E45" s="93">
        <v>0</v>
      </c>
      <c r="F45" s="93">
        <v>0</v>
      </c>
    </row>
    <row r="46" spans="1:6" s="49" customFormat="1" ht="15.9" customHeight="1">
      <c r="B46" s="78" t="s">
        <v>119</v>
      </c>
      <c r="C46" s="111">
        <v>17</v>
      </c>
      <c r="D46" s="112">
        <v>3.811659192825112E-2</v>
      </c>
      <c r="E46" s="93">
        <v>15</v>
      </c>
      <c r="F46" s="93">
        <v>2</v>
      </c>
    </row>
    <row r="47" spans="1:6" s="49" customFormat="1" ht="15.9" customHeight="1">
      <c r="B47" s="78" t="s">
        <v>36</v>
      </c>
      <c r="C47" s="111">
        <v>0</v>
      </c>
      <c r="D47" s="112">
        <v>0</v>
      </c>
      <c r="E47" s="93">
        <v>0</v>
      </c>
      <c r="F47" s="93">
        <v>0</v>
      </c>
    </row>
    <row r="48" spans="1:6" s="49" customFormat="1" ht="15.9" customHeight="1">
      <c r="A48" s="78" t="s">
        <v>210</v>
      </c>
      <c r="B48" s="78"/>
      <c r="C48" s="111">
        <v>7</v>
      </c>
      <c r="D48" s="112">
        <v>1.5695067264573991E-2</v>
      </c>
      <c r="E48" s="93">
        <v>6</v>
      </c>
      <c r="F48" s="93">
        <v>1</v>
      </c>
    </row>
    <row r="49" spans="1:8" s="49" customFormat="1" ht="15.9" customHeight="1">
      <c r="B49" s="78" t="s">
        <v>46</v>
      </c>
      <c r="C49" s="111">
        <v>7</v>
      </c>
      <c r="D49" s="112">
        <v>1.5695067264573991E-2</v>
      </c>
      <c r="E49" s="93">
        <v>6</v>
      </c>
      <c r="F49" s="93">
        <v>1</v>
      </c>
    </row>
    <row r="50" spans="1:8" s="49" customFormat="1" ht="15.9" customHeight="1" thickBot="1">
      <c r="B50" s="59" t="s">
        <v>47</v>
      </c>
      <c r="C50" s="111">
        <v>0</v>
      </c>
      <c r="D50" s="112">
        <v>0</v>
      </c>
      <c r="E50" s="93">
        <v>0</v>
      </c>
      <c r="F50" s="93">
        <v>0</v>
      </c>
      <c r="G50" s="126"/>
      <c r="H50" s="126"/>
    </row>
    <row r="51" spans="1:8" s="49" customFormat="1" ht="15.9" customHeight="1">
      <c r="A51" s="256" t="s">
        <v>429</v>
      </c>
      <c r="B51" s="256"/>
      <c r="C51" s="256"/>
      <c r="D51" s="256"/>
      <c r="E51" s="256"/>
      <c r="F51" s="256"/>
      <c r="G51" s="43"/>
      <c r="H51" s="43"/>
    </row>
    <row r="52" spans="1:8">
      <c r="E52" s="17"/>
    </row>
  </sheetData>
  <mergeCells count="4">
    <mergeCell ref="A4:B4"/>
    <mergeCell ref="A1:F1"/>
    <mergeCell ref="C4:D4"/>
    <mergeCell ref="A51:F51"/>
  </mergeCells>
  <phoneticPr fontId="2" type="noConversion"/>
  <pageMargins left="0.78740157480314965" right="0.6692913385826772" top="0.98425196850393704" bottom="0.98425196850393704" header="0.51181102362204722" footer="0.51181102362204722"/>
  <pageSetup paperSize="9" scale="78"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C6C4"/>
  </sheetPr>
  <dimension ref="A1:I20"/>
  <sheetViews>
    <sheetView zoomScale="85" zoomScaleNormal="85" workbookViewId="0"/>
  </sheetViews>
  <sheetFormatPr baseColWidth="10" defaultRowHeight="13.2"/>
  <cols>
    <col min="1" max="1" width="6.109375" style="21" customWidth="1"/>
    <col min="2" max="2" width="10.88671875" style="22" bestFit="1" customWidth="1"/>
    <col min="3" max="3" width="10.5546875" style="21" customWidth="1"/>
    <col min="4" max="4" width="10.5546875" style="20" customWidth="1"/>
    <col min="5" max="5" width="22.44140625" style="20" bestFit="1" customWidth="1"/>
    <col min="6" max="6" width="9.33203125" style="20" bestFit="1" customWidth="1"/>
    <col min="7" max="7" width="14.5546875" style="20" bestFit="1" customWidth="1"/>
    <col min="8" max="8" width="14.44140625" style="20" bestFit="1" customWidth="1"/>
    <col min="9" max="9" width="11.33203125" style="20" bestFit="1" customWidth="1"/>
    <col min="10" max="256" width="11.44140625" style="20"/>
    <col min="257" max="257" width="6.109375" style="20" customWidth="1"/>
    <col min="258" max="258" width="10.88671875" style="20" bestFit="1" customWidth="1"/>
    <col min="259" max="265" width="10.5546875" style="20" customWidth="1"/>
    <col min="266" max="512" width="11.44140625" style="20"/>
    <col min="513" max="513" width="6.109375" style="20" customWidth="1"/>
    <col min="514" max="514" width="10.88671875" style="20" bestFit="1" customWidth="1"/>
    <col min="515" max="521" width="10.5546875" style="20" customWidth="1"/>
    <col min="522" max="768" width="11.44140625" style="20"/>
    <col min="769" max="769" width="6.109375" style="20" customWidth="1"/>
    <col min="770" max="770" width="10.88671875" style="20" bestFit="1" customWidth="1"/>
    <col min="771" max="777" width="10.5546875" style="20" customWidth="1"/>
    <col min="778" max="1024" width="11.44140625" style="20"/>
    <col min="1025" max="1025" width="6.109375" style="20" customWidth="1"/>
    <col min="1026" max="1026" width="10.88671875" style="20" bestFit="1" customWidth="1"/>
    <col min="1027" max="1033" width="10.5546875" style="20" customWidth="1"/>
    <col min="1034" max="1280" width="11.44140625" style="20"/>
    <col min="1281" max="1281" width="6.109375" style="20" customWidth="1"/>
    <col min="1282" max="1282" width="10.88671875" style="20" bestFit="1" customWidth="1"/>
    <col min="1283" max="1289" width="10.5546875" style="20" customWidth="1"/>
    <col min="1290" max="1536" width="11.44140625" style="20"/>
    <col min="1537" max="1537" width="6.109375" style="20" customWidth="1"/>
    <col min="1538" max="1538" width="10.88671875" style="20" bestFit="1" customWidth="1"/>
    <col min="1539" max="1545" width="10.5546875" style="20" customWidth="1"/>
    <col min="1546" max="1792" width="11.44140625" style="20"/>
    <col min="1793" max="1793" width="6.109375" style="20" customWidth="1"/>
    <col min="1794" max="1794" width="10.88671875" style="20" bestFit="1" customWidth="1"/>
    <col min="1795" max="1801" width="10.5546875" style="20" customWidth="1"/>
    <col min="1802" max="2048" width="11.44140625" style="20"/>
    <col min="2049" max="2049" width="6.109375" style="20" customWidth="1"/>
    <col min="2050" max="2050" width="10.88671875" style="20" bestFit="1" customWidth="1"/>
    <col min="2051" max="2057" width="10.5546875" style="20" customWidth="1"/>
    <col min="2058" max="2304" width="11.44140625" style="20"/>
    <col min="2305" max="2305" width="6.109375" style="20" customWidth="1"/>
    <col min="2306" max="2306" width="10.88671875" style="20" bestFit="1" customWidth="1"/>
    <col min="2307" max="2313" width="10.5546875" style="20" customWidth="1"/>
    <col min="2314" max="2560" width="11.44140625" style="20"/>
    <col min="2561" max="2561" width="6.109375" style="20" customWidth="1"/>
    <col min="2562" max="2562" width="10.88671875" style="20" bestFit="1" customWidth="1"/>
    <col min="2563" max="2569" width="10.5546875" style="20" customWidth="1"/>
    <col min="2570" max="2816" width="11.44140625" style="20"/>
    <col min="2817" max="2817" width="6.109375" style="20" customWidth="1"/>
    <col min="2818" max="2818" width="10.88671875" style="20" bestFit="1" customWidth="1"/>
    <col min="2819" max="2825" width="10.5546875" style="20" customWidth="1"/>
    <col min="2826" max="3072" width="11.44140625" style="20"/>
    <col min="3073" max="3073" width="6.109375" style="20" customWidth="1"/>
    <col min="3074" max="3074" width="10.88671875" style="20" bestFit="1" customWidth="1"/>
    <col min="3075" max="3081" width="10.5546875" style="20" customWidth="1"/>
    <col min="3082" max="3328" width="11.44140625" style="20"/>
    <col min="3329" max="3329" width="6.109375" style="20" customWidth="1"/>
    <col min="3330" max="3330" width="10.88671875" style="20" bestFit="1" customWidth="1"/>
    <col min="3331" max="3337" width="10.5546875" style="20" customWidth="1"/>
    <col min="3338" max="3584" width="11.44140625" style="20"/>
    <col min="3585" max="3585" width="6.109375" style="20" customWidth="1"/>
    <col min="3586" max="3586" width="10.88671875" style="20" bestFit="1" customWidth="1"/>
    <col min="3587" max="3593" width="10.5546875" style="20" customWidth="1"/>
    <col min="3594" max="3840" width="11.44140625" style="20"/>
    <col min="3841" max="3841" width="6.109375" style="20" customWidth="1"/>
    <col min="3842" max="3842" width="10.88671875" style="20" bestFit="1" customWidth="1"/>
    <col min="3843" max="3849" width="10.5546875" style="20" customWidth="1"/>
    <col min="3850" max="4096" width="11.44140625" style="20"/>
    <col min="4097" max="4097" width="6.109375" style="20" customWidth="1"/>
    <col min="4098" max="4098" width="10.88671875" style="20" bestFit="1" customWidth="1"/>
    <col min="4099" max="4105" width="10.5546875" style="20" customWidth="1"/>
    <col min="4106" max="4352" width="11.44140625" style="20"/>
    <col min="4353" max="4353" width="6.109375" style="20" customWidth="1"/>
    <col min="4354" max="4354" width="10.88671875" style="20" bestFit="1" customWidth="1"/>
    <col min="4355" max="4361" width="10.5546875" style="20" customWidth="1"/>
    <col min="4362" max="4608" width="11.44140625" style="20"/>
    <col min="4609" max="4609" width="6.109375" style="20" customWidth="1"/>
    <col min="4610" max="4610" width="10.88671875" style="20" bestFit="1" customWidth="1"/>
    <col min="4611" max="4617" width="10.5546875" style="20" customWidth="1"/>
    <col min="4618" max="4864" width="11.44140625" style="20"/>
    <col min="4865" max="4865" width="6.109375" style="20" customWidth="1"/>
    <col min="4866" max="4866" width="10.88671875" style="20" bestFit="1" customWidth="1"/>
    <col min="4867" max="4873" width="10.5546875" style="20" customWidth="1"/>
    <col min="4874" max="5120" width="11.44140625" style="20"/>
    <col min="5121" max="5121" width="6.109375" style="20" customWidth="1"/>
    <col min="5122" max="5122" width="10.88671875" style="20" bestFit="1" customWidth="1"/>
    <col min="5123" max="5129" width="10.5546875" style="20" customWidth="1"/>
    <col min="5130" max="5376" width="11.44140625" style="20"/>
    <col min="5377" max="5377" width="6.109375" style="20" customWidth="1"/>
    <col min="5378" max="5378" width="10.88671875" style="20" bestFit="1" customWidth="1"/>
    <col min="5379" max="5385" width="10.5546875" style="20" customWidth="1"/>
    <col min="5386" max="5632" width="11.44140625" style="20"/>
    <col min="5633" max="5633" width="6.109375" style="20" customWidth="1"/>
    <col min="5634" max="5634" width="10.88671875" style="20" bestFit="1" customWidth="1"/>
    <col min="5635" max="5641" width="10.5546875" style="20" customWidth="1"/>
    <col min="5642" max="5888" width="11.44140625" style="20"/>
    <col min="5889" max="5889" width="6.109375" style="20" customWidth="1"/>
    <col min="5890" max="5890" width="10.88671875" style="20" bestFit="1" customWidth="1"/>
    <col min="5891" max="5897" width="10.5546875" style="20" customWidth="1"/>
    <col min="5898" max="6144" width="11.44140625" style="20"/>
    <col min="6145" max="6145" width="6.109375" style="20" customWidth="1"/>
    <col min="6146" max="6146" width="10.88671875" style="20" bestFit="1" customWidth="1"/>
    <col min="6147" max="6153" width="10.5546875" style="20" customWidth="1"/>
    <col min="6154" max="6400" width="11.44140625" style="20"/>
    <col min="6401" max="6401" width="6.109375" style="20" customWidth="1"/>
    <col min="6402" max="6402" width="10.88671875" style="20" bestFit="1" customWidth="1"/>
    <col min="6403" max="6409" width="10.5546875" style="20" customWidth="1"/>
    <col min="6410" max="6656" width="11.44140625" style="20"/>
    <col min="6657" max="6657" width="6.109375" style="20" customWidth="1"/>
    <col min="6658" max="6658" width="10.88671875" style="20" bestFit="1" customWidth="1"/>
    <col min="6659" max="6665" width="10.5546875" style="20" customWidth="1"/>
    <col min="6666" max="6912" width="11.44140625" style="20"/>
    <col min="6913" max="6913" width="6.109375" style="20" customWidth="1"/>
    <col min="6914" max="6914" width="10.88671875" style="20" bestFit="1" customWidth="1"/>
    <col min="6915" max="6921" width="10.5546875" style="20" customWidth="1"/>
    <col min="6922" max="7168" width="11.44140625" style="20"/>
    <col min="7169" max="7169" width="6.109375" style="20" customWidth="1"/>
    <col min="7170" max="7170" width="10.88671875" style="20" bestFit="1" customWidth="1"/>
    <col min="7171" max="7177" width="10.5546875" style="20" customWidth="1"/>
    <col min="7178" max="7424" width="11.44140625" style="20"/>
    <col min="7425" max="7425" width="6.109375" style="20" customWidth="1"/>
    <col min="7426" max="7426" width="10.88671875" style="20" bestFit="1" customWidth="1"/>
    <col min="7427" max="7433" width="10.5546875" style="20" customWidth="1"/>
    <col min="7434" max="7680" width="11.44140625" style="20"/>
    <col min="7681" max="7681" width="6.109375" style="20" customWidth="1"/>
    <col min="7682" max="7682" width="10.88671875" style="20" bestFit="1" customWidth="1"/>
    <col min="7683" max="7689" width="10.5546875" style="20" customWidth="1"/>
    <col min="7690" max="7936" width="11.44140625" style="20"/>
    <col min="7937" max="7937" width="6.109375" style="20" customWidth="1"/>
    <col min="7938" max="7938" width="10.88671875" style="20" bestFit="1" customWidth="1"/>
    <col min="7939" max="7945" width="10.5546875" style="20" customWidth="1"/>
    <col min="7946" max="8192" width="11.44140625" style="20"/>
    <col min="8193" max="8193" width="6.109375" style="20" customWidth="1"/>
    <col min="8194" max="8194" width="10.88671875" style="20" bestFit="1" customWidth="1"/>
    <col min="8195" max="8201" width="10.5546875" style="20" customWidth="1"/>
    <col min="8202" max="8448" width="11.44140625" style="20"/>
    <col min="8449" max="8449" width="6.109375" style="20" customWidth="1"/>
    <col min="8450" max="8450" width="10.88671875" style="20" bestFit="1" customWidth="1"/>
    <col min="8451" max="8457" width="10.5546875" style="20" customWidth="1"/>
    <col min="8458" max="8704" width="11.44140625" style="20"/>
    <col min="8705" max="8705" width="6.109375" style="20" customWidth="1"/>
    <col min="8706" max="8706" width="10.88671875" style="20" bestFit="1" customWidth="1"/>
    <col min="8707" max="8713" width="10.5546875" style="20" customWidth="1"/>
    <col min="8714" max="8960" width="11.44140625" style="20"/>
    <col min="8961" max="8961" width="6.109375" style="20" customWidth="1"/>
    <col min="8962" max="8962" width="10.88671875" style="20" bestFit="1" customWidth="1"/>
    <col min="8963" max="8969" width="10.5546875" style="20" customWidth="1"/>
    <col min="8970" max="9216" width="11.44140625" style="20"/>
    <col min="9217" max="9217" width="6.109375" style="20" customWidth="1"/>
    <col min="9218" max="9218" width="10.88671875" style="20" bestFit="1" customWidth="1"/>
    <col min="9219" max="9225" width="10.5546875" style="20" customWidth="1"/>
    <col min="9226" max="9472" width="11.44140625" style="20"/>
    <col min="9473" max="9473" width="6.109375" style="20" customWidth="1"/>
    <col min="9474" max="9474" width="10.88671875" style="20" bestFit="1" customWidth="1"/>
    <col min="9475" max="9481" width="10.5546875" style="20" customWidth="1"/>
    <col min="9482" max="9728" width="11.44140625" style="20"/>
    <col min="9729" max="9729" width="6.109375" style="20" customWidth="1"/>
    <col min="9730" max="9730" width="10.88671875" style="20" bestFit="1" customWidth="1"/>
    <col min="9731" max="9737" width="10.5546875" style="20" customWidth="1"/>
    <col min="9738" max="9984" width="11.44140625" style="20"/>
    <col min="9985" max="9985" width="6.109375" style="20" customWidth="1"/>
    <col min="9986" max="9986" width="10.88671875" style="20" bestFit="1" customWidth="1"/>
    <col min="9987" max="9993" width="10.5546875" style="20" customWidth="1"/>
    <col min="9994" max="10240" width="11.44140625" style="20"/>
    <col min="10241" max="10241" width="6.109375" style="20" customWidth="1"/>
    <col min="10242" max="10242" width="10.88671875" style="20" bestFit="1" customWidth="1"/>
    <col min="10243" max="10249" width="10.5546875" style="20" customWidth="1"/>
    <col min="10250" max="10496" width="11.44140625" style="20"/>
    <col min="10497" max="10497" width="6.109375" style="20" customWidth="1"/>
    <col min="10498" max="10498" width="10.88671875" style="20" bestFit="1" customWidth="1"/>
    <col min="10499" max="10505" width="10.5546875" style="20" customWidth="1"/>
    <col min="10506" max="10752" width="11.44140625" style="20"/>
    <col min="10753" max="10753" width="6.109375" style="20" customWidth="1"/>
    <col min="10754" max="10754" width="10.88671875" style="20" bestFit="1" customWidth="1"/>
    <col min="10755" max="10761" width="10.5546875" style="20" customWidth="1"/>
    <col min="10762" max="11008" width="11.44140625" style="20"/>
    <col min="11009" max="11009" width="6.109375" style="20" customWidth="1"/>
    <col min="11010" max="11010" width="10.88671875" style="20" bestFit="1" customWidth="1"/>
    <col min="11011" max="11017" width="10.5546875" style="20" customWidth="1"/>
    <col min="11018" max="11264" width="11.44140625" style="20"/>
    <col min="11265" max="11265" width="6.109375" style="20" customWidth="1"/>
    <col min="11266" max="11266" width="10.88671875" style="20" bestFit="1" customWidth="1"/>
    <col min="11267" max="11273" width="10.5546875" style="20" customWidth="1"/>
    <col min="11274" max="11520" width="11.44140625" style="20"/>
    <col min="11521" max="11521" width="6.109375" style="20" customWidth="1"/>
    <col min="11522" max="11522" width="10.88671875" style="20" bestFit="1" customWidth="1"/>
    <col min="11523" max="11529" width="10.5546875" style="20" customWidth="1"/>
    <col min="11530" max="11776" width="11.44140625" style="20"/>
    <col min="11777" max="11777" width="6.109375" style="20" customWidth="1"/>
    <col min="11778" max="11778" width="10.88671875" style="20" bestFit="1" customWidth="1"/>
    <col min="11779" max="11785" width="10.5546875" style="20" customWidth="1"/>
    <col min="11786" max="12032" width="11.44140625" style="20"/>
    <col min="12033" max="12033" width="6.109375" style="20" customWidth="1"/>
    <col min="12034" max="12034" width="10.88671875" style="20" bestFit="1" customWidth="1"/>
    <col min="12035" max="12041" width="10.5546875" style="20" customWidth="1"/>
    <col min="12042" max="12288" width="11.44140625" style="20"/>
    <col min="12289" max="12289" width="6.109375" style="20" customWidth="1"/>
    <col min="12290" max="12290" width="10.88671875" style="20" bestFit="1" customWidth="1"/>
    <col min="12291" max="12297" width="10.5546875" style="20" customWidth="1"/>
    <col min="12298" max="12544" width="11.44140625" style="20"/>
    <col min="12545" max="12545" width="6.109375" style="20" customWidth="1"/>
    <col min="12546" max="12546" width="10.88671875" style="20" bestFit="1" customWidth="1"/>
    <col min="12547" max="12553" width="10.5546875" style="20" customWidth="1"/>
    <col min="12554" max="12800" width="11.44140625" style="20"/>
    <col min="12801" max="12801" width="6.109375" style="20" customWidth="1"/>
    <col min="12802" max="12802" width="10.88671875" style="20" bestFit="1" customWidth="1"/>
    <col min="12803" max="12809" width="10.5546875" style="20" customWidth="1"/>
    <col min="12810" max="13056" width="11.44140625" style="20"/>
    <col min="13057" max="13057" width="6.109375" style="20" customWidth="1"/>
    <col min="13058" max="13058" width="10.88671875" style="20" bestFit="1" customWidth="1"/>
    <col min="13059" max="13065" width="10.5546875" style="20" customWidth="1"/>
    <col min="13066" max="13312" width="11.44140625" style="20"/>
    <col min="13313" max="13313" width="6.109375" style="20" customWidth="1"/>
    <col min="13314" max="13314" width="10.88671875" style="20" bestFit="1" customWidth="1"/>
    <col min="13315" max="13321" width="10.5546875" style="20" customWidth="1"/>
    <col min="13322" max="13568" width="11.44140625" style="20"/>
    <col min="13569" max="13569" width="6.109375" style="20" customWidth="1"/>
    <col min="13570" max="13570" width="10.88671875" style="20" bestFit="1" customWidth="1"/>
    <col min="13571" max="13577" width="10.5546875" style="20" customWidth="1"/>
    <col min="13578" max="13824" width="11.44140625" style="20"/>
    <col min="13825" max="13825" width="6.109375" style="20" customWidth="1"/>
    <col min="13826" max="13826" width="10.88671875" style="20" bestFit="1" customWidth="1"/>
    <col min="13827" max="13833" width="10.5546875" style="20" customWidth="1"/>
    <col min="13834" max="14080" width="11.44140625" style="20"/>
    <col min="14081" max="14081" width="6.109375" style="20" customWidth="1"/>
    <col min="14082" max="14082" width="10.88671875" style="20" bestFit="1" customWidth="1"/>
    <col min="14083" max="14089" width="10.5546875" style="20" customWidth="1"/>
    <col min="14090" max="14336" width="11.44140625" style="20"/>
    <col min="14337" max="14337" width="6.109375" style="20" customWidth="1"/>
    <col min="14338" max="14338" width="10.88671875" style="20" bestFit="1" customWidth="1"/>
    <col min="14339" max="14345" width="10.5546875" style="20" customWidth="1"/>
    <col min="14346" max="14592" width="11.44140625" style="20"/>
    <col min="14593" max="14593" width="6.109375" style="20" customWidth="1"/>
    <col min="14594" max="14594" width="10.88671875" style="20" bestFit="1" customWidth="1"/>
    <col min="14595" max="14601" width="10.5546875" style="20" customWidth="1"/>
    <col min="14602" max="14848" width="11.44140625" style="20"/>
    <col min="14849" max="14849" width="6.109375" style="20" customWidth="1"/>
    <col min="14850" max="14850" width="10.88671875" style="20" bestFit="1" customWidth="1"/>
    <col min="14851" max="14857" width="10.5546875" style="20" customWidth="1"/>
    <col min="14858" max="15104" width="11.44140625" style="20"/>
    <col min="15105" max="15105" width="6.109375" style="20" customWidth="1"/>
    <col min="15106" max="15106" width="10.88671875" style="20" bestFit="1" customWidth="1"/>
    <col min="15107" max="15113" width="10.5546875" style="20" customWidth="1"/>
    <col min="15114" max="15360" width="11.44140625" style="20"/>
    <col min="15361" max="15361" width="6.109375" style="20" customWidth="1"/>
    <col min="15362" max="15362" width="10.88671875" style="20" bestFit="1" customWidth="1"/>
    <col min="15363" max="15369" width="10.5546875" style="20" customWidth="1"/>
    <col min="15370" max="15616" width="11.44140625" style="20"/>
    <col min="15617" max="15617" width="6.109375" style="20" customWidth="1"/>
    <col min="15618" max="15618" width="10.88671875" style="20" bestFit="1" customWidth="1"/>
    <col min="15619" max="15625" width="10.5546875" style="20" customWidth="1"/>
    <col min="15626" max="15872" width="11.44140625" style="20"/>
    <col min="15873" max="15873" width="6.109375" style="20" customWidth="1"/>
    <col min="15874" max="15874" width="10.88671875" style="20" bestFit="1" customWidth="1"/>
    <col min="15875" max="15881" width="10.5546875" style="20" customWidth="1"/>
    <col min="15882" max="16128" width="11.44140625" style="20"/>
    <col min="16129" max="16129" width="6.109375" style="20" customWidth="1"/>
    <col min="16130" max="16130" width="10.88671875" style="20" bestFit="1" customWidth="1"/>
    <col min="16131" max="16137" width="10.5546875" style="20" customWidth="1"/>
    <col min="16138" max="16384" width="11.44140625" style="20"/>
  </cols>
  <sheetData>
    <row r="1" spans="1:9" ht="18" customHeight="1">
      <c r="A1" s="134" t="s">
        <v>235</v>
      </c>
      <c r="B1" s="134"/>
      <c r="C1" s="134"/>
      <c r="D1" s="134"/>
      <c r="E1" s="134"/>
      <c r="F1" s="134"/>
      <c r="G1" s="134"/>
      <c r="H1" s="134"/>
      <c r="I1" s="134"/>
    </row>
    <row r="2" spans="1:9" s="137" customFormat="1" ht="15.9" customHeight="1">
      <c r="A2" s="135" t="s">
        <v>170</v>
      </c>
      <c r="B2" s="136"/>
      <c r="C2" s="135"/>
    </row>
    <row r="3" spans="1:9" s="137" customFormat="1" ht="15.9" customHeight="1" thickBot="1">
      <c r="A3" s="146"/>
      <c r="B3" s="147"/>
      <c r="C3" s="146"/>
      <c r="D3" s="148"/>
      <c r="E3" s="148"/>
      <c r="F3" s="148"/>
      <c r="G3" s="148"/>
      <c r="H3" s="293" t="s">
        <v>236</v>
      </c>
      <c r="I3" s="293"/>
    </row>
    <row r="4" spans="1:9" s="137" customFormat="1" ht="15.9" customHeight="1">
      <c r="A4" s="142" t="s">
        <v>237</v>
      </c>
      <c r="B4" s="143" t="s">
        <v>59</v>
      </c>
      <c r="C4" s="294" t="s">
        <v>238</v>
      </c>
      <c r="D4" s="294"/>
      <c r="E4" s="136" t="s">
        <v>194</v>
      </c>
      <c r="F4" s="136"/>
      <c r="G4" s="136" t="s">
        <v>239</v>
      </c>
      <c r="H4" s="136"/>
      <c r="I4" s="136"/>
    </row>
    <row r="5" spans="1:9" s="137" customFormat="1" ht="15.9" customHeight="1">
      <c r="A5" s="149"/>
      <c r="B5" s="150"/>
      <c r="C5" s="151" t="s">
        <v>240</v>
      </c>
      <c r="D5" s="151" t="s">
        <v>241</v>
      </c>
      <c r="E5" s="167" t="s">
        <v>48</v>
      </c>
      <c r="F5" s="151" t="s">
        <v>49</v>
      </c>
      <c r="G5" s="151" t="s">
        <v>184</v>
      </c>
      <c r="H5" s="151" t="s">
        <v>185</v>
      </c>
      <c r="I5" s="151" t="s">
        <v>33</v>
      </c>
    </row>
    <row r="6" spans="1:9" s="138" customFormat="1" ht="15.9" customHeight="1">
      <c r="A6" s="139" t="s">
        <v>242</v>
      </c>
      <c r="B6" s="145">
        <v>3.2304461640249693E-2</v>
      </c>
      <c r="C6" s="140" t="s">
        <v>243</v>
      </c>
      <c r="D6" s="140" t="s">
        <v>243</v>
      </c>
      <c r="E6" s="140" t="s">
        <v>243</v>
      </c>
      <c r="F6" s="140" t="s">
        <v>243</v>
      </c>
      <c r="G6" s="140" t="s">
        <v>243</v>
      </c>
      <c r="H6" s="140" t="s">
        <v>243</v>
      </c>
      <c r="I6" s="140" t="s">
        <v>243</v>
      </c>
    </row>
    <row r="7" spans="1:9" s="138" customFormat="1" ht="15.9" customHeight="1">
      <c r="A7" s="139" t="s">
        <v>244</v>
      </c>
      <c r="B7" s="145">
        <v>2.8544835478984332E-2</v>
      </c>
      <c r="C7" s="140">
        <v>3.276620409833271E-2</v>
      </c>
      <c r="D7" s="140">
        <v>2.5515114932215283E-2</v>
      </c>
      <c r="E7" s="140">
        <v>2.234593555190274E-2</v>
      </c>
      <c r="F7" s="140">
        <v>3.8341359408888727E-2</v>
      </c>
      <c r="G7" s="140">
        <v>4.0610798036720588E-2</v>
      </c>
      <c r="H7" s="140">
        <v>2.6482111031726711E-2</v>
      </c>
      <c r="I7" s="140">
        <v>2.730357046690721E-2</v>
      </c>
    </row>
    <row r="8" spans="1:9" s="138" customFormat="1" ht="15.9" customHeight="1">
      <c r="A8" s="139" t="s">
        <v>245</v>
      </c>
      <c r="B8" s="145">
        <v>2.2811730677425091E-2</v>
      </c>
      <c r="C8" s="140">
        <v>2.6726132591127057E-2</v>
      </c>
      <c r="D8" s="140">
        <v>1.9992109437274051E-2</v>
      </c>
      <c r="E8" s="140">
        <v>1.8739819452267503E-2</v>
      </c>
      <c r="F8" s="140">
        <v>2.9313110689806039E-2</v>
      </c>
      <c r="G8" s="140">
        <v>3.3014302613184214E-2</v>
      </c>
      <c r="H8" s="140">
        <v>2.0216567153722199E-2</v>
      </c>
      <c r="I8" s="140">
        <v>2.3662443723170348E-2</v>
      </c>
    </row>
    <row r="9" spans="1:9" s="138" customFormat="1" ht="15.9" customHeight="1">
      <c r="A9" s="139" t="s">
        <v>246</v>
      </c>
      <c r="B9" s="145">
        <v>2.848579834474415E-2</v>
      </c>
      <c r="C9" s="140">
        <v>3.3140475234197754E-2</v>
      </c>
      <c r="D9" s="140">
        <v>2.5085057617117792E-2</v>
      </c>
      <c r="E9" s="140">
        <v>2.1502735290833984E-2</v>
      </c>
      <c r="F9" s="140">
        <v>3.967373806031553E-2</v>
      </c>
      <c r="G9" s="140">
        <v>3.9576345984112977E-2</v>
      </c>
      <c r="H9" s="140">
        <v>2.7412657995549743E-2</v>
      </c>
      <c r="I9" s="140">
        <v>2.5545592962273728E-2</v>
      </c>
    </row>
    <row r="10" spans="1:9" s="138" customFormat="1" ht="15.9" customHeight="1">
      <c r="A10" s="139" t="s">
        <v>247</v>
      </c>
      <c r="B10" s="145">
        <v>2.6314219773059928E-2</v>
      </c>
      <c r="C10" s="140">
        <v>3.0722845996736439E-2</v>
      </c>
      <c r="D10" s="140">
        <v>2.3061097555140901E-2</v>
      </c>
      <c r="E10" s="140">
        <v>1.8668560900352949E-2</v>
      </c>
      <c r="F10" s="140">
        <v>3.8794144644668828E-2</v>
      </c>
      <c r="G10" s="140">
        <v>3.3646603056173334E-2</v>
      </c>
      <c r="H10" s="140">
        <v>2.4674180232827792E-2</v>
      </c>
      <c r="I10" s="140">
        <v>2.6441951267730933E-2</v>
      </c>
    </row>
    <row r="11" spans="1:9" s="138" customFormat="1" ht="15.9" customHeight="1">
      <c r="A11" s="139" t="s">
        <v>248</v>
      </c>
      <c r="B11" s="145">
        <v>2.3312772133526852E-2</v>
      </c>
      <c r="C11" s="140">
        <v>2.873611578593066E-2</v>
      </c>
      <c r="D11" s="140">
        <v>1.9201326869099259E-2</v>
      </c>
      <c r="E11" s="140">
        <v>1.6353981268053569E-2</v>
      </c>
      <c r="F11" s="140">
        <v>3.4753201899553894E-2</v>
      </c>
      <c r="G11" s="140">
        <v>2.6689090377303305E-2</v>
      </c>
      <c r="H11" s="140">
        <v>2.2155864651184382E-2</v>
      </c>
      <c r="I11" s="140">
        <v>2.4208449469167895E-2</v>
      </c>
    </row>
    <row r="12" spans="1:9" s="138" customFormat="1" ht="15.9" customHeight="1">
      <c r="A12" s="139" t="s">
        <v>249</v>
      </c>
      <c r="B12" s="145">
        <v>2.3807441356027078E-2</v>
      </c>
      <c r="C12" s="140">
        <v>2.8939993242034546E-2</v>
      </c>
      <c r="D12" s="140">
        <v>1.9774143667119628E-2</v>
      </c>
      <c r="E12" s="140">
        <v>1.7300504218181308E-2</v>
      </c>
      <c r="F12" s="140">
        <v>3.4587724088252725E-2</v>
      </c>
      <c r="G12" s="140">
        <v>2.6946532406750816E-2</v>
      </c>
      <c r="H12" s="140">
        <v>2.3854206706310624E-2</v>
      </c>
      <c r="I12" s="140">
        <v>2.2409748757062982E-2</v>
      </c>
    </row>
    <row r="13" spans="1:9" s="138" customFormat="1" ht="15.9" customHeight="1">
      <c r="A13" s="139" t="s">
        <v>250</v>
      </c>
      <c r="B13" s="145">
        <v>2.4650284525170523E-2</v>
      </c>
      <c r="C13" s="140">
        <v>2.7732905135472389E-2</v>
      </c>
      <c r="D13" s="140">
        <v>2.2202077315469238E-2</v>
      </c>
      <c r="E13" s="140">
        <v>1.9312274541539221E-2</v>
      </c>
      <c r="F13" s="140">
        <v>3.3522163838008504E-2</v>
      </c>
      <c r="G13" s="140">
        <v>2.7974687921435738E-2</v>
      </c>
      <c r="H13" s="140">
        <v>2.4161073825503355E-2</v>
      </c>
      <c r="I13" s="140">
        <v>2.421733212341198E-2</v>
      </c>
    </row>
    <row r="14" spans="1:9" s="138" customFormat="1" ht="15.9" customHeight="1">
      <c r="A14" s="139" t="s">
        <v>251</v>
      </c>
      <c r="B14" s="145">
        <v>2.3658766150423546E-2</v>
      </c>
      <c r="C14" s="140">
        <v>2.6625674343059343E-2</v>
      </c>
      <c r="D14" s="140">
        <v>2.1303700520313724E-2</v>
      </c>
      <c r="E14" s="140">
        <v>1.7902284797178616E-2</v>
      </c>
      <c r="F14" s="140">
        <v>3.3095084854849091E-2</v>
      </c>
      <c r="G14" s="140">
        <v>2.851905383015476E-2</v>
      </c>
      <c r="H14" s="140">
        <v>2.3980021663256714E-2</v>
      </c>
      <c r="I14" s="140">
        <v>2.1165555233400985E-2</v>
      </c>
    </row>
    <row r="15" spans="1:9" s="138" customFormat="1" ht="15.9" customHeight="1">
      <c r="A15" s="139" t="s">
        <v>252</v>
      </c>
      <c r="B15" s="145">
        <v>2.3750497999999998E-2</v>
      </c>
      <c r="C15" s="140">
        <v>2.5250865219156631E-2</v>
      </c>
      <c r="D15" s="140">
        <v>2.255766230372528E-2</v>
      </c>
      <c r="E15" s="140">
        <v>1.7406308233832563E-2</v>
      </c>
      <c r="F15" s="140">
        <v>3.4117952E-2</v>
      </c>
      <c r="G15" s="140">
        <v>3.0405527000000002E-2</v>
      </c>
      <c r="H15" s="140">
        <v>2.407602E-2</v>
      </c>
      <c r="I15" s="140">
        <v>2.0691138000000001E-2</v>
      </c>
    </row>
    <row r="16" spans="1:9" s="138" customFormat="1" ht="15.9" customHeight="1">
      <c r="A16" s="139" t="s">
        <v>253</v>
      </c>
      <c r="B16" s="145">
        <v>2.2865416999999999E-2</v>
      </c>
      <c r="C16" s="140">
        <v>2.3183570000000001E-2</v>
      </c>
      <c r="D16" s="140">
        <v>2.2609793999999999E-2</v>
      </c>
      <c r="E16" s="140">
        <v>1.6346034999999998E-2</v>
      </c>
      <c r="F16" s="140">
        <v>3.3518987E-2</v>
      </c>
      <c r="G16" s="140">
        <v>3.1031178999999999E-2</v>
      </c>
      <c r="H16" s="140">
        <v>2.3630406E-2</v>
      </c>
      <c r="I16" s="140">
        <v>1.8694867E-2</v>
      </c>
    </row>
    <row r="17" spans="1:9" s="138" customFormat="1" ht="15.9" customHeight="1">
      <c r="A17" s="139" t="s">
        <v>254</v>
      </c>
      <c r="B17" s="145">
        <v>1.8884504999999999E-2</v>
      </c>
      <c r="C17" s="140">
        <v>1.9967641000000001E-2</v>
      </c>
      <c r="D17" s="140">
        <v>1.8004716E-2</v>
      </c>
      <c r="E17" s="140">
        <v>1.4011216999999999E-2</v>
      </c>
      <c r="F17" s="140">
        <v>2.6882690000000001E-2</v>
      </c>
      <c r="G17" s="140">
        <v>2.6140363999999999E-2</v>
      </c>
      <c r="H17" s="140">
        <v>1.9027221E-2</v>
      </c>
      <c r="I17" s="140">
        <v>1.6211173999999998E-2</v>
      </c>
    </row>
    <row r="18" spans="1:9" s="138" customFormat="1" ht="15.9" customHeight="1">
      <c r="A18" s="139" t="s">
        <v>255</v>
      </c>
      <c r="B18" s="145">
        <v>1.6526645129245753E-2</v>
      </c>
      <c r="C18" s="140">
        <v>1.8765693141271311E-2</v>
      </c>
      <c r="D18" s="140">
        <v>1.4696692665540306E-2</v>
      </c>
      <c r="E18" s="140">
        <v>1.1611298292134524E-2</v>
      </c>
      <c r="F18" s="140">
        <v>2.4586489757496978E-2</v>
      </c>
      <c r="G18" s="140">
        <v>2.0550513762844072E-2</v>
      </c>
      <c r="H18" s="140">
        <v>1.7481941601374087E-2</v>
      </c>
      <c r="I18" s="140">
        <v>1.3711758201253225E-2</v>
      </c>
    </row>
    <row r="19" spans="1:9" s="138" customFormat="1" ht="15.9" customHeight="1" thickBot="1">
      <c r="A19" s="153" t="s">
        <v>347</v>
      </c>
      <c r="B19" s="152">
        <v>1.4999999999999999E-2</v>
      </c>
      <c r="C19" s="154">
        <v>1.7000000000000001E-2</v>
      </c>
      <c r="D19" s="154">
        <v>1.4999999999999999E-2</v>
      </c>
      <c r="E19" s="154">
        <v>1.0999999999999999E-2</v>
      </c>
      <c r="F19" s="154">
        <v>2.1999999999999999E-2</v>
      </c>
      <c r="G19" s="154">
        <v>1.4999999999999999E-2</v>
      </c>
      <c r="H19" s="154">
        <v>1.7999999999999999E-2</v>
      </c>
      <c r="I19" s="154">
        <v>1.2E-2</v>
      </c>
    </row>
    <row r="20" spans="1:9">
      <c r="A20" s="273" t="s">
        <v>429</v>
      </c>
      <c r="B20" s="273"/>
      <c r="C20" s="273"/>
      <c r="D20" s="273"/>
      <c r="E20" s="273"/>
      <c r="F20" s="273"/>
      <c r="G20" s="273"/>
      <c r="H20" s="273"/>
      <c r="I20" s="273"/>
    </row>
  </sheetData>
  <mergeCells count="3">
    <mergeCell ref="H3:I3"/>
    <mergeCell ref="C4:D4"/>
    <mergeCell ref="A20:I20"/>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C6C4"/>
  </sheetPr>
  <dimension ref="A1:N50"/>
  <sheetViews>
    <sheetView zoomScale="85" zoomScaleNormal="85" workbookViewId="0">
      <selection activeCell="Q6" sqref="Q6"/>
    </sheetView>
  </sheetViews>
  <sheetFormatPr baseColWidth="10" defaultRowHeight="13.2"/>
  <cols>
    <col min="1" max="1" width="6.109375" style="21" customWidth="1"/>
    <col min="2" max="2" width="16.44140625" style="22" bestFit="1" customWidth="1"/>
    <col min="3" max="3" width="7" style="21" bestFit="1" customWidth="1"/>
    <col min="4" max="12" width="7" style="20" bestFit="1" customWidth="1"/>
    <col min="13" max="13" width="7.109375" style="20" bestFit="1" customWidth="1"/>
    <col min="14" max="14" width="7" style="20" bestFit="1" customWidth="1"/>
    <col min="15" max="256" width="11.44140625" style="20"/>
    <col min="257" max="257" width="6.109375" style="20" customWidth="1"/>
    <col min="258" max="258" width="10.88671875" style="20" bestFit="1" customWidth="1"/>
    <col min="259" max="270" width="6.109375" style="20" customWidth="1"/>
    <col min="271" max="512" width="11.44140625" style="20"/>
    <col min="513" max="513" width="6.109375" style="20" customWidth="1"/>
    <col min="514" max="514" width="10.88671875" style="20" bestFit="1" customWidth="1"/>
    <col min="515" max="526" width="6.109375" style="20" customWidth="1"/>
    <col min="527" max="768" width="11.44140625" style="20"/>
    <col min="769" max="769" width="6.109375" style="20" customWidth="1"/>
    <col min="770" max="770" width="10.88671875" style="20" bestFit="1" customWidth="1"/>
    <col min="771" max="782" width="6.109375" style="20" customWidth="1"/>
    <col min="783" max="1024" width="11.44140625" style="20"/>
    <col min="1025" max="1025" width="6.109375" style="20" customWidth="1"/>
    <col min="1026" max="1026" width="10.88671875" style="20" bestFit="1" customWidth="1"/>
    <col min="1027" max="1038" width="6.109375" style="20" customWidth="1"/>
    <col min="1039" max="1280" width="11.44140625" style="20"/>
    <col min="1281" max="1281" width="6.109375" style="20" customWidth="1"/>
    <col min="1282" max="1282" width="10.88671875" style="20" bestFit="1" customWidth="1"/>
    <col min="1283" max="1294" width="6.109375" style="20" customWidth="1"/>
    <col min="1295" max="1536" width="11.44140625" style="20"/>
    <col min="1537" max="1537" width="6.109375" style="20" customWidth="1"/>
    <col min="1538" max="1538" width="10.88671875" style="20" bestFit="1" customWidth="1"/>
    <col min="1539" max="1550" width="6.109375" style="20" customWidth="1"/>
    <col min="1551" max="1792" width="11.44140625" style="20"/>
    <col min="1793" max="1793" width="6.109375" style="20" customWidth="1"/>
    <col min="1794" max="1794" width="10.88671875" style="20" bestFit="1" customWidth="1"/>
    <col min="1795" max="1806" width="6.109375" style="20" customWidth="1"/>
    <col min="1807" max="2048" width="11.44140625" style="20"/>
    <col min="2049" max="2049" width="6.109375" style="20" customWidth="1"/>
    <col min="2050" max="2050" width="10.88671875" style="20" bestFit="1" customWidth="1"/>
    <col min="2051" max="2062" width="6.109375" style="20" customWidth="1"/>
    <col min="2063" max="2304" width="11.44140625" style="20"/>
    <col min="2305" max="2305" width="6.109375" style="20" customWidth="1"/>
    <col min="2306" max="2306" width="10.88671875" style="20" bestFit="1" customWidth="1"/>
    <col min="2307" max="2318" width="6.109375" style="20" customWidth="1"/>
    <col min="2319" max="2560" width="11.44140625" style="20"/>
    <col min="2561" max="2561" width="6.109375" style="20" customWidth="1"/>
    <col min="2562" max="2562" width="10.88671875" style="20" bestFit="1" customWidth="1"/>
    <col min="2563" max="2574" width="6.109375" style="20" customWidth="1"/>
    <col min="2575" max="2816" width="11.44140625" style="20"/>
    <col min="2817" max="2817" width="6.109375" style="20" customWidth="1"/>
    <col min="2818" max="2818" width="10.88671875" style="20" bestFit="1" customWidth="1"/>
    <col min="2819" max="2830" width="6.109375" style="20" customWidth="1"/>
    <col min="2831" max="3072" width="11.44140625" style="20"/>
    <col min="3073" max="3073" width="6.109375" style="20" customWidth="1"/>
    <col min="3074" max="3074" width="10.88671875" style="20" bestFit="1" customWidth="1"/>
    <col min="3075" max="3086" width="6.109375" style="20" customWidth="1"/>
    <col min="3087" max="3328" width="11.44140625" style="20"/>
    <col min="3329" max="3329" width="6.109375" style="20" customWidth="1"/>
    <col min="3330" max="3330" width="10.88671875" style="20" bestFit="1" customWidth="1"/>
    <col min="3331" max="3342" width="6.109375" style="20" customWidth="1"/>
    <col min="3343" max="3584" width="11.44140625" style="20"/>
    <col min="3585" max="3585" width="6.109375" style="20" customWidth="1"/>
    <col min="3586" max="3586" width="10.88671875" style="20" bestFit="1" customWidth="1"/>
    <col min="3587" max="3598" width="6.109375" style="20" customWidth="1"/>
    <col min="3599" max="3840" width="11.44140625" style="20"/>
    <col min="3841" max="3841" width="6.109375" style="20" customWidth="1"/>
    <col min="3842" max="3842" width="10.88671875" style="20" bestFit="1" customWidth="1"/>
    <col min="3843" max="3854" width="6.109375" style="20" customWidth="1"/>
    <col min="3855" max="4096" width="11.44140625" style="20"/>
    <col min="4097" max="4097" width="6.109375" style="20" customWidth="1"/>
    <col min="4098" max="4098" width="10.88671875" style="20" bestFit="1" customWidth="1"/>
    <col min="4099" max="4110" width="6.109375" style="20" customWidth="1"/>
    <col min="4111" max="4352" width="11.44140625" style="20"/>
    <col min="4353" max="4353" width="6.109375" style="20" customWidth="1"/>
    <col min="4354" max="4354" width="10.88671875" style="20" bestFit="1" customWidth="1"/>
    <col min="4355" max="4366" width="6.109375" style="20" customWidth="1"/>
    <col min="4367" max="4608" width="11.44140625" style="20"/>
    <col min="4609" max="4609" width="6.109375" style="20" customWidth="1"/>
    <col min="4610" max="4610" width="10.88671875" style="20" bestFit="1" customWidth="1"/>
    <col min="4611" max="4622" width="6.109375" style="20" customWidth="1"/>
    <col min="4623" max="4864" width="11.44140625" style="20"/>
    <col min="4865" max="4865" width="6.109375" style="20" customWidth="1"/>
    <col min="4866" max="4866" width="10.88671875" style="20" bestFit="1" customWidth="1"/>
    <col min="4867" max="4878" width="6.109375" style="20" customWidth="1"/>
    <col min="4879" max="5120" width="11.44140625" style="20"/>
    <col min="5121" max="5121" width="6.109375" style="20" customWidth="1"/>
    <col min="5122" max="5122" width="10.88671875" style="20" bestFit="1" customWidth="1"/>
    <col min="5123" max="5134" width="6.109375" style="20" customWidth="1"/>
    <col min="5135" max="5376" width="11.44140625" style="20"/>
    <col min="5377" max="5377" width="6.109375" style="20" customWidth="1"/>
    <col min="5378" max="5378" width="10.88671875" style="20" bestFit="1" customWidth="1"/>
    <col min="5379" max="5390" width="6.109375" style="20" customWidth="1"/>
    <col min="5391" max="5632" width="11.44140625" style="20"/>
    <col min="5633" max="5633" width="6.109375" style="20" customWidth="1"/>
    <col min="5634" max="5634" width="10.88671875" style="20" bestFit="1" customWidth="1"/>
    <col min="5635" max="5646" width="6.109375" style="20" customWidth="1"/>
    <col min="5647" max="5888" width="11.44140625" style="20"/>
    <col min="5889" max="5889" width="6.109375" style="20" customWidth="1"/>
    <col min="5890" max="5890" width="10.88671875" style="20" bestFit="1" customWidth="1"/>
    <col min="5891" max="5902" width="6.109375" style="20" customWidth="1"/>
    <col min="5903" max="6144" width="11.44140625" style="20"/>
    <col min="6145" max="6145" width="6.109375" style="20" customWidth="1"/>
    <col min="6146" max="6146" width="10.88671875" style="20" bestFit="1" customWidth="1"/>
    <col min="6147" max="6158" width="6.109375" style="20" customWidth="1"/>
    <col min="6159" max="6400" width="11.44140625" style="20"/>
    <col min="6401" max="6401" width="6.109375" style="20" customWidth="1"/>
    <col min="6402" max="6402" width="10.88671875" style="20" bestFit="1" customWidth="1"/>
    <col min="6403" max="6414" width="6.109375" style="20" customWidth="1"/>
    <col min="6415" max="6656" width="11.44140625" style="20"/>
    <col min="6657" max="6657" width="6.109375" style="20" customWidth="1"/>
    <col min="6658" max="6658" width="10.88671875" style="20" bestFit="1" customWidth="1"/>
    <col min="6659" max="6670" width="6.109375" style="20" customWidth="1"/>
    <col min="6671" max="6912" width="11.44140625" style="20"/>
    <col min="6913" max="6913" width="6.109375" style="20" customWidth="1"/>
    <col min="6914" max="6914" width="10.88671875" style="20" bestFit="1" customWidth="1"/>
    <col min="6915" max="6926" width="6.109375" style="20" customWidth="1"/>
    <col min="6927" max="7168" width="11.44140625" style="20"/>
    <col min="7169" max="7169" width="6.109375" style="20" customWidth="1"/>
    <col min="7170" max="7170" width="10.88671875" style="20" bestFit="1" customWidth="1"/>
    <col min="7171" max="7182" width="6.109375" style="20" customWidth="1"/>
    <col min="7183" max="7424" width="11.44140625" style="20"/>
    <col min="7425" max="7425" width="6.109375" style="20" customWidth="1"/>
    <col min="7426" max="7426" width="10.88671875" style="20" bestFit="1" customWidth="1"/>
    <col min="7427" max="7438" width="6.109375" style="20" customWidth="1"/>
    <col min="7439" max="7680" width="11.44140625" style="20"/>
    <col min="7681" max="7681" width="6.109375" style="20" customWidth="1"/>
    <col min="7682" max="7682" width="10.88671875" style="20" bestFit="1" customWidth="1"/>
    <col min="7683" max="7694" width="6.109375" style="20" customWidth="1"/>
    <col min="7695" max="7936" width="11.44140625" style="20"/>
    <col min="7937" max="7937" width="6.109375" style="20" customWidth="1"/>
    <col min="7938" max="7938" width="10.88671875" style="20" bestFit="1" customWidth="1"/>
    <col min="7939" max="7950" width="6.109375" style="20" customWidth="1"/>
    <col min="7951" max="8192" width="11.44140625" style="20"/>
    <col min="8193" max="8193" width="6.109375" style="20" customWidth="1"/>
    <col min="8194" max="8194" width="10.88671875" style="20" bestFit="1" customWidth="1"/>
    <col min="8195" max="8206" width="6.109375" style="20" customWidth="1"/>
    <col min="8207" max="8448" width="11.44140625" style="20"/>
    <col min="8449" max="8449" width="6.109375" style="20" customWidth="1"/>
    <col min="8450" max="8450" width="10.88671875" style="20" bestFit="1" customWidth="1"/>
    <col min="8451" max="8462" width="6.109375" style="20" customWidth="1"/>
    <col min="8463" max="8704" width="11.44140625" style="20"/>
    <col min="8705" max="8705" width="6.109375" style="20" customWidth="1"/>
    <col min="8706" max="8706" width="10.88671875" style="20" bestFit="1" customWidth="1"/>
    <col min="8707" max="8718" width="6.109375" style="20" customWidth="1"/>
    <col min="8719" max="8960" width="11.44140625" style="20"/>
    <col min="8961" max="8961" width="6.109375" style="20" customWidth="1"/>
    <col min="8962" max="8962" width="10.88671875" style="20" bestFit="1" customWidth="1"/>
    <col min="8963" max="8974" width="6.109375" style="20" customWidth="1"/>
    <col min="8975" max="9216" width="11.44140625" style="20"/>
    <col min="9217" max="9217" width="6.109375" style="20" customWidth="1"/>
    <col min="9218" max="9218" width="10.88671875" style="20" bestFit="1" customWidth="1"/>
    <col min="9219" max="9230" width="6.109375" style="20" customWidth="1"/>
    <col min="9231" max="9472" width="11.44140625" style="20"/>
    <col min="9473" max="9473" width="6.109375" style="20" customWidth="1"/>
    <col min="9474" max="9474" width="10.88671875" style="20" bestFit="1" customWidth="1"/>
    <col min="9475" max="9486" width="6.109375" style="20" customWidth="1"/>
    <col min="9487" max="9728" width="11.44140625" style="20"/>
    <col min="9729" max="9729" width="6.109375" style="20" customWidth="1"/>
    <col min="9730" max="9730" width="10.88671875" style="20" bestFit="1" customWidth="1"/>
    <col min="9731" max="9742" width="6.109375" style="20" customWidth="1"/>
    <col min="9743" max="9984" width="11.44140625" style="20"/>
    <col min="9985" max="9985" width="6.109375" style="20" customWidth="1"/>
    <col min="9986" max="9986" width="10.88671875" style="20" bestFit="1" customWidth="1"/>
    <col min="9987" max="9998" width="6.109375" style="20" customWidth="1"/>
    <col min="9999" max="10240" width="11.44140625" style="20"/>
    <col min="10241" max="10241" width="6.109375" style="20" customWidth="1"/>
    <col min="10242" max="10242" width="10.88671875" style="20" bestFit="1" customWidth="1"/>
    <col min="10243" max="10254" width="6.109375" style="20" customWidth="1"/>
    <col min="10255" max="10496" width="11.44140625" style="20"/>
    <col min="10497" max="10497" width="6.109375" style="20" customWidth="1"/>
    <col min="10498" max="10498" width="10.88671875" style="20" bestFit="1" customWidth="1"/>
    <col min="10499" max="10510" width="6.109375" style="20" customWidth="1"/>
    <col min="10511" max="10752" width="11.44140625" style="20"/>
    <col min="10753" max="10753" width="6.109375" style="20" customWidth="1"/>
    <col min="10754" max="10754" width="10.88671875" style="20" bestFit="1" customWidth="1"/>
    <col min="10755" max="10766" width="6.109375" style="20" customWidth="1"/>
    <col min="10767" max="11008" width="11.44140625" style="20"/>
    <col min="11009" max="11009" width="6.109375" style="20" customWidth="1"/>
    <col min="11010" max="11010" width="10.88671875" style="20" bestFit="1" customWidth="1"/>
    <col min="11011" max="11022" width="6.109375" style="20" customWidth="1"/>
    <col min="11023" max="11264" width="11.44140625" style="20"/>
    <col min="11265" max="11265" width="6.109375" style="20" customWidth="1"/>
    <col min="11266" max="11266" width="10.88671875" style="20" bestFit="1" customWidth="1"/>
    <col min="11267" max="11278" width="6.109375" style="20" customWidth="1"/>
    <col min="11279" max="11520" width="11.44140625" style="20"/>
    <col min="11521" max="11521" width="6.109375" style="20" customWidth="1"/>
    <col min="11522" max="11522" width="10.88671875" style="20" bestFit="1" customWidth="1"/>
    <col min="11523" max="11534" width="6.109375" style="20" customWidth="1"/>
    <col min="11535" max="11776" width="11.44140625" style="20"/>
    <col min="11777" max="11777" width="6.109375" style="20" customWidth="1"/>
    <col min="11778" max="11778" width="10.88671875" style="20" bestFit="1" customWidth="1"/>
    <col min="11779" max="11790" width="6.109375" style="20" customWidth="1"/>
    <col min="11791" max="12032" width="11.44140625" style="20"/>
    <col min="12033" max="12033" width="6.109375" style="20" customWidth="1"/>
    <col min="12034" max="12034" width="10.88671875" style="20" bestFit="1" customWidth="1"/>
    <col min="12035" max="12046" width="6.109375" style="20" customWidth="1"/>
    <col min="12047" max="12288" width="11.44140625" style="20"/>
    <col min="12289" max="12289" width="6.109375" style="20" customWidth="1"/>
    <col min="12290" max="12290" width="10.88671875" style="20" bestFit="1" customWidth="1"/>
    <col min="12291" max="12302" width="6.109375" style="20" customWidth="1"/>
    <col min="12303" max="12544" width="11.44140625" style="20"/>
    <col min="12545" max="12545" width="6.109375" style="20" customWidth="1"/>
    <col min="12546" max="12546" width="10.88671875" style="20" bestFit="1" customWidth="1"/>
    <col min="12547" max="12558" width="6.109375" style="20" customWidth="1"/>
    <col min="12559" max="12800" width="11.44140625" style="20"/>
    <col min="12801" max="12801" width="6.109375" style="20" customWidth="1"/>
    <col min="12802" max="12802" width="10.88671875" style="20" bestFit="1" customWidth="1"/>
    <col min="12803" max="12814" width="6.109375" style="20" customWidth="1"/>
    <col min="12815" max="13056" width="11.44140625" style="20"/>
    <col min="13057" max="13057" width="6.109375" style="20" customWidth="1"/>
    <col min="13058" max="13058" width="10.88671875" style="20" bestFit="1" customWidth="1"/>
    <col min="13059" max="13070" width="6.109375" style="20" customWidth="1"/>
    <col min="13071" max="13312" width="11.44140625" style="20"/>
    <col min="13313" max="13313" width="6.109375" style="20" customWidth="1"/>
    <col min="13314" max="13314" width="10.88671875" style="20" bestFit="1" customWidth="1"/>
    <col min="13315" max="13326" width="6.109375" style="20" customWidth="1"/>
    <col min="13327" max="13568" width="11.44140625" style="20"/>
    <col min="13569" max="13569" width="6.109375" style="20" customWidth="1"/>
    <col min="13570" max="13570" width="10.88671875" style="20" bestFit="1" customWidth="1"/>
    <col min="13571" max="13582" width="6.109375" style="20" customWidth="1"/>
    <col min="13583" max="13824" width="11.44140625" style="20"/>
    <col min="13825" max="13825" width="6.109375" style="20" customWidth="1"/>
    <col min="13826" max="13826" width="10.88671875" style="20" bestFit="1" customWidth="1"/>
    <col min="13827" max="13838" width="6.109375" style="20" customWidth="1"/>
    <col min="13839" max="14080" width="11.44140625" style="20"/>
    <col min="14081" max="14081" width="6.109375" style="20" customWidth="1"/>
    <col min="14082" max="14082" width="10.88671875" style="20" bestFit="1" customWidth="1"/>
    <col min="14083" max="14094" width="6.109375" style="20" customWidth="1"/>
    <col min="14095" max="14336" width="11.44140625" style="20"/>
    <col min="14337" max="14337" width="6.109375" style="20" customWidth="1"/>
    <col min="14338" max="14338" width="10.88671875" style="20" bestFit="1" customWidth="1"/>
    <col min="14339" max="14350" width="6.109375" style="20" customWidth="1"/>
    <col min="14351" max="14592" width="11.44140625" style="20"/>
    <col min="14593" max="14593" width="6.109375" style="20" customWidth="1"/>
    <col min="14594" max="14594" width="10.88671875" style="20" bestFit="1" customWidth="1"/>
    <col min="14595" max="14606" width="6.109375" style="20" customWidth="1"/>
    <col min="14607" max="14848" width="11.44140625" style="20"/>
    <col min="14849" max="14849" width="6.109375" style="20" customWidth="1"/>
    <col min="14850" max="14850" width="10.88671875" style="20" bestFit="1" customWidth="1"/>
    <col min="14851" max="14862" width="6.109375" style="20" customWidth="1"/>
    <col min="14863" max="15104" width="11.44140625" style="20"/>
    <col min="15105" max="15105" width="6.109375" style="20" customWidth="1"/>
    <col min="15106" max="15106" width="10.88671875" style="20" bestFit="1" customWidth="1"/>
    <col min="15107" max="15118" width="6.109375" style="20" customWidth="1"/>
    <col min="15119" max="15360" width="11.44140625" style="20"/>
    <col min="15361" max="15361" width="6.109375" style="20" customWidth="1"/>
    <col min="15362" max="15362" width="10.88671875" style="20" bestFit="1" customWidth="1"/>
    <col min="15363" max="15374" width="6.109375" style="20" customWidth="1"/>
    <col min="15375" max="15616" width="11.44140625" style="20"/>
    <col min="15617" max="15617" width="6.109375" style="20" customWidth="1"/>
    <col min="15618" max="15618" width="10.88671875" style="20" bestFit="1" customWidth="1"/>
    <col min="15619" max="15630" width="6.109375" style="20" customWidth="1"/>
    <col min="15631" max="15872" width="11.44140625" style="20"/>
    <col min="15873" max="15873" width="6.109375" style="20" customWidth="1"/>
    <col min="15874" max="15874" width="10.88671875" style="20" bestFit="1" customWidth="1"/>
    <col min="15875" max="15886" width="6.109375" style="20" customWidth="1"/>
    <col min="15887" max="16128" width="11.44140625" style="20"/>
    <col min="16129" max="16129" width="6.109375" style="20" customWidth="1"/>
    <col min="16130" max="16130" width="10.88671875" style="20" bestFit="1" customWidth="1"/>
    <col min="16131" max="16142" width="6.109375" style="20" customWidth="1"/>
    <col min="16143" max="16384" width="11.44140625" style="20"/>
  </cols>
  <sheetData>
    <row r="1" spans="1:14" ht="18" customHeight="1">
      <c r="A1" s="295" t="s">
        <v>256</v>
      </c>
      <c r="B1" s="295"/>
      <c r="C1" s="295"/>
      <c r="D1" s="295"/>
      <c r="E1" s="295"/>
      <c r="F1" s="295"/>
      <c r="G1" s="295"/>
      <c r="H1" s="295"/>
      <c r="I1" s="295"/>
      <c r="J1" s="295"/>
      <c r="K1" s="295"/>
      <c r="L1" s="295"/>
      <c r="M1" s="295"/>
      <c r="N1" s="295"/>
    </row>
    <row r="2" spans="1:14" s="137" customFormat="1" ht="15.9" customHeight="1">
      <c r="A2" s="144"/>
      <c r="B2" s="144"/>
      <c r="C2" s="135"/>
    </row>
    <row r="3" spans="1:14" s="137" customFormat="1" ht="15.9" customHeight="1" thickBot="1">
      <c r="A3" s="146"/>
      <c r="B3" s="147"/>
      <c r="C3" s="146"/>
      <c r="D3" s="148"/>
      <c r="E3" s="148"/>
      <c r="F3" s="148"/>
      <c r="G3" s="148"/>
      <c r="H3" s="148"/>
      <c r="I3" s="148"/>
      <c r="J3" s="148"/>
      <c r="K3" s="148"/>
      <c r="L3" s="148"/>
      <c r="M3" s="293" t="s">
        <v>257</v>
      </c>
      <c r="N3" s="293"/>
    </row>
    <row r="4" spans="1:14" s="137" customFormat="1" ht="15.9" customHeight="1">
      <c r="A4" s="142" t="s">
        <v>237</v>
      </c>
      <c r="B4" s="171" t="s">
        <v>170</v>
      </c>
      <c r="C4" s="172" t="s">
        <v>126</v>
      </c>
      <c r="D4" s="172" t="s">
        <v>127</v>
      </c>
      <c r="E4" s="172" t="s">
        <v>117</v>
      </c>
      <c r="F4" s="172" t="s">
        <v>116</v>
      </c>
      <c r="G4" s="172" t="s">
        <v>135</v>
      </c>
      <c r="H4" s="172" t="s">
        <v>134</v>
      </c>
      <c r="I4" s="172" t="s">
        <v>133</v>
      </c>
      <c r="J4" s="172" t="s">
        <v>132</v>
      </c>
      <c r="K4" s="172" t="s">
        <v>131</v>
      </c>
      <c r="L4" s="172" t="s">
        <v>130</v>
      </c>
      <c r="M4" s="172" t="s">
        <v>129</v>
      </c>
      <c r="N4" s="172" t="s">
        <v>128</v>
      </c>
    </row>
    <row r="5" spans="1:14" s="138" customFormat="1" ht="15.9" customHeight="1">
      <c r="A5" s="296" t="s">
        <v>156</v>
      </c>
      <c r="B5" s="296"/>
      <c r="C5" s="296"/>
      <c r="D5" s="296"/>
      <c r="E5" s="296"/>
      <c r="F5" s="296"/>
      <c r="G5" s="296"/>
      <c r="H5" s="296"/>
      <c r="I5" s="296"/>
      <c r="J5" s="296"/>
      <c r="K5" s="296"/>
      <c r="L5" s="296"/>
      <c r="M5" s="296"/>
      <c r="N5" s="296"/>
    </row>
    <row r="6" spans="1:14" s="138" customFormat="1" ht="15.9" customHeight="1">
      <c r="A6" s="139" t="s">
        <v>242</v>
      </c>
      <c r="B6" s="145">
        <v>3.2304461640249693E-2</v>
      </c>
      <c r="C6" s="140">
        <v>3.5490365257405808E-2</v>
      </c>
      <c r="D6" s="140">
        <v>3.4268271612048609E-2</v>
      </c>
      <c r="E6" s="140">
        <v>3.4713027459559037E-2</v>
      </c>
      <c r="F6" s="140">
        <v>3.4435103074974084E-2</v>
      </c>
      <c r="G6" s="140">
        <v>3.1926563131458925E-2</v>
      </c>
      <c r="H6" s="140">
        <v>3.0471234460826828E-2</v>
      </c>
      <c r="I6" s="140">
        <v>3.007866728366497E-2</v>
      </c>
      <c r="J6" s="140">
        <v>3.1870669745958431E-2</v>
      </c>
      <c r="K6" s="140">
        <v>3.1143467960940661E-2</v>
      </c>
      <c r="L6" s="140">
        <v>3.0583338151124472E-2</v>
      </c>
      <c r="M6" s="140">
        <v>3.0134767771415352E-2</v>
      </c>
      <c r="N6" s="140">
        <v>3.3455545371219066E-2</v>
      </c>
    </row>
    <row r="7" spans="1:14" s="138" customFormat="1" ht="15.9" customHeight="1">
      <c r="A7" s="139" t="s">
        <v>244</v>
      </c>
      <c r="B7" s="145">
        <v>2.8544835478984332E-2</v>
      </c>
      <c r="C7" s="140">
        <v>3.4064235415354666E-2</v>
      </c>
      <c r="D7" s="140">
        <v>3.3344792024750776E-2</v>
      </c>
      <c r="E7" s="140">
        <v>3.0901780585870189E-2</v>
      </c>
      <c r="F7" s="140">
        <v>2.8110599078341014E-2</v>
      </c>
      <c r="G7" s="140">
        <v>2.6428159261396422E-2</v>
      </c>
      <c r="H7" s="140">
        <v>2.7438321420336639E-2</v>
      </c>
      <c r="I7" s="140">
        <v>2.7942616811661002E-2</v>
      </c>
      <c r="J7" s="140">
        <v>2.9005524861878452E-2</v>
      </c>
      <c r="K7" s="140">
        <v>2.7718550106609809E-2</v>
      </c>
      <c r="L7" s="140">
        <v>2.7214022140221401E-2</v>
      </c>
      <c r="M7" s="140">
        <v>2.6540503115624278E-2</v>
      </c>
      <c r="N7" s="140">
        <v>2.6674201751907319E-2</v>
      </c>
    </row>
    <row r="8" spans="1:14" s="138" customFormat="1" ht="15.9" customHeight="1">
      <c r="A8" s="139" t="s">
        <v>245</v>
      </c>
      <c r="B8" s="145">
        <v>2.2811730677425091E-2</v>
      </c>
      <c r="C8" s="140">
        <v>2.5903512244782535E-2</v>
      </c>
      <c r="D8" s="140">
        <v>2.4800407677934431E-2</v>
      </c>
      <c r="E8" s="140">
        <v>2.5131601290541688E-2</v>
      </c>
      <c r="F8" s="140">
        <v>2.3971438286297178E-2</v>
      </c>
      <c r="G8" s="140">
        <v>2.0752785990448032E-2</v>
      </c>
      <c r="H8" s="140">
        <v>2.1364850275583842E-2</v>
      </c>
      <c r="I8" s="140">
        <v>2.2253760999148452E-2</v>
      </c>
      <c r="J8" s="140">
        <v>2.2586686340162306E-2</v>
      </c>
      <c r="K8" s="140">
        <v>2.1253622776609648E-2</v>
      </c>
      <c r="L8" s="140">
        <v>2.1809507582211621E-2</v>
      </c>
      <c r="M8" s="140">
        <v>2.2974812797821646E-2</v>
      </c>
      <c r="N8" s="140">
        <v>2.3176967541129391E-2</v>
      </c>
    </row>
    <row r="9" spans="1:14" s="138" customFormat="1" ht="15.9" customHeight="1">
      <c r="A9" s="139" t="s">
        <v>246</v>
      </c>
      <c r="B9" s="145">
        <v>2.848579834474415E-2</v>
      </c>
      <c r="C9" s="140">
        <v>2.5938036911821758E-2</v>
      </c>
      <c r="D9" s="140">
        <v>2.6801041032172325E-2</v>
      </c>
      <c r="E9" s="140">
        <v>2.6477593751731015E-2</v>
      </c>
      <c r="F9" s="140">
        <v>2.653151656142683E-2</v>
      </c>
      <c r="G9" s="140">
        <v>2.8415058875559732E-2</v>
      </c>
      <c r="H9" s="140">
        <v>2.8790893015030947E-2</v>
      </c>
      <c r="I9" s="140">
        <v>3.0237819345582961E-2</v>
      </c>
      <c r="J9" s="140">
        <v>3.029132641800927E-2</v>
      </c>
      <c r="K9" s="140">
        <v>3.0398322851153039E-2</v>
      </c>
      <c r="L9" s="140">
        <v>3.013078748413443E-2</v>
      </c>
      <c r="M9" s="140">
        <v>2.9434504086591561E-2</v>
      </c>
      <c r="N9" s="140">
        <v>2.9776539365131399E-2</v>
      </c>
    </row>
    <row r="10" spans="1:14" s="138" customFormat="1" ht="15.9" customHeight="1">
      <c r="A10" s="139" t="s">
        <v>247</v>
      </c>
      <c r="B10" s="145">
        <v>2.6314219773059928E-2</v>
      </c>
      <c r="C10" s="140">
        <v>3.0941336971350614E-2</v>
      </c>
      <c r="D10" s="140">
        <v>3.1945050152638467E-2</v>
      </c>
      <c r="E10" s="140">
        <v>2.8662071983371621E-2</v>
      </c>
      <c r="F10" s="140">
        <v>2.9352282044274394E-2</v>
      </c>
      <c r="G10" s="140">
        <v>2.7385255778288969E-2</v>
      </c>
      <c r="H10" s="140">
        <v>2.6638894979171233E-2</v>
      </c>
      <c r="I10" s="140">
        <v>2.5303254843844339E-2</v>
      </c>
      <c r="J10" s="140">
        <v>2.4982155603140613E-2</v>
      </c>
      <c r="K10" s="140">
        <v>2.2620947768176563E-2</v>
      </c>
      <c r="L10" s="140">
        <v>2.2190408017179669E-2</v>
      </c>
      <c r="M10" s="140">
        <v>2.2244246228388945E-2</v>
      </c>
      <c r="N10" s="140">
        <v>2.2264171894953083E-2</v>
      </c>
    </row>
    <row r="11" spans="1:14" s="138" customFormat="1" ht="15.9" customHeight="1">
      <c r="A11" s="139" t="s">
        <v>248</v>
      </c>
      <c r="B11" s="145">
        <v>2.3312772133526852E-2</v>
      </c>
      <c r="C11" s="140">
        <v>2.4430779458201761E-2</v>
      </c>
      <c r="D11" s="140">
        <v>2.4160478776460156E-2</v>
      </c>
      <c r="E11" s="140">
        <v>2.3402839396628218E-2</v>
      </c>
      <c r="F11" s="140">
        <v>2.3456995508234903E-2</v>
      </c>
      <c r="G11" s="140">
        <v>2.3077776544990568E-2</v>
      </c>
      <c r="H11" s="140">
        <v>2.2372730805529342E-2</v>
      </c>
      <c r="I11" s="140">
        <v>2.2481265611990008E-2</v>
      </c>
      <c r="J11" s="140">
        <v>2.3348677278021184E-2</v>
      </c>
      <c r="K11" s="140">
        <v>2.3077776544990568E-2</v>
      </c>
      <c r="L11" s="140">
        <v>2.4160478776460156E-2</v>
      </c>
      <c r="M11" s="140">
        <v>2.5348682754040293E-2</v>
      </c>
      <c r="N11" s="140">
        <v>2.5000000000000001E-2</v>
      </c>
    </row>
    <row r="12" spans="1:14" s="138" customFormat="1" ht="15.9" customHeight="1">
      <c r="A12" s="139" t="s">
        <v>249</v>
      </c>
      <c r="B12" s="145">
        <v>2.3807441356027078E-2</v>
      </c>
      <c r="C12" s="140">
        <v>2.6157370411805443E-2</v>
      </c>
      <c r="D12" s="140">
        <v>2.6001705029838021E-2</v>
      </c>
      <c r="E12" s="140">
        <v>2.5326579578778992E-2</v>
      </c>
      <c r="F12" s="140">
        <v>2.5430505944447405E-2</v>
      </c>
      <c r="G12" s="140">
        <v>2.465051755415644E-2</v>
      </c>
      <c r="H12" s="140">
        <v>2.2721197540764501E-2</v>
      </c>
      <c r="I12" s="140">
        <v>2.2616692509223119E-2</v>
      </c>
      <c r="J12" s="140">
        <v>2.4442309744903405E-2</v>
      </c>
      <c r="K12" s="140">
        <v>2.3295575977773028E-2</v>
      </c>
      <c r="L12" s="140">
        <v>2.2825680226653124E-2</v>
      </c>
      <c r="M12" s="140">
        <v>2.3452107484374166E-2</v>
      </c>
      <c r="N12" s="140">
        <v>2.2873960861258841E-2</v>
      </c>
    </row>
    <row r="13" spans="1:14" s="138" customFormat="1" ht="15.9" customHeight="1">
      <c r="A13" s="139" t="s">
        <v>250</v>
      </c>
      <c r="B13" s="145">
        <v>2.4650284525170523E-2</v>
      </c>
      <c r="C13" s="140">
        <v>2.4183983911720722E-2</v>
      </c>
      <c r="D13" s="140">
        <v>2.5339925834363411E-2</v>
      </c>
      <c r="E13" s="140">
        <v>2.4787425921154342E-2</v>
      </c>
      <c r="F13" s="140">
        <v>2.3730912092447379E-2</v>
      </c>
      <c r="G13" s="140">
        <v>2.4133663366336634E-2</v>
      </c>
      <c r="H13" s="140">
        <v>2.4183983911720722E-2</v>
      </c>
      <c r="I13" s="140">
        <v>2.4183983911720722E-2</v>
      </c>
      <c r="J13" s="140">
        <v>2.6142445450802798E-2</v>
      </c>
      <c r="K13" s="140">
        <v>2.564102564102564E-2</v>
      </c>
      <c r="L13" s="140">
        <v>2.4485798237022526E-2</v>
      </c>
      <c r="M13" s="140">
        <v>2.5088867137190253E-2</v>
      </c>
      <c r="N13" s="140">
        <v>2.4638868968343407E-2</v>
      </c>
    </row>
    <row r="14" spans="1:14" s="138" customFormat="1" ht="15.9" customHeight="1">
      <c r="A14" s="139" t="s">
        <v>251</v>
      </c>
      <c r="B14" s="145">
        <v>2.3658766150423546E-2</v>
      </c>
      <c r="C14" s="140">
        <v>2.4838676636279831E-2</v>
      </c>
      <c r="D14" s="140">
        <v>2.4838676636279831E-2</v>
      </c>
      <c r="E14" s="140">
        <v>2.3788772109715459E-2</v>
      </c>
      <c r="F14" s="140">
        <v>2.4189002203659098E-2</v>
      </c>
      <c r="G14" s="140">
        <v>2.3488384019693317E-2</v>
      </c>
      <c r="H14" s="140">
        <v>2.2134346754313888E-2</v>
      </c>
      <c r="I14" s="140">
        <v>2.3037455105182146E-2</v>
      </c>
      <c r="J14" s="140">
        <v>2.3338120640131309E-2</v>
      </c>
      <c r="K14" s="140">
        <v>2.3237919359803016E-2</v>
      </c>
      <c r="L14" s="140">
        <v>2.2636279642747153E-2</v>
      </c>
      <c r="M14" s="140">
        <v>2.4289008455034587E-2</v>
      </c>
      <c r="N14" s="140">
        <v>2.3796063113532405E-2</v>
      </c>
    </row>
    <row r="15" spans="1:14" s="138" customFormat="1" ht="15.9" customHeight="1">
      <c r="A15" s="139" t="s">
        <v>252</v>
      </c>
      <c r="B15" s="145">
        <v>2.3750497999999998E-2</v>
      </c>
      <c r="C15" s="140">
        <v>2.3846233000000001E-2</v>
      </c>
      <c r="D15" s="140">
        <v>2.4347647E-2</v>
      </c>
      <c r="E15" s="140">
        <v>2.4347647E-2</v>
      </c>
      <c r="F15" s="140">
        <v>2.5198871000000001E-2</v>
      </c>
      <c r="G15" s="140">
        <v>2.5198871000000001E-2</v>
      </c>
      <c r="H15" s="140">
        <v>2.3394518999999999E-2</v>
      </c>
      <c r="I15" s="140">
        <v>2.0978299999999998E-2</v>
      </c>
      <c r="J15" s="140">
        <v>2.2691020999999999E-2</v>
      </c>
      <c r="K15" s="140">
        <v>2.2338891999999999E-2</v>
      </c>
      <c r="L15" s="140">
        <v>2.4247405999999999E-2</v>
      </c>
      <c r="M15" s="140">
        <v>2.4097005000000001E-2</v>
      </c>
      <c r="N15" s="140">
        <v>2.4381480000000001E-2</v>
      </c>
    </row>
    <row r="16" spans="1:14" s="138" customFormat="1" ht="15.9" customHeight="1">
      <c r="A16" s="139" t="s">
        <v>253</v>
      </c>
      <c r="B16" s="145">
        <v>2.2865416999999999E-2</v>
      </c>
      <c r="C16" s="140">
        <v>2.6330618E-2</v>
      </c>
      <c r="D16" s="140">
        <v>2.5282051E-2</v>
      </c>
      <c r="E16" s="140">
        <v>2.4181127E-2</v>
      </c>
      <c r="F16" s="140">
        <v>2.3880444000000001E-2</v>
      </c>
      <c r="G16" s="140">
        <v>2.3780175000000001E-2</v>
      </c>
      <c r="H16" s="140">
        <v>2.1720109000000001E-2</v>
      </c>
      <c r="I16" s="140">
        <v>2.2022125E-2</v>
      </c>
      <c r="J16" s="140">
        <v>2.2374241E-2</v>
      </c>
      <c r="K16" s="140">
        <v>2.1518662000000001E-2</v>
      </c>
      <c r="L16" s="140">
        <v>2.1317131E-2</v>
      </c>
      <c r="M16" s="140">
        <v>2.1820802E-2</v>
      </c>
      <c r="N16" s="140">
        <v>2.0793854000000001E-2</v>
      </c>
    </row>
    <row r="17" spans="1:14" s="138" customFormat="1" ht="15.9" customHeight="1">
      <c r="A17" s="139" t="s">
        <v>254</v>
      </c>
      <c r="B17" s="145">
        <v>1.8884504999999999E-2</v>
      </c>
      <c r="C17" s="140">
        <v>2.3444683000000001E-2</v>
      </c>
      <c r="D17" s="140">
        <v>2.3095396000000001E-2</v>
      </c>
      <c r="E17" s="140">
        <v>2.1295110999999999E-2</v>
      </c>
      <c r="F17" s="140">
        <v>2.0994419E-2</v>
      </c>
      <c r="G17" s="140">
        <v>1.9538461999999999E-2</v>
      </c>
      <c r="H17" s="140">
        <v>1.7825952999999999E-2</v>
      </c>
      <c r="I17" s="140">
        <v>1.6765235E-2</v>
      </c>
      <c r="J17" s="140">
        <v>1.7674562000000001E-2</v>
      </c>
      <c r="K17" s="140">
        <v>1.6411153000000001E-2</v>
      </c>
      <c r="L17" s="140">
        <v>1.5803562E-2</v>
      </c>
      <c r="M17" s="140">
        <v>1.6613517000000001E-2</v>
      </c>
      <c r="N17" s="140">
        <v>1.7538477E-2</v>
      </c>
    </row>
    <row r="18" spans="1:14" s="138" customFormat="1" ht="15.9" customHeight="1">
      <c r="A18" s="139" t="s">
        <v>255</v>
      </c>
      <c r="B18" s="145">
        <v>1.6526645E-2</v>
      </c>
      <c r="C18" s="140">
        <v>1.8993158E-2</v>
      </c>
      <c r="D18" s="140">
        <v>1.8642423000000002E-2</v>
      </c>
      <c r="E18" s="140">
        <v>1.8492030999999999E-2</v>
      </c>
      <c r="F18" s="140">
        <v>1.5777072E-2</v>
      </c>
      <c r="G18" s="140">
        <v>1.5424033E-2</v>
      </c>
      <c r="H18" s="140">
        <v>1.4717193999999999E-2</v>
      </c>
      <c r="I18" s="140">
        <v>1.6935278000000002E-2</v>
      </c>
      <c r="J18" s="140">
        <v>1.6079475999999999E-2</v>
      </c>
      <c r="K18" s="140">
        <v>1.5121226E-2</v>
      </c>
      <c r="L18" s="140">
        <v>1.5877894E-2</v>
      </c>
      <c r="M18" s="140">
        <v>1.6532733000000001E-2</v>
      </c>
      <c r="N18" s="140">
        <v>1.6479059000000001E-2</v>
      </c>
    </row>
    <row r="19" spans="1:14" s="138" customFormat="1" ht="15.9" customHeight="1">
      <c r="A19" s="175" t="s">
        <v>347</v>
      </c>
      <c r="B19" s="176">
        <v>1.4999999999999999E-2</v>
      </c>
      <c r="C19" s="177">
        <v>1.8022579E-2</v>
      </c>
      <c r="D19" s="177">
        <v>1.8072288999999998E-2</v>
      </c>
      <c r="E19" s="177">
        <v>1.7375887E-2</v>
      </c>
      <c r="F19" s="177">
        <v>1.7077126000000001E-2</v>
      </c>
      <c r="G19" s="177">
        <v>1.6379310000000001E-2</v>
      </c>
      <c r="H19" s="177">
        <v>1.458037E-2</v>
      </c>
      <c r="I19" s="177">
        <v>1.4480236E-2</v>
      </c>
      <c r="J19" s="177">
        <v>1.4380080999999999E-2</v>
      </c>
      <c r="K19" s="177">
        <v>1.4980703E-2</v>
      </c>
      <c r="L19" s="177">
        <v>1.4029379999999999E-2</v>
      </c>
      <c r="M19" s="177">
        <v>1.3026001000000001E-2</v>
      </c>
      <c r="N19" s="177">
        <v>1.3885395E-2</v>
      </c>
    </row>
    <row r="20" spans="1:14" s="137" customFormat="1" ht="15.9" customHeight="1">
      <c r="A20" s="297" t="s">
        <v>48</v>
      </c>
      <c r="B20" s="297"/>
      <c r="C20" s="297"/>
      <c r="D20" s="297"/>
      <c r="E20" s="297"/>
      <c r="F20" s="297"/>
      <c r="G20" s="297"/>
      <c r="H20" s="297"/>
      <c r="I20" s="297"/>
      <c r="J20" s="297"/>
      <c r="K20" s="297"/>
      <c r="L20" s="297"/>
      <c r="M20" s="297"/>
      <c r="N20" s="297"/>
    </row>
    <row r="21" spans="1:14" s="137" customFormat="1" ht="15.9" customHeight="1">
      <c r="A21" s="139" t="s">
        <v>242</v>
      </c>
      <c r="B21" s="173" t="s">
        <v>243</v>
      </c>
      <c r="C21" s="168" t="s">
        <v>243</v>
      </c>
      <c r="D21" s="168" t="s">
        <v>243</v>
      </c>
      <c r="E21" s="168" t="s">
        <v>243</v>
      </c>
      <c r="F21" s="168" t="s">
        <v>243</v>
      </c>
      <c r="G21" s="168" t="s">
        <v>243</v>
      </c>
      <c r="H21" s="168" t="s">
        <v>243</v>
      </c>
      <c r="I21" s="168" t="s">
        <v>243</v>
      </c>
      <c r="J21" s="168" t="s">
        <v>243</v>
      </c>
      <c r="K21" s="168" t="s">
        <v>243</v>
      </c>
      <c r="L21" s="168" t="s">
        <v>243</v>
      </c>
      <c r="M21" s="168" t="s">
        <v>243</v>
      </c>
      <c r="N21" s="169">
        <v>2.4546224019561743E-2</v>
      </c>
    </row>
    <row r="22" spans="1:14" s="137" customFormat="1" ht="15.9" customHeight="1">
      <c r="A22" s="139" t="s">
        <v>244</v>
      </c>
      <c r="B22" s="145">
        <v>2.234593555190274E-2</v>
      </c>
      <c r="C22" s="140">
        <v>2.4546224019561743E-2</v>
      </c>
      <c r="D22" s="140">
        <v>2.4546224019561743E-2</v>
      </c>
      <c r="E22" s="140">
        <v>2.3811764705882352E-2</v>
      </c>
      <c r="F22" s="140">
        <v>2.1232424271020098E-2</v>
      </c>
      <c r="G22" s="140">
        <v>1.9937635831049797E-2</v>
      </c>
      <c r="H22" s="140">
        <v>2.1601735685312706E-2</v>
      </c>
      <c r="I22" s="140">
        <v>2.3444120139346578E-2</v>
      </c>
      <c r="J22" s="140">
        <v>2.4546224019561743E-2</v>
      </c>
      <c r="K22" s="140">
        <v>2.2339523046469977E-2</v>
      </c>
      <c r="L22" s="140">
        <v>2.1509433962264152E-2</v>
      </c>
      <c r="M22" s="140">
        <v>2.1878536401357979E-2</v>
      </c>
      <c r="N22" s="169">
        <v>2.1603235888950176E-2</v>
      </c>
    </row>
    <row r="23" spans="1:14" s="137" customFormat="1" ht="15.9" customHeight="1">
      <c r="A23" s="139" t="s">
        <v>245</v>
      </c>
      <c r="B23" s="145">
        <v>1.8739819452267503E-2</v>
      </c>
      <c r="C23" s="140">
        <v>2.106328182487123E-2</v>
      </c>
      <c r="D23" s="140">
        <v>2.1243332720250137E-2</v>
      </c>
      <c r="E23" s="140">
        <v>2.0883164673413064E-2</v>
      </c>
      <c r="F23" s="140">
        <v>1.9981583793738489E-2</v>
      </c>
      <c r="G23" s="140">
        <v>1.7448301329394386E-2</v>
      </c>
      <c r="H23" s="140">
        <v>1.7720350715274572E-2</v>
      </c>
      <c r="I23" s="140">
        <v>1.8535595721136111E-2</v>
      </c>
      <c r="J23" s="140">
        <v>1.9259122742351639E-2</v>
      </c>
      <c r="K23" s="140">
        <v>1.7901633293346868E-2</v>
      </c>
      <c r="L23" s="140">
        <v>1.6903750230925548E-2</v>
      </c>
      <c r="M23" s="140">
        <v>1.7720350715274572E-2</v>
      </c>
      <c r="N23" s="169">
        <v>1.7933158228421339E-2</v>
      </c>
    </row>
    <row r="24" spans="1:14" s="137" customFormat="1" ht="15.9" customHeight="1">
      <c r="A24" s="139" t="s">
        <v>246</v>
      </c>
      <c r="B24" s="145">
        <v>2.1502735290833984E-2</v>
      </c>
      <c r="C24" s="140">
        <v>1.9886106842628582E-2</v>
      </c>
      <c r="D24" s="140">
        <v>1.9354255222935698E-2</v>
      </c>
      <c r="E24" s="140">
        <v>1.9620253164556962E-2</v>
      </c>
      <c r="F24" s="140">
        <v>2.032887603903144E-2</v>
      </c>
      <c r="G24" s="140">
        <v>2.2448611611972594E-2</v>
      </c>
      <c r="H24" s="140">
        <v>2.3241149445995857E-2</v>
      </c>
      <c r="I24" s="140">
        <v>2.4559193954659948E-2</v>
      </c>
      <c r="J24" s="140">
        <v>2.4295869702150634E-2</v>
      </c>
      <c r="K24" s="140">
        <v>2.3065141003694025E-2</v>
      </c>
      <c r="L24" s="140">
        <v>2.1743053049440634E-2</v>
      </c>
      <c r="M24" s="140">
        <v>2.0682803468208093E-2</v>
      </c>
      <c r="N24" s="169">
        <v>2.0964175143741708E-2</v>
      </c>
    </row>
    <row r="25" spans="1:14" s="137" customFormat="1" ht="15.9" customHeight="1">
      <c r="A25" s="139" t="s">
        <v>247</v>
      </c>
      <c r="B25" s="145">
        <v>1.8668560900352949E-2</v>
      </c>
      <c r="C25" s="140">
        <v>2.243419890478714E-2</v>
      </c>
      <c r="D25" s="140">
        <v>2.3383040677666989E-2</v>
      </c>
      <c r="E25" s="140">
        <v>1.9663418954827282E-2</v>
      </c>
      <c r="F25" s="140">
        <v>2.1570014144271569E-2</v>
      </c>
      <c r="G25" s="140">
        <v>1.9837052780729721E-2</v>
      </c>
      <c r="H25" s="140">
        <v>1.9229065130704475E-2</v>
      </c>
      <c r="I25" s="140">
        <v>1.7575004438132435E-2</v>
      </c>
      <c r="J25" s="140">
        <v>1.7138797620104788E-2</v>
      </c>
      <c r="K25" s="140">
        <v>1.6352648418059012E-2</v>
      </c>
      <c r="L25" s="140">
        <v>1.5652792600498042E-2</v>
      </c>
      <c r="M25" s="140">
        <v>1.5214876768395764E-2</v>
      </c>
      <c r="N25" s="169">
        <v>1.560966907501561E-2</v>
      </c>
    </row>
    <row r="26" spans="1:14" s="137" customFormat="1" ht="15.9" customHeight="1">
      <c r="A26" s="139" t="s">
        <v>248</v>
      </c>
      <c r="B26" s="145">
        <v>1.6353981268053569E-2</v>
      </c>
      <c r="C26" s="140">
        <v>1.7100106875667972E-2</v>
      </c>
      <c r="D26" s="140">
        <v>1.7100106875667972E-2</v>
      </c>
      <c r="E26" s="140">
        <v>1.6837416481069043E-2</v>
      </c>
      <c r="F26" s="140">
        <v>1.7187639148633003E-2</v>
      </c>
      <c r="G26" s="140">
        <v>1.6399286987522282E-2</v>
      </c>
      <c r="H26" s="140">
        <v>1.5521855486173059E-2</v>
      </c>
      <c r="I26" s="140">
        <v>1.6662211529893969E-2</v>
      </c>
      <c r="J26" s="140">
        <v>1.6574585635359115E-2</v>
      </c>
      <c r="K26" s="140">
        <v>1.560966907501561E-2</v>
      </c>
      <c r="L26" s="140">
        <v>1.6399286987522282E-2</v>
      </c>
      <c r="M26" s="140">
        <v>1.7362656931706882E-2</v>
      </c>
      <c r="N26" s="169">
        <v>1.6E-2</v>
      </c>
    </row>
    <row r="27" spans="1:14" s="137" customFormat="1" ht="15.9" customHeight="1">
      <c r="A27" s="139" t="s">
        <v>249</v>
      </c>
      <c r="B27" s="145">
        <v>1.7300504218181308E-2</v>
      </c>
      <c r="C27" s="140">
        <v>1.6845724108293939E-2</v>
      </c>
      <c r="D27" s="140">
        <v>1.7689995706311721E-2</v>
      </c>
      <c r="E27" s="140">
        <v>1.7183606839075521E-2</v>
      </c>
      <c r="F27" s="140">
        <v>1.8111587982832619E-2</v>
      </c>
      <c r="G27" s="140">
        <v>1.8280123583934087E-2</v>
      </c>
      <c r="H27" s="140">
        <v>1.6930216569267791E-2</v>
      </c>
      <c r="I27" s="140">
        <v>1.7268041237113403E-2</v>
      </c>
      <c r="J27" s="140">
        <v>1.9037818368922047E-2</v>
      </c>
      <c r="K27" s="140">
        <v>1.8027298480556272E-2</v>
      </c>
      <c r="L27" s="140">
        <v>1.7183606839075521E-2</v>
      </c>
      <c r="M27" s="140">
        <v>1.7774343122102011E-2</v>
      </c>
      <c r="N27" s="169">
        <v>1.6831683168316833E-2</v>
      </c>
    </row>
    <row r="28" spans="1:14" s="137" customFormat="1" ht="15.9" customHeight="1">
      <c r="A28" s="139" t="s">
        <v>250</v>
      </c>
      <c r="B28" s="145">
        <v>1.9312274541539221E-2</v>
      </c>
      <c r="C28" s="140">
        <v>1.7804154302670624E-2</v>
      </c>
      <c r="D28" s="140">
        <v>1.9339972018763887E-2</v>
      </c>
      <c r="E28" s="140">
        <v>1.8046971569839306E-2</v>
      </c>
      <c r="F28" s="140">
        <v>1.8532246108228317E-2</v>
      </c>
      <c r="G28" s="140">
        <v>1.917853321261009E-2</v>
      </c>
      <c r="H28" s="140">
        <v>1.9501357689459393E-2</v>
      </c>
      <c r="I28" s="140">
        <v>1.901704124475179E-2</v>
      </c>
      <c r="J28" s="140">
        <v>2.0951441952181415E-2</v>
      </c>
      <c r="K28" s="140">
        <v>2.0870994248151191E-2</v>
      </c>
      <c r="L28" s="140">
        <v>1.9501357689459393E-2</v>
      </c>
      <c r="M28" s="140">
        <v>2.0146369541978456E-2</v>
      </c>
      <c r="N28" s="169">
        <v>1.885394368516384E-2</v>
      </c>
    </row>
    <row r="29" spans="1:14" s="137" customFormat="1" ht="15.9" customHeight="1">
      <c r="A29" s="139" t="s">
        <v>251</v>
      </c>
      <c r="B29" s="145">
        <v>1.7902284797178616E-2</v>
      </c>
      <c r="C29" s="140">
        <v>1.9176954732510288E-2</v>
      </c>
      <c r="D29" s="140">
        <v>1.8530719815516388E-2</v>
      </c>
      <c r="E29" s="140">
        <v>1.780268688700239E-2</v>
      </c>
      <c r="F29" s="140">
        <v>1.8369028006589787E-2</v>
      </c>
      <c r="G29" s="140">
        <v>1.772172766238048E-2</v>
      </c>
      <c r="H29" s="140">
        <v>1.6992493607192939E-2</v>
      </c>
      <c r="I29" s="140">
        <v>1.7073573078192017E-2</v>
      </c>
      <c r="J29" s="140">
        <v>1.772172766238048E-2</v>
      </c>
      <c r="K29" s="140">
        <v>1.7073573078192017E-2</v>
      </c>
      <c r="L29" s="140">
        <v>1.7154639175257731E-2</v>
      </c>
      <c r="M29" s="140">
        <v>1.885394368516384E-2</v>
      </c>
      <c r="N29" s="169">
        <v>1.782605090788492E-2</v>
      </c>
    </row>
    <row r="30" spans="1:14" s="137" customFormat="1" ht="15.9" customHeight="1">
      <c r="A30" s="139" t="s">
        <v>252</v>
      </c>
      <c r="B30" s="145">
        <v>1.7406308233832563E-2</v>
      </c>
      <c r="C30" s="140">
        <v>1.7011036428512157E-2</v>
      </c>
      <c r="D30" s="140">
        <v>1.782605090788492E-2</v>
      </c>
      <c r="E30" s="140">
        <v>1.7663156148934406E-2</v>
      </c>
      <c r="F30" s="140">
        <v>1.855840927920464E-2</v>
      </c>
      <c r="G30" s="140">
        <v>1.89648033126294E-2</v>
      </c>
      <c r="H30" s="140">
        <v>1.7418712674187126E-2</v>
      </c>
      <c r="I30" s="140">
        <v>1.5785975407111998E-2</v>
      </c>
      <c r="J30" s="140">
        <v>1.6847871192630093E-2</v>
      </c>
      <c r="K30" s="140">
        <v>1.6521378165213783E-2</v>
      </c>
      <c r="L30" s="140">
        <v>1.7663156148934406E-2</v>
      </c>
      <c r="M30" s="140">
        <v>1.7337204479469098E-2</v>
      </c>
      <c r="N30" s="169">
        <v>1.7529353398379362E-2</v>
      </c>
    </row>
    <row r="31" spans="1:14" s="137" customFormat="1" ht="15.9" customHeight="1">
      <c r="A31" s="139" t="s">
        <v>253</v>
      </c>
      <c r="B31" s="145">
        <v>1.6346034999999998E-2</v>
      </c>
      <c r="C31" s="140">
        <v>1.858429E-2</v>
      </c>
      <c r="D31" s="140">
        <v>1.8503222E-2</v>
      </c>
      <c r="E31" s="140">
        <v>1.6879034000000001E-2</v>
      </c>
      <c r="F31" s="140">
        <v>1.7854190999999998E-2</v>
      </c>
      <c r="G31" s="140">
        <v>1.6472146E-2</v>
      </c>
      <c r="H31" s="140">
        <v>1.5575808E-2</v>
      </c>
      <c r="I31" s="140">
        <v>1.4922898E-2</v>
      </c>
      <c r="J31" s="140">
        <v>1.5901938000000001E-2</v>
      </c>
      <c r="K31" s="140">
        <v>1.5249461000000001E-2</v>
      </c>
      <c r="L31" s="140">
        <v>1.5657361000000002E-2</v>
      </c>
      <c r="M31" s="140">
        <v>1.5901938000000001E-2</v>
      </c>
      <c r="N31" s="169">
        <v>1.494756E-2</v>
      </c>
    </row>
    <row r="32" spans="1:14" s="137" customFormat="1" ht="15.9" customHeight="1">
      <c r="A32" s="139" t="s">
        <v>254</v>
      </c>
      <c r="B32" s="145">
        <v>1.4011216999999999E-2</v>
      </c>
      <c r="C32" s="140">
        <v>1.6977089000000001E-2</v>
      </c>
      <c r="D32" s="140">
        <v>1.6166282000000001E-2</v>
      </c>
      <c r="E32" s="140">
        <v>1.5354136000000001E-2</v>
      </c>
      <c r="F32" s="140">
        <v>1.5028902E-2</v>
      </c>
      <c r="G32" s="140">
        <v>1.3725813999999999E-2</v>
      </c>
      <c r="H32" s="140">
        <v>1.2664514999999999E-2</v>
      </c>
      <c r="I32" s="140">
        <v>1.2255713999999999E-2</v>
      </c>
      <c r="J32" s="140">
        <v>1.3970405999999999E-2</v>
      </c>
      <c r="K32" s="140">
        <v>1.2827939999999999E-2</v>
      </c>
      <c r="L32" s="140">
        <v>1.3154628999999999E-2</v>
      </c>
      <c r="M32" s="140">
        <v>1.3317892E-2</v>
      </c>
      <c r="N32" s="169">
        <v>1.3147083E-2</v>
      </c>
    </row>
    <row r="33" spans="1:14" s="137" customFormat="1" ht="15.9" customHeight="1">
      <c r="A33" s="139" t="s">
        <v>255</v>
      </c>
      <c r="B33" s="145">
        <v>1.1611298000000001E-2</v>
      </c>
      <c r="C33" s="140">
        <v>1.436192E-2</v>
      </c>
      <c r="D33" s="140">
        <v>1.3147083E-2</v>
      </c>
      <c r="E33" s="140">
        <v>1.2335525999999999E-2</v>
      </c>
      <c r="F33" s="140">
        <v>1.1197102E-2</v>
      </c>
      <c r="G33" s="140">
        <v>1.1034255999999999E-2</v>
      </c>
      <c r="H33" s="140">
        <v>1.0382334E-2</v>
      </c>
      <c r="I33" s="140">
        <v>1.2335525999999999E-2</v>
      </c>
      <c r="J33" s="140">
        <v>1.1441270999999999E-2</v>
      </c>
      <c r="K33" s="140">
        <v>1.0463871E-2</v>
      </c>
      <c r="L33" s="140">
        <v>1.0789886E-2</v>
      </c>
      <c r="M33" s="140">
        <v>1.0871356E-2</v>
      </c>
      <c r="N33" s="169">
        <v>1.1362707E-2</v>
      </c>
    </row>
    <row r="34" spans="1:14" s="137" customFormat="1" ht="15.9" customHeight="1">
      <c r="A34" s="175" t="s">
        <v>347</v>
      </c>
      <c r="B34" s="176">
        <v>1.0999999999999999E-2</v>
      </c>
      <c r="C34" s="177">
        <v>1.3056961000000001E-2</v>
      </c>
      <c r="D34" s="177">
        <v>1.2008823E-2</v>
      </c>
      <c r="E34" s="177">
        <v>1.1039333E-2</v>
      </c>
      <c r="F34" s="177">
        <v>1.1524315E-2</v>
      </c>
      <c r="G34" s="177">
        <v>1.16051E-2</v>
      </c>
      <c r="H34" s="177">
        <v>1.0391948E-2</v>
      </c>
      <c r="I34" s="177">
        <v>1.0715746E-2</v>
      </c>
      <c r="J34" s="177">
        <v>1.1201047E-2</v>
      </c>
      <c r="K34" s="177">
        <v>1.16051E-2</v>
      </c>
      <c r="L34" s="177">
        <v>1.1201047E-2</v>
      </c>
      <c r="M34" s="177">
        <v>1.0634817E-2</v>
      </c>
      <c r="N34" s="178">
        <v>1.1183144000000001E-2</v>
      </c>
    </row>
    <row r="35" spans="1:14" s="137" customFormat="1" ht="15.9" customHeight="1">
      <c r="A35" s="297" t="s">
        <v>49</v>
      </c>
      <c r="B35" s="297"/>
      <c r="C35" s="297"/>
      <c r="D35" s="297"/>
      <c r="E35" s="297"/>
      <c r="F35" s="297"/>
      <c r="G35" s="297"/>
      <c r="H35" s="297"/>
      <c r="I35" s="297"/>
      <c r="J35" s="297"/>
      <c r="K35" s="297"/>
      <c r="L35" s="297"/>
      <c r="M35" s="297"/>
      <c r="N35" s="297"/>
    </row>
    <row r="36" spans="1:14" s="137" customFormat="1" ht="15.9" customHeight="1">
      <c r="A36" s="139" t="s">
        <v>242</v>
      </c>
      <c r="B36" s="173" t="s">
        <v>243</v>
      </c>
      <c r="C36" s="168" t="s">
        <v>243</v>
      </c>
      <c r="D36" s="168" t="s">
        <v>243</v>
      </c>
      <c r="E36" s="168" t="s">
        <v>243</v>
      </c>
      <c r="F36" s="168" t="s">
        <v>243</v>
      </c>
      <c r="G36" s="168" t="s">
        <v>243</v>
      </c>
      <c r="H36" s="168" t="s">
        <v>243</v>
      </c>
      <c r="I36" s="168" t="s">
        <v>243</v>
      </c>
      <c r="J36" s="168" t="s">
        <v>243</v>
      </c>
      <c r="K36" s="168" t="s">
        <v>243</v>
      </c>
      <c r="L36" s="168" t="s">
        <v>243</v>
      </c>
      <c r="M36" s="168" t="s">
        <v>243</v>
      </c>
      <c r="N36" s="170">
        <v>4.7E-2</v>
      </c>
    </row>
    <row r="37" spans="1:14" s="137" customFormat="1" ht="15.9" customHeight="1">
      <c r="A37" s="139" t="s">
        <v>244</v>
      </c>
      <c r="B37" s="174">
        <v>3.8341359408888727E-2</v>
      </c>
      <c r="C37" s="170">
        <v>4.8873280655545803E-2</v>
      </c>
      <c r="D37" s="170">
        <v>4.7060548306699895E-2</v>
      </c>
      <c r="E37" s="170">
        <v>4.200442151805453E-2</v>
      </c>
      <c r="F37" s="170">
        <v>3.8888067425698655E-2</v>
      </c>
      <c r="G37" s="170">
        <v>3.6608863198458574E-2</v>
      </c>
      <c r="H37" s="170">
        <v>3.6608863198458574E-2</v>
      </c>
      <c r="I37" s="170">
        <v>3.5035629453681709E-2</v>
      </c>
      <c r="J37" s="170">
        <v>3.6037372089574374E-2</v>
      </c>
      <c r="K37" s="170">
        <v>3.6180308422301306E-2</v>
      </c>
      <c r="L37" s="170">
        <v>3.6180308422301306E-2</v>
      </c>
      <c r="M37" s="170">
        <v>3.3888228299643282E-2</v>
      </c>
      <c r="N37" s="170">
        <v>3.4766026111192609E-2</v>
      </c>
    </row>
    <row r="38" spans="1:14" s="137" customFormat="1" ht="15.9" customHeight="1">
      <c r="A38" s="139" t="s">
        <v>245</v>
      </c>
      <c r="B38" s="174">
        <v>2.9313110689806039E-2</v>
      </c>
      <c r="C38" s="170">
        <v>3.3631957703040095E-2</v>
      </c>
      <c r="D38" s="170">
        <v>3.0499484308236333E-2</v>
      </c>
      <c r="E38" s="170">
        <v>3.1925849639546859E-2</v>
      </c>
      <c r="F38" s="170">
        <v>3.0356616563513114E-2</v>
      </c>
      <c r="G38" s="170">
        <v>2.605091770278271E-2</v>
      </c>
      <c r="H38" s="170">
        <v>2.7202838557066823E-2</v>
      </c>
      <c r="I38" s="170">
        <v>2.8208536405257716E-2</v>
      </c>
      <c r="J38" s="170">
        <v>2.7921406411582212E-2</v>
      </c>
      <c r="K38" s="170">
        <v>2.6627218934911243E-2</v>
      </c>
      <c r="L38" s="170">
        <v>2.9641645774959445E-2</v>
      </c>
      <c r="M38" s="170">
        <v>3.1355807448844399E-2</v>
      </c>
      <c r="N38" s="170">
        <v>3.1506258092360809E-2</v>
      </c>
    </row>
    <row r="39" spans="1:14" s="137" customFormat="1" ht="15.9" customHeight="1">
      <c r="A39" s="139" t="s">
        <v>246</v>
      </c>
      <c r="B39" s="174">
        <v>3.967373806031553E-2</v>
      </c>
      <c r="C39" s="170">
        <v>3.5530085959885389E-2</v>
      </c>
      <c r="D39" s="170">
        <v>3.8560411311053984E-2</v>
      </c>
      <c r="E39" s="170">
        <v>3.7323037323037322E-2</v>
      </c>
      <c r="F39" s="170">
        <v>3.6358431148010309E-2</v>
      </c>
      <c r="G39" s="170">
        <v>3.7873374303272832E-2</v>
      </c>
      <c r="H39" s="170">
        <v>3.7598284488920657E-2</v>
      </c>
      <c r="I39" s="170">
        <v>3.924646781789639E-2</v>
      </c>
      <c r="J39" s="170">
        <v>3.9794608472400517E-2</v>
      </c>
      <c r="K39" s="170">
        <v>4.1980930695887292E-2</v>
      </c>
      <c r="L39" s="170">
        <v>4.3342333380702001E-2</v>
      </c>
      <c r="M39" s="170">
        <v>4.3206367254121657E-2</v>
      </c>
      <c r="N39" s="170">
        <v>4.4012575021434693E-2</v>
      </c>
    </row>
    <row r="40" spans="1:14" s="137" customFormat="1" ht="15.9" customHeight="1">
      <c r="A40" s="139" t="s">
        <v>247</v>
      </c>
      <c r="B40" s="174">
        <v>3.8794144644668828E-2</v>
      </c>
      <c r="C40" s="170">
        <v>4.4695130658289305E-2</v>
      </c>
      <c r="D40" s="170">
        <v>4.5785194694052206E-2</v>
      </c>
      <c r="E40" s="170">
        <v>4.3192219679633867E-2</v>
      </c>
      <c r="F40" s="170">
        <v>4.1959043391092653E-2</v>
      </c>
      <c r="G40" s="170">
        <v>3.9621016365202412E-2</v>
      </c>
      <c r="H40" s="170">
        <v>3.8654979163672942E-2</v>
      </c>
      <c r="I40" s="170">
        <v>3.7825399108298574E-2</v>
      </c>
      <c r="J40" s="170">
        <v>3.7686996547756042E-2</v>
      </c>
      <c r="K40" s="170">
        <v>3.2817695532745411E-2</v>
      </c>
      <c r="L40" s="170">
        <v>3.2817695532745411E-2</v>
      </c>
      <c r="M40" s="170">
        <v>3.3655929510327892E-2</v>
      </c>
      <c r="N40" s="170">
        <v>3.3235294117647057E-2</v>
      </c>
    </row>
    <row r="41" spans="1:14" s="137" customFormat="1" ht="15.9" customHeight="1">
      <c r="A41" s="139" t="s">
        <v>248</v>
      </c>
      <c r="B41" s="174">
        <v>3.4753201899553894E-2</v>
      </c>
      <c r="C41" s="170">
        <v>3.6494210757731203E-2</v>
      </c>
      <c r="D41" s="170">
        <v>3.5787621003226751E-2</v>
      </c>
      <c r="E41" s="170">
        <v>3.4229469663581605E-2</v>
      </c>
      <c r="F41" s="170">
        <v>3.3803644914756029E-2</v>
      </c>
      <c r="G41" s="170">
        <v>3.4087569791360565E-2</v>
      </c>
      <c r="H41" s="170">
        <v>3.366161987358518E-2</v>
      </c>
      <c r="I41" s="170">
        <v>3.2096584216725559E-2</v>
      </c>
      <c r="J41" s="170">
        <v>3.451314436774857E-2</v>
      </c>
      <c r="K41" s="170">
        <v>3.536316947909024E-2</v>
      </c>
      <c r="L41" s="170">
        <v>3.6917667740990333E-2</v>
      </c>
      <c r="M41" s="170">
        <v>3.846716396080152E-2</v>
      </c>
      <c r="N41" s="170">
        <v>3.7999999999999999E-2</v>
      </c>
    </row>
    <row r="42" spans="1:14" s="137" customFormat="1" ht="15.9" customHeight="1">
      <c r="A42" s="139" t="s">
        <v>249</v>
      </c>
      <c r="B42" s="174">
        <v>3.4587724088252725E-2</v>
      </c>
      <c r="C42" s="170">
        <v>4.133968609865471E-2</v>
      </c>
      <c r="D42" s="170">
        <v>3.9590060367822547E-2</v>
      </c>
      <c r="E42" s="170">
        <v>3.8645306351883082E-2</v>
      </c>
      <c r="F42" s="170">
        <v>3.7427887997748696E-2</v>
      </c>
      <c r="G42" s="170">
        <v>3.5119887165021159E-2</v>
      </c>
      <c r="H42" s="170">
        <v>3.2253501202433157E-2</v>
      </c>
      <c r="I42" s="170">
        <v>3.1431403086507152E-2</v>
      </c>
      <c r="J42" s="170">
        <v>3.3347463614525931E-2</v>
      </c>
      <c r="K42" s="170">
        <v>3.1979623602660254E-2</v>
      </c>
      <c r="L42" s="170">
        <v>3.2116581777023201E-2</v>
      </c>
      <c r="M42" s="170">
        <v>3.2800791743248972E-2</v>
      </c>
      <c r="N42" s="170">
        <v>3.2979163791913894E-2</v>
      </c>
    </row>
    <row r="43" spans="1:14" s="137" customFormat="1" ht="15.9" customHeight="1">
      <c r="A43" s="139" t="s">
        <v>250</v>
      </c>
      <c r="B43" s="174">
        <v>3.3522163838008504E-2</v>
      </c>
      <c r="C43" s="170">
        <v>3.4843685442776474E-2</v>
      </c>
      <c r="D43" s="170">
        <v>3.5375086028905711E-2</v>
      </c>
      <c r="E43" s="170">
        <v>3.6038514442916093E-2</v>
      </c>
      <c r="F43" s="170">
        <v>3.2445119425652355E-2</v>
      </c>
      <c r="G43" s="170">
        <v>3.2445119425652355E-2</v>
      </c>
      <c r="H43" s="170">
        <v>3.2044198895027624E-2</v>
      </c>
      <c r="I43" s="170">
        <v>3.2845707976814797E-2</v>
      </c>
      <c r="J43" s="170">
        <v>3.4843685442776474E-2</v>
      </c>
      <c r="K43" s="170">
        <v>3.3645890788747933E-2</v>
      </c>
      <c r="L43" s="170">
        <v>3.2845707976814797E-2</v>
      </c>
      <c r="M43" s="170">
        <v>3.3379310344827585E-2</v>
      </c>
      <c r="N43" s="170">
        <v>3.4164859002169194E-2</v>
      </c>
    </row>
    <row r="44" spans="1:14" s="137" customFormat="1" ht="15.9" customHeight="1">
      <c r="A44" s="139" t="s">
        <v>251</v>
      </c>
      <c r="B44" s="174">
        <v>3.3095084854849091E-2</v>
      </c>
      <c r="C44" s="170">
        <v>3.4164859002169194E-2</v>
      </c>
      <c r="D44" s="170">
        <v>3.5211267605633804E-2</v>
      </c>
      <c r="E44" s="170">
        <v>3.3640803038524146E-2</v>
      </c>
      <c r="F44" s="170">
        <v>3.3771870337718703E-2</v>
      </c>
      <c r="G44" s="170">
        <v>3.2984932808470202E-2</v>
      </c>
      <c r="H44" s="170">
        <v>3.0616410395972241E-2</v>
      </c>
      <c r="I44" s="170">
        <v>3.285365191420038E-2</v>
      </c>
      <c r="J44" s="170">
        <v>3.2590983161325367E-2</v>
      </c>
      <c r="K44" s="170">
        <v>3.3378561736770694E-2</v>
      </c>
      <c r="L44" s="170">
        <v>3.1670517874133476E-2</v>
      </c>
      <c r="M44" s="170">
        <v>3.3247387705251728E-2</v>
      </c>
      <c r="N44" s="170">
        <v>3.3531638723634398E-2</v>
      </c>
    </row>
    <row r="45" spans="1:14" s="137" customFormat="1" ht="15.9" customHeight="1">
      <c r="A45" s="139" t="s">
        <v>252</v>
      </c>
      <c r="B45" s="174">
        <v>3.4117952E-2</v>
      </c>
      <c r="C45" s="170">
        <v>3.4966922999999997E-2</v>
      </c>
      <c r="D45" s="170">
        <v>3.4966922999999997E-2</v>
      </c>
      <c r="E45" s="170">
        <v>3.5227425999999999E-2</v>
      </c>
      <c r="F45" s="170">
        <v>3.6008091999999998E-2</v>
      </c>
      <c r="G45" s="170">
        <v>3.5357624999999997E-2</v>
      </c>
      <c r="H45" s="170">
        <v>3.3139455999999998E-2</v>
      </c>
      <c r="I45" s="170">
        <v>2.9463679999999999E-2</v>
      </c>
      <c r="J45" s="170">
        <v>3.2223124999999998E-2</v>
      </c>
      <c r="K45" s="170">
        <v>3.1829878999999998E-2</v>
      </c>
      <c r="L45" s="170">
        <v>3.4966922999999997E-2</v>
      </c>
      <c r="M45" s="170">
        <v>3.5097191999999999E-2</v>
      </c>
      <c r="N45" s="170">
        <v>3.5598267000000003E-2</v>
      </c>
    </row>
    <row r="46" spans="1:14" s="137" customFormat="1" ht="15.9" customHeight="1">
      <c r="A46" s="139" t="s">
        <v>253</v>
      </c>
      <c r="B46" s="174">
        <v>3.3518987E-2</v>
      </c>
      <c r="C46" s="170">
        <v>3.8980307999999998E-2</v>
      </c>
      <c r="D46" s="170">
        <v>3.6380849E-2</v>
      </c>
      <c r="E46" s="170">
        <v>3.612013E-2</v>
      </c>
      <c r="F46" s="170">
        <v>3.3767289999999998E-2</v>
      </c>
      <c r="G46" s="170">
        <v>3.5728785999999998E-2</v>
      </c>
      <c r="H46" s="170">
        <v>3.1797799000000002E-2</v>
      </c>
      <c r="I46" s="170">
        <v>3.3636239999999998E-2</v>
      </c>
      <c r="J46" s="170">
        <v>3.2980455999999998E-2</v>
      </c>
      <c r="K46" s="170">
        <v>3.1797799000000002E-2</v>
      </c>
      <c r="L46" s="170">
        <v>3.0612245E-2</v>
      </c>
      <c r="M46" s="170">
        <v>3.1534593E-2</v>
      </c>
      <c r="N46" s="170">
        <v>3.0339806E-2</v>
      </c>
    </row>
    <row r="47" spans="1:14" s="137" customFormat="1" ht="15.9" customHeight="1">
      <c r="A47" s="139" t="s">
        <v>254</v>
      </c>
      <c r="B47" s="174">
        <v>2.6882690000000001E-2</v>
      </c>
      <c r="C47" s="170">
        <v>3.3987103999999997E-2</v>
      </c>
      <c r="D47" s="170">
        <v>3.4376258999999999E-2</v>
      </c>
      <c r="E47" s="170">
        <v>3.0993128000000002E-2</v>
      </c>
      <c r="F47" s="170">
        <v>3.0731905E-2</v>
      </c>
      <c r="G47" s="170">
        <v>2.9030515999999999E-2</v>
      </c>
      <c r="H47" s="170">
        <v>2.6269464999999999E-2</v>
      </c>
      <c r="I47" s="170">
        <v>2.4155244999999999E-2</v>
      </c>
      <c r="J47" s="170">
        <v>2.3757805999999999E-2</v>
      </c>
      <c r="K47" s="170">
        <v>2.2297757000000001E-2</v>
      </c>
      <c r="L47" s="170">
        <v>2.0166235000000001E-2</v>
      </c>
      <c r="M47" s="170">
        <v>2.2031823999999998E-2</v>
      </c>
      <c r="N47" s="170">
        <v>2.477325E-2</v>
      </c>
    </row>
    <row r="48" spans="1:14" s="137" customFormat="1" ht="15.9" customHeight="1">
      <c r="A48" s="139" t="s">
        <v>255</v>
      </c>
      <c r="B48" s="174">
        <v>2.4586489999999999E-2</v>
      </c>
      <c r="C48" s="170">
        <v>2.6618025E-2</v>
      </c>
      <c r="D48" s="170">
        <v>2.7669051E-2</v>
      </c>
      <c r="E48" s="170">
        <v>2.8586838999999999E-2</v>
      </c>
      <c r="F48" s="170">
        <v>2.3318872000000001E-2</v>
      </c>
      <c r="G48" s="170">
        <v>2.2656355999999999E-2</v>
      </c>
      <c r="H48" s="170">
        <v>2.1860148999999999E-2</v>
      </c>
      <c r="I48" s="170">
        <v>2.4509139999999999E-2</v>
      </c>
      <c r="J48" s="170">
        <v>2.3715950999999999E-2</v>
      </c>
      <c r="K48" s="170">
        <v>2.2788930999999998E-2</v>
      </c>
      <c r="L48" s="170">
        <v>2.4244887E-2</v>
      </c>
      <c r="M48" s="170">
        <v>2.5828262000000001E-2</v>
      </c>
      <c r="N48" s="170">
        <v>2.4836427000000001E-2</v>
      </c>
    </row>
    <row r="49" spans="1:14" s="137" customFormat="1" ht="15.9" customHeight="1" thickBot="1">
      <c r="A49" s="153" t="s">
        <v>347</v>
      </c>
      <c r="B49" s="179">
        <v>2.1999999999999999E-2</v>
      </c>
      <c r="C49" s="180">
        <v>2.6136817999999999E-2</v>
      </c>
      <c r="D49" s="180">
        <v>2.7951551000000002E-2</v>
      </c>
      <c r="E49" s="180">
        <v>2.7692716999999999E-2</v>
      </c>
      <c r="F49" s="180">
        <v>2.6136817999999999E-2</v>
      </c>
      <c r="G49" s="180">
        <v>2.4184928000000001E-2</v>
      </c>
      <c r="H49" s="180">
        <v>2.1439099999999999E-2</v>
      </c>
      <c r="I49" s="180">
        <v>2.0651737E-2</v>
      </c>
      <c r="J49" s="180">
        <v>1.9599946E-2</v>
      </c>
      <c r="K49" s="180">
        <v>2.0520386000000002E-2</v>
      </c>
      <c r="L49" s="180">
        <v>1.8677775000000001E-2</v>
      </c>
      <c r="M49" s="180">
        <v>1.696056E-2</v>
      </c>
      <c r="N49" s="180">
        <v>1.8309671999999999E-2</v>
      </c>
    </row>
    <row r="50" spans="1:14">
      <c r="A50" s="273" t="s">
        <v>429</v>
      </c>
      <c r="B50" s="273"/>
      <c r="C50" s="273"/>
      <c r="D50" s="273"/>
      <c r="E50" s="273"/>
      <c r="F50" s="273"/>
      <c r="G50" s="273"/>
      <c r="H50" s="273"/>
      <c r="I50" s="273"/>
      <c r="J50" s="273"/>
      <c r="K50" s="273"/>
      <c r="L50" s="273"/>
      <c r="M50" s="273"/>
      <c r="N50" s="273"/>
    </row>
  </sheetData>
  <mergeCells count="6">
    <mergeCell ref="A50:N50"/>
    <mergeCell ref="A1:N1"/>
    <mergeCell ref="M3:N3"/>
    <mergeCell ref="A5:N5"/>
    <mergeCell ref="A20:N20"/>
    <mergeCell ref="A35:N35"/>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C6C4"/>
  </sheetPr>
  <dimension ref="A1:N50"/>
  <sheetViews>
    <sheetView zoomScale="85" zoomScaleNormal="85" workbookViewId="0">
      <selection activeCell="Q7" sqref="Q7"/>
    </sheetView>
  </sheetViews>
  <sheetFormatPr baseColWidth="10" defaultRowHeight="13.2"/>
  <cols>
    <col min="1" max="1" width="6.109375" style="21" customWidth="1"/>
    <col min="2" max="2" width="16.44140625" style="22" bestFit="1" customWidth="1"/>
    <col min="3" max="3" width="7" style="21" bestFit="1" customWidth="1"/>
    <col min="4" max="12" width="7" style="20" bestFit="1" customWidth="1"/>
    <col min="13" max="13" width="7.109375" style="20" bestFit="1" customWidth="1"/>
    <col min="14" max="14" width="7" style="20" bestFit="1" customWidth="1"/>
    <col min="15" max="256" width="11.44140625" style="20"/>
    <col min="257" max="257" width="6.109375" style="20" customWidth="1"/>
    <col min="258" max="258" width="10.88671875" style="20" bestFit="1" customWidth="1"/>
    <col min="259" max="270" width="6.109375" style="20" customWidth="1"/>
    <col min="271" max="512" width="11.44140625" style="20"/>
    <col min="513" max="513" width="6.109375" style="20" customWidth="1"/>
    <col min="514" max="514" width="10.88671875" style="20" bestFit="1" customWidth="1"/>
    <col min="515" max="526" width="6.109375" style="20" customWidth="1"/>
    <col min="527" max="768" width="11.44140625" style="20"/>
    <col min="769" max="769" width="6.109375" style="20" customWidth="1"/>
    <col min="770" max="770" width="10.88671875" style="20" bestFit="1" customWidth="1"/>
    <col min="771" max="782" width="6.109375" style="20" customWidth="1"/>
    <col min="783" max="1024" width="11.44140625" style="20"/>
    <col min="1025" max="1025" width="6.109375" style="20" customWidth="1"/>
    <col min="1026" max="1026" width="10.88671875" style="20" bestFit="1" customWidth="1"/>
    <col min="1027" max="1038" width="6.109375" style="20" customWidth="1"/>
    <col min="1039" max="1280" width="11.44140625" style="20"/>
    <col min="1281" max="1281" width="6.109375" style="20" customWidth="1"/>
    <col min="1282" max="1282" width="10.88671875" style="20" bestFit="1" customWidth="1"/>
    <col min="1283" max="1294" width="6.109375" style="20" customWidth="1"/>
    <col min="1295" max="1536" width="11.44140625" style="20"/>
    <col min="1537" max="1537" width="6.109375" style="20" customWidth="1"/>
    <col min="1538" max="1538" width="10.88671875" style="20" bestFit="1" customWidth="1"/>
    <col min="1539" max="1550" width="6.109375" style="20" customWidth="1"/>
    <col min="1551" max="1792" width="11.44140625" style="20"/>
    <col min="1793" max="1793" width="6.109375" style="20" customWidth="1"/>
    <col min="1794" max="1794" width="10.88671875" style="20" bestFit="1" customWidth="1"/>
    <col min="1795" max="1806" width="6.109375" style="20" customWidth="1"/>
    <col min="1807" max="2048" width="11.44140625" style="20"/>
    <col min="2049" max="2049" width="6.109375" style="20" customWidth="1"/>
    <col min="2050" max="2050" width="10.88671875" style="20" bestFit="1" customWidth="1"/>
    <col min="2051" max="2062" width="6.109375" style="20" customWidth="1"/>
    <col min="2063" max="2304" width="11.44140625" style="20"/>
    <col min="2305" max="2305" width="6.109375" style="20" customWidth="1"/>
    <col min="2306" max="2306" width="10.88671875" style="20" bestFit="1" customWidth="1"/>
    <col min="2307" max="2318" width="6.109375" style="20" customWidth="1"/>
    <col min="2319" max="2560" width="11.44140625" style="20"/>
    <col min="2561" max="2561" width="6.109375" style="20" customWidth="1"/>
    <col min="2562" max="2562" width="10.88671875" style="20" bestFit="1" customWidth="1"/>
    <col min="2563" max="2574" width="6.109375" style="20" customWidth="1"/>
    <col min="2575" max="2816" width="11.44140625" style="20"/>
    <col min="2817" max="2817" width="6.109375" style="20" customWidth="1"/>
    <col min="2818" max="2818" width="10.88671875" style="20" bestFit="1" customWidth="1"/>
    <col min="2819" max="2830" width="6.109375" style="20" customWidth="1"/>
    <col min="2831" max="3072" width="11.44140625" style="20"/>
    <col min="3073" max="3073" width="6.109375" style="20" customWidth="1"/>
    <col min="3074" max="3074" width="10.88671875" style="20" bestFit="1" customWidth="1"/>
    <col min="3075" max="3086" width="6.109375" style="20" customWidth="1"/>
    <col min="3087" max="3328" width="11.44140625" style="20"/>
    <col min="3329" max="3329" width="6.109375" style="20" customWidth="1"/>
    <col min="3330" max="3330" width="10.88671875" style="20" bestFit="1" customWidth="1"/>
    <col min="3331" max="3342" width="6.109375" style="20" customWidth="1"/>
    <col min="3343" max="3584" width="11.44140625" style="20"/>
    <col min="3585" max="3585" width="6.109375" style="20" customWidth="1"/>
    <col min="3586" max="3586" width="10.88671875" style="20" bestFit="1" customWidth="1"/>
    <col min="3587" max="3598" width="6.109375" style="20" customWidth="1"/>
    <col min="3599" max="3840" width="11.44140625" style="20"/>
    <col min="3841" max="3841" width="6.109375" style="20" customWidth="1"/>
    <col min="3842" max="3842" width="10.88671875" style="20" bestFit="1" customWidth="1"/>
    <col min="3843" max="3854" width="6.109375" style="20" customWidth="1"/>
    <col min="3855" max="4096" width="11.44140625" style="20"/>
    <col min="4097" max="4097" width="6.109375" style="20" customWidth="1"/>
    <col min="4098" max="4098" width="10.88671875" style="20" bestFit="1" customWidth="1"/>
    <col min="4099" max="4110" width="6.109375" style="20" customWidth="1"/>
    <col min="4111" max="4352" width="11.44140625" style="20"/>
    <col min="4353" max="4353" width="6.109375" style="20" customWidth="1"/>
    <col min="4354" max="4354" width="10.88671875" style="20" bestFit="1" customWidth="1"/>
    <col min="4355" max="4366" width="6.109375" style="20" customWidth="1"/>
    <col min="4367" max="4608" width="11.44140625" style="20"/>
    <col min="4609" max="4609" width="6.109375" style="20" customWidth="1"/>
    <col min="4610" max="4610" width="10.88671875" style="20" bestFit="1" customWidth="1"/>
    <col min="4611" max="4622" width="6.109375" style="20" customWidth="1"/>
    <col min="4623" max="4864" width="11.44140625" style="20"/>
    <col min="4865" max="4865" width="6.109375" style="20" customWidth="1"/>
    <col min="4866" max="4866" width="10.88671875" style="20" bestFit="1" customWidth="1"/>
    <col min="4867" max="4878" width="6.109375" style="20" customWidth="1"/>
    <col min="4879" max="5120" width="11.44140625" style="20"/>
    <col min="5121" max="5121" width="6.109375" style="20" customWidth="1"/>
    <col min="5122" max="5122" width="10.88671875" style="20" bestFit="1" customWidth="1"/>
    <col min="5123" max="5134" width="6.109375" style="20" customWidth="1"/>
    <col min="5135" max="5376" width="11.44140625" style="20"/>
    <col min="5377" max="5377" width="6.109375" style="20" customWidth="1"/>
    <col min="5378" max="5378" width="10.88671875" style="20" bestFit="1" customWidth="1"/>
    <col min="5379" max="5390" width="6.109375" style="20" customWidth="1"/>
    <col min="5391" max="5632" width="11.44140625" style="20"/>
    <col min="5633" max="5633" width="6.109375" style="20" customWidth="1"/>
    <col min="5634" max="5634" width="10.88671875" style="20" bestFit="1" customWidth="1"/>
    <col min="5635" max="5646" width="6.109375" style="20" customWidth="1"/>
    <col min="5647" max="5888" width="11.44140625" style="20"/>
    <col min="5889" max="5889" width="6.109375" style="20" customWidth="1"/>
    <col min="5890" max="5890" width="10.88671875" style="20" bestFit="1" customWidth="1"/>
    <col min="5891" max="5902" width="6.109375" style="20" customWidth="1"/>
    <col min="5903" max="6144" width="11.44140625" style="20"/>
    <col min="6145" max="6145" width="6.109375" style="20" customWidth="1"/>
    <col min="6146" max="6146" width="10.88671875" style="20" bestFit="1" customWidth="1"/>
    <col min="6147" max="6158" width="6.109375" style="20" customWidth="1"/>
    <col min="6159" max="6400" width="11.44140625" style="20"/>
    <col min="6401" max="6401" width="6.109375" style="20" customWidth="1"/>
    <col min="6402" max="6402" width="10.88671875" style="20" bestFit="1" customWidth="1"/>
    <col min="6403" max="6414" width="6.109375" style="20" customWidth="1"/>
    <col min="6415" max="6656" width="11.44140625" style="20"/>
    <col min="6657" max="6657" width="6.109375" style="20" customWidth="1"/>
    <col min="6658" max="6658" width="10.88671875" style="20" bestFit="1" customWidth="1"/>
    <col min="6659" max="6670" width="6.109375" style="20" customWidth="1"/>
    <col min="6671" max="6912" width="11.44140625" style="20"/>
    <col min="6913" max="6913" width="6.109375" style="20" customWidth="1"/>
    <col min="6914" max="6914" width="10.88671875" style="20" bestFit="1" customWidth="1"/>
    <col min="6915" max="6926" width="6.109375" style="20" customWidth="1"/>
    <col min="6927" max="7168" width="11.44140625" style="20"/>
    <col min="7169" max="7169" width="6.109375" style="20" customWidth="1"/>
    <col min="7170" max="7170" width="10.88671875" style="20" bestFit="1" customWidth="1"/>
    <col min="7171" max="7182" width="6.109375" style="20" customWidth="1"/>
    <col min="7183" max="7424" width="11.44140625" style="20"/>
    <col min="7425" max="7425" width="6.109375" style="20" customWidth="1"/>
    <col min="7426" max="7426" width="10.88671875" style="20" bestFit="1" customWidth="1"/>
    <col min="7427" max="7438" width="6.109375" style="20" customWidth="1"/>
    <col min="7439" max="7680" width="11.44140625" style="20"/>
    <col min="7681" max="7681" width="6.109375" style="20" customWidth="1"/>
    <col min="7682" max="7682" width="10.88671875" style="20" bestFit="1" customWidth="1"/>
    <col min="7683" max="7694" width="6.109375" style="20" customWidth="1"/>
    <col min="7695" max="7936" width="11.44140625" style="20"/>
    <col min="7937" max="7937" width="6.109375" style="20" customWidth="1"/>
    <col min="7938" max="7938" width="10.88671875" style="20" bestFit="1" customWidth="1"/>
    <col min="7939" max="7950" width="6.109375" style="20" customWidth="1"/>
    <col min="7951" max="8192" width="11.44140625" style="20"/>
    <col min="8193" max="8193" width="6.109375" style="20" customWidth="1"/>
    <col min="8194" max="8194" width="10.88671875" style="20" bestFit="1" customWidth="1"/>
    <col min="8195" max="8206" width="6.109375" style="20" customWidth="1"/>
    <col min="8207" max="8448" width="11.44140625" style="20"/>
    <col min="8449" max="8449" width="6.109375" style="20" customWidth="1"/>
    <col min="8450" max="8450" width="10.88671875" style="20" bestFit="1" customWidth="1"/>
    <col min="8451" max="8462" width="6.109375" style="20" customWidth="1"/>
    <col min="8463" max="8704" width="11.44140625" style="20"/>
    <col min="8705" max="8705" width="6.109375" style="20" customWidth="1"/>
    <col min="8706" max="8706" width="10.88671875" style="20" bestFit="1" customWidth="1"/>
    <col min="8707" max="8718" width="6.109375" style="20" customWidth="1"/>
    <col min="8719" max="8960" width="11.44140625" style="20"/>
    <col min="8961" max="8961" width="6.109375" style="20" customWidth="1"/>
    <col min="8962" max="8962" width="10.88671875" style="20" bestFit="1" customWidth="1"/>
    <col min="8963" max="8974" width="6.109375" style="20" customWidth="1"/>
    <col min="8975" max="9216" width="11.44140625" style="20"/>
    <col min="9217" max="9217" width="6.109375" style="20" customWidth="1"/>
    <col min="9218" max="9218" width="10.88671875" style="20" bestFit="1" customWidth="1"/>
    <col min="9219" max="9230" width="6.109375" style="20" customWidth="1"/>
    <col min="9231" max="9472" width="11.44140625" style="20"/>
    <col min="9473" max="9473" width="6.109375" style="20" customWidth="1"/>
    <col min="9474" max="9474" width="10.88671875" style="20" bestFit="1" customWidth="1"/>
    <col min="9475" max="9486" width="6.109375" style="20" customWidth="1"/>
    <col min="9487" max="9728" width="11.44140625" style="20"/>
    <col min="9729" max="9729" width="6.109375" style="20" customWidth="1"/>
    <col min="9730" max="9730" width="10.88671875" style="20" bestFit="1" customWidth="1"/>
    <col min="9731" max="9742" width="6.109375" style="20" customWidth="1"/>
    <col min="9743" max="9984" width="11.44140625" style="20"/>
    <col min="9985" max="9985" width="6.109375" style="20" customWidth="1"/>
    <col min="9986" max="9986" width="10.88671875" style="20" bestFit="1" customWidth="1"/>
    <col min="9987" max="9998" width="6.109375" style="20" customWidth="1"/>
    <col min="9999" max="10240" width="11.44140625" style="20"/>
    <col min="10241" max="10241" width="6.109375" style="20" customWidth="1"/>
    <col min="10242" max="10242" width="10.88671875" style="20" bestFit="1" customWidth="1"/>
    <col min="10243" max="10254" width="6.109375" style="20" customWidth="1"/>
    <col min="10255" max="10496" width="11.44140625" style="20"/>
    <col min="10497" max="10497" width="6.109375" style="20" customWidth="1"/>
    <col min="10498" max="10498" width="10.88671875" style="20" bestFit="1" customWidth="1"/>
    <col min="10499" max="10510" width="6.109375" style="20" customWidth="1"/>
    <col min="10511" max="10752" width="11.44140625" style="20"/>
    <col min="10753" max="10753" width="6.109375" style="20" customWidth="1"/>
    <col min="10754" max="10754" width="10.88671875" style="20" bestFit="1" customWidth="1"/>
    <col min="10755" max="10766" width="6.109375" style="20" customWidth="1"/>
    <col min="10767" max="11008" width="11.44140625" style="20"/>
    <col min="11009" max="11009" width="6.109375" style="20" customWidth="1"/>
    <col min="11010" max="11010" width="10.88671875" style="20" bestFit="1" customWidth="1"/>
    <col min="11011" max="11022" width="6.109375" style="20" customWidth="1"/>
    <col min="11023" max="11264" width="11.44140625" style="20"/>
    <col min="11265" max="11265" width="6.109375" style="20" customWidth="1"/>
    <col min="11266" max="11266" width="10.88671875" style="20" bestFit="1" customWidth="1"/>
    <col min="11267" max="11278" width="6.109375" style="20" customWidth="1"/>
    <col min="11279" max="11520" width="11.44140625" style="20"/>
    <col min="11521" max="11521" width="6.109375" style="20" customWidth="1"/>
    <col min="11522" max="11522" width="10.88671875" style="20" bestFit="1" customWidth="1"/>
    <col min="11523" max="11534" width="6.109375" style="20" customWidth="1"/>
    <col min="11535" max="11776" width="11.44140625" style="20"/>
    <col min="11777" max="11777" width="6.109375" style="20" customWidth="1"/>
    <col min="11778" max="11778" width="10.88671875" style="20" bestFit="1" customWidth="1"/>
    <col min="11779" max="11790" width="6.109375" style="20" customWidth="1"/>
    <col min="11791" max="12032" width="11.44140625" style="20"/>
    <col min="12033" max="12033" width="6.109375" style="20" customWidth="1"/>
    <col min="12034" max="12034" width="10.88671875" style="20" bestFit="1" customWidth="1"/>
    <col min="12035" max="12046" width="6.109375" style="20" customWidth="1"/>
    <col min="12047" max="12288" width="11.44140625" style="20"/>
    <col min="12289" max="12289" width="6.109375" style="20" customWidth="1"/>
    <col min="12290" max="12290" width="10.88671875" style="20" bestFit="1" customWidth="1"/>
    <col min="12291" max="12302" width="6.109375" style="20" customWidth="1"/>
    <col min="12303" max="12544" width="11.44140625" style="20"/>
    <col min="12545" max="12545" width="6.109375" style="20" customWidth="1"/>
    <col min="12546" max="12546" width="10.88671875" style="20" bestFit="1" customWidth="1"/>
    <col min="12547" max="12558" width="6.109375" style="20" customWidth="1"/>
    <col min="12559" max="12800" width="11.44140625" style="20"/>
    <col min="12801" max="12801" width="6.109375" style="20" customWidth="1"/>
    <col min="12802" max="12802" width="10.88671875" style="20" bestFit="1" customWidth="1"/>
    <col min="12803" max="12814" width="6.109375" style="20" customWidth="1"/>
    <col min="12815" max="13056" width="11.44140625" style="20"/>
    <col min="13057" max="13057" width="6.109375" style="20" customWidth="1"/>
    <col min="13058" max="13058" width="10.88671875" style="20" bestFit="1" customWidth="1"/>
    <col min="13059" max="13070" width="6.109375" style="20" customWidth="1"/>
    <col min="13071" max="13312" width="11.44140625" style="20"/>
    <col min="13313" max="13313" width="6.109375" style="20" customWidth="1"/>
    <col min="13314" max="13314" width="10.88671875" style="20" bestFit="1" customWidth="1"/>
    <col min="13315" max="13326" width="6.109375" style="20" customWidth="1"/>
    <col min="13327" max="13568" width="11.44140625" style="20"/>
    <col min="13569" max="13569" width="6.109375" style="20" customWidth="1"/>
    <col min="13570" max="13570" width="10.88671875" style="20" bestFit="1" customWidth="1"/>
    <col min="13571" max="13582" width="6.109375" style="20" customWidth="1"/>
    <col min="13583" max="13824" width="11.44140625" style="20"/>
    <col min="13825" max="13825" width="6.109375" style="20" customWidth="1"/>
    <col min="13826" max="13826" width="10.88671875" style="20" bestFit="1" customWidth="1"/>
    <col min="13827" max="13838" width="6.109375" style="20" customWidth="1"/>
    <col min="13839" max="14080" width="11.44140625" style="20"/>
    <col min="14081" max="14081" width="6.109375" style="20" customWidth="1"/>
    <col min="14082" max="14082" width="10.88671875" style="20" bestFit="1" customWidth="1"/>
    <col min="14083" max="14094" width="6.109375" style="20" customWidth="1"/>
    <col min="14095" max="14336" width="11.44140625" style="20"/>
    <col min="14337" max="14337" width="6.109375" style="20" customWidth="1"/>
    <col min="14338" max="14338" width="10.88671875" style="20" bestFit="1" customWidth="1"/>
    <col min="14339" max="14350" width="6.109375" style="20" customWidth="1"/>
    <col min="14351" max="14592" width="11.44140625" style="20"/>
    <col min="14593" max="14593" width="6.109375" style="20" customWidth="1"/>
    <col min="14594" max="14594" width="10.88671875" style="20" bestFit="1" customWidth="1"/>
    <col min="14595" max="14606" width="6.109375" style="20" customWidth="1"/>
    <col min="14607" max="14848" width="11.44140625" style="20"/>
    <col min="14849" max="14849" width="6.109375" style="20" customWidth="1"/>
    <col min="14850" max="14850" width="10.88671875" style="20" bestFit="1" customWidth="1"/>
    <col min="14851" max="14862" width="6.109375" style="20" customWidth="1"/>
    <col min="14863" max="15104" width="11.44140625" style="20"/>
    <col min="15105" max="15105" width="6.109375" style="20" customWidth="1"/>
    <col min="15106" max="15106" width="10.88671875" style="20" bestFit="1" customWidth="1"/>
    <col min="15107" max="15118" width="6.109375" style="20" customWidth="1"/>
    <col min="15119" max="15360" width="11.44140625" style="20"/>
    <col min="15361" max="15361" width="6.109375" style="20" customWidth="1"/>
    <col min="15362" max="15362" width="10.88671875" style="20" bestFit="1" customWidth="1"/>
    <col min="15363" max="15374" width="6.109375" style="20" customWidth="1"/>
    <col min="15375" max="15616" width="11.44140625" style="20"/>
    <col min="15617" max="15617" width="6.109375" style="20" customWidth="1"/>
    <col min="15618" max="15618" width="10.88671875" style="20" bestFit="1" customWidth="1"/>
    <col min="15619" max="15630" width="6.109375" style="20" customWidth="1"/>
    <col min="15631" max="15872" width="11.44140625" style="20"/>
    <col min="15873" max="15873" width="6.109375" style="20" customWidth="1"/>
    <col min="15874" max="15874" width="10.88671875" style="20" bestFit="1" customWidth="1"/>
    <col min="15875" max="15886" width="6.109375" style="20" customWidth="1"/>
    <col min="15887" max="16128" width="11.44140625" style="20"/>
    <col min="16129" max="16129" width="6.109375" style="20" customWidth="1"/>
    <col min="16130" max="16130" width="10.88671875" style="20" bestFit="1" customWidth="1"/>
    <col min="16131" max="16142" width="6.109375" style="20" customWidth="1"/>
    <col min="16143" max="16384" width="11.44140625" style="20"/>
  </cols>
  <sheetData>
    <row r="1" spans="1:14" ht="18" customHeight="1">
      <c r="A1" s="295" t="s">
        <v>258</v>
      </c>
      <c r="B1" s="295"/>
      <c r="C1" s="295"/>
      <c r="D1" s="295"/>
      <c r="E1" s="295"/>
      <c r="F1" s="295"/>
      <c r="G1" s="295"/>
      <c r="H1" s="295"/>
      <c r="I1" s="295"/>
      <c r="J1" s="295"/>
      <c r="K1" s="295"/>
      <c r="L1" s="295"/>
      <c r="M1" s="295"/>
      <c r="N1" s="295"/>
    </row>
    <row r="2" spans="1:14" s="137" customFormat="1" ht="15.9" customHeight="1">
      <c r="A2" s="144"/>
      <c r="B2" s="144"/>
      <c r="C2" s="135"/>
    </row>
    <row r="3" spans="1:14" s="137" customFormat="1" ht="15.9" customHeight="1" thickBot="1">
      <c r="A3" s="147"/>
      <c r="B3" s="147"/>
      <c r="C3" s="146"/>
      <c r="D3" s="148"/>
      <c r="E3" s="148"/>
      <c r="F3" s="148"/>
      <c r="G3" s="148"/>
      <c r="H3" s="148"/>
      <c r="I3" s="148"/>
      <c r="J3" s="148"/>
      <c r="K3" s="148"/>
      <c r="L3" s="293" t="s">
        <v>259</v>
      </c>
      <c r="M3" s="293"/>
      <c r="N3" s="293"/>
    </row>
    <row r="4" spans="1:14" s="138" customFormat="1" ht="15.9" customHeight="1">
      <c r="A4" s="142" t="s">
        <v>237</v>
      </c>
      <c r="B4" s="171" t="s">
        <v>170</v>
      </c>
      <c r="C4" s="172" t="s">
        <v>126</v>
      </c>
      <c r="D4" s="172" t="s">
        <v>127</v>
      </c>
      <c r="E4" s="172" t="s">
        <v>117</v>
      </c>
      <c r="F4" s="172" t="s">
        <v>116</v>
      </c>
      <c r="G4" s="172" t="s">
        <v>135</v>
      </c>
      <c r="H4" s="172" t="s">
        <v>134</v>
      </c>
      <c r="I4" s="172" t="s">
        <v>133</v>
      </c>
      <c r="J4" s="172" t="s">
        <v>132</v>
      </c>
      <c r="K4" s="172" t="s">
        <v>131</v>
      </c>
      <c r="L4" s="172" t="s">
        <v>130</v>
      </c>
      <c r="M4" s="172" t="s">
        <v>129</v>
      </c>
      <c r="N4" s="172" t="s">
        <v>128</v>
      </c>
    </row>
    <row r="5" spans="1:14" s="138" customFormat="1" ht="15.9" customHeight="1">
      <c r="A5" s="296" t="s">
        <v>156</v>
      </c>
      <c r="B5" s="296"/>
      <c r="C5" s="296"/>
      <c r="D5" s="296"/>
      <c r="E5" s="296"/>
      <c r="F5" s="296"/>
      <c r="G5" s="296"/>
      <c r="H5" s="296"/>
      <c r="I5" s="296"/>
      <c r="J5" s="296"/>
      <c r="K5" s="296"/>
      <c r="L5" s="296"/>
      <c r="M5" s="296"/>
      <c r="N5" s="296"/>
    </row>
    <row r="6" spans="1:14" s="137" customFormat="1" ht="15.9" customHeight="1">
      <c r="A6" s="139" t="s">
        <v>242</v>
      </c>
      <c r="B6" s="173" t="s">
        <v>243</v>
      </c>
      <c r="C6" s="168" t="s">
        <v>243</v>
      </c>
      <c r="D6" s="168" t="s">
        <v>243</v>
      </c>
      <c r="E6" s="168" t="s">
        <v>243</v>
      </c>
      <c r="F6" s="168" t="s">
        <v>243</v>
      </c>
      <c r="G6" s="168" t="s">
        <v>243</v>
      </c>
      <c r="H6" s="168" t="s">
        <v>243</v>
      </c>
      <c r="I6" s="168" t="s">
        <v>243</v>
      </c>
      <c r="J6" s="168" t="s">
        <v>243</v>
      </c>
      <c r="K6" s="168" t="s">
        <v>243</v>
      </c>
      <c r="L6" s="168" t="s">
        <v>243</v>
      </c>
      <c r="M6" s="168" t="s">
        <v>243</v>
      </c>
      <c r="N6" s="140">
        <v>3.896636587366694E-2</v>
      </c>
    </row>
    <row r="7" spans="1:14" s="137" customFormat="1" ht="15.9" customHeight="1">
      <c r="A7" s="139" t="s">
        <v>244</v>
      </c>
      <c r="B7" s="145">
        <v>3.276620409833271E-2</v>
      </c>
      <c r="C7" s="140">
        <v>3.896636587366694E-2</v>
      </c>
      <c r="D7" s="140">
        <v>3.7255170524585671E-2</v>
      </c>
      <c r="E7" s="140">
        <v>3.5537870472008778E-2</v>
      </c>
      <c r="F7" s="140">
        <v>3.1684805069568812E-2</v>
      </c>
      <c r="G7" s="140">
        <v>2.8472702142363512E-2</v>
      </c>
      <c r="H7" s="140">
        <v>3.0081412998482132E-2</v>
      </c>
      <c r="I7" s="140">
        <v>3.1417941298057049E-2</v>
      </c>
      <c r="J7" s="140">
        <v>3.5008237232289949E-2</v>
      </c>
      <c r="K7" s="140">
        <v>3.3282904689863842E-2</v>
      </c>
      <c r="L7" s="140">
        <v>3.2617671345995046E-2</v>
      </c>
      <c r="M7" s="140">
        <v>3.1417941298057049E-2</v>
      </c>
      <c r="N7" s="140">
        <v>3.022499322309569E-2</v>
      </c>
    </row>
    <row r="8" spans="1:14" s="137" customFormat="1" ht="15.9" customHeight="1">
      <c r="A8" s="139" t="s">
        <v>245</v>
      </c>
      <c r="B8" s="145">
        <v>2.6726132591127057E-2</v>
      </c>
      <c r="C8" s="140">
        <v>2.9304029304029304E-2</v>
      </c>
      <c r="D8" s="140">
        <v>2.7456843822210138E-2</v>
      </c>
      <c r="E8" s="140">
        <v>2.7192386131883073E-2</v>
      </c>
      <c r="F8" s="140">
        <v>2.6795429815016321E-2</v>
      </c>
      <c r="G8" s="140">
        <v>2.3874488403819918E-2</v>
      </c>
      <c r="H8" s="140">
        <v>2.4938675388389207E-2</v>
      </c>
      <c r="I8" s="140">
        <v>2.6265650517147524E-2</v>
      </c>
      <c r="J8" s="140">
        <v>2.7853260869565216E-2</v>
      </c>
      <c r="K8" s="140">
        <v>2.7192386131883073E-2</v>
      </c>
      <c r="L8" s="140">
        <v>2.8381314502987507E-2</v>
      </c>
      <c r="M8" s="140">
        <v>2.7721157766000815E-2</v>
      </c>
      <c r="N8" s="140">
        <v>2.7366472765732418E-2</v>
      </c>
    </row>
    <row r="9" spans="1:14" s="137" customFormat="1" ht="15.9" customHeight="1">
      <c r="A9" s="139" t="s">
        <v>246</v>
      </c>
      <c r="B9" s="145">
        <v>3.3140475234197754E-2</v>
      </c>
      <c r="C9" s="140">
        <v>3.1081259054392203E-2</v>
      </c>
      <c r="D9" s="140">
        <v>3.1208849091387939E-2</v>
      </c>
      <c r="E9" s="140">
        <v>3.1081259054392203E-2</v>
      </c>
      <c r="F9" s="140">
        <v>3.1973684210526314E-2</v>
      </c>
      <c r="G9" s="140">
        <v>3.2737312647909543E-2</v>
      </c>
      <c r="H9" s="140">
        <v>3.4007352941176468E-2</v>
      </c>
      <c r="I9" s="140">
        <v>3.5020986358866739E-2</v>
      </c>
      <c r="J9" s="140">
        <v>3.6158784226385431E-2</v>
      </c>
      <c r="K9" s="140">
        <v>3.552700576822234E-2</v>
      </c>
      <c r="L9" s="140">
        <v>3.4260960882121293E-2</v>
      </c>
      <c r="M9" s="140">
        <v>3.3880499015101775E-2</v>
      </c>
      <c r="N9" s="140">
        <v>3.3557046979865772E-2</v>
      </c>
    </row>
    <row r="10" spans="1:14" s="137" customFormat="1" ht="15.9" customHeight="1">
      <c r="A10" s="139" t="s">
        <v>247</v>
      </c>
      <c r="B10" s="145">
        <v>3.0722845996736439E-2</v>
      </c>
      <c r="C10" s="140">
        <v>3.3931105663785321E-2</v>
      </c>
      <c r="D10" s="140">
        <v>3.4802784222737818E-2</v>
      </c>
      <c r="E10" s="140">
        <v>3.2057911065149949E-2</v>
      </c>
      <c r="F10" s="140">
        <v>3.3307513555383424E-2</v>
      </c>
      <c r="G10" s="140">
        <v>3.2433130895464533E-2</v>
      </c>
      <c r="H10" s="140">
        <v>3.1306597671410093E-2</v>
      </c>
      <c r="I10" s="140">
        <v>3.0805073776857365E-2</v>
      </c>
      <c r="J10" s="140">
        <v>3.0554117037804248E-2</v>
      </c>
      <c r="K10" s="140">
        <v>2.7784990911451569E-2</v>
      </c>
      <c r="L10" s="140">
        <v>2.6900584795321637E-2</v>
      </c>
      <c r="M10" s="140">
        <v>2.7406156643719964E-2</v>
      </c>
      <c r="N10" s="140">
        <v>2.6741455778763371E-2</v>
      </c>
    </row>
    <row r="11" spans="1:14" s="137" customFormat="1" ht="15.9" customHeight="1">
      <c r="A11" s="139" t="s">
        <v>248</v>
      </c>
      <c r="B11" s="145">
        <v>2.873611578593066E-2</v>
      </c>
      <c r="C11" s="140">
        <v>2.9147690305790501E-2</v>
      </c>
      <c r="D11" s="140">
        <v>2.9652750682793601E-2</v>
      </c>
      <c r="E11" s="140">
        <v>2.8009379885356955E-2</v>
      </c>
      <c r="F11" s="140">
        <v>2.9400286197476259E-2</v>
      </c>
      <c r="G11" s="140">
        <v>2.8768549856808122E-2</v>
      </c>
      <c r="H11" s="140">
        <v>2.8135990621336461E-2</v>
      </c>
      <c r="I11" s="140">
        <v>2.8768549856808122E-2</v>
      </c>
      <c r="J11" s="140">
        <v>3.0031201248049921E-2</v>
      </c>
      <c r="K11" s="140">
        <v>2.9526534859521333E-2</v>
      </c>
      <c r="L11" s="140">
        <v>3.0283337665713544E-2</v>
      </c>
      <c r="M11" s="140">
        <v>3.1793407734233066E-2</v>
      </c>
      <c r="N11" s="140">
        <v>0.03</v>
      </c>
    </row>
    <row r="12" spans="1:14" s="137" customFormat="1" ht="15.9" customHeight="1">
      <c r="A12" s="139" t="s">
        <v>249</v>
      </c>
      <c r="B12" s="145">
        <v>2.8939993242034546E-2</v>
      </c>
      <c r="C12" s="140">
        <v>3.1158357771260997E-2</v>
      </c>
      <c r="D12" s="140">
        <v>3.127672571777642E-2</v>
      </c>
      <c r="E12" s="140">
        <v>3.0210371819960859E-2</v>
      </c>
      <c r="F12" s="140">
        <v>3.1039960894537456E-2</v>
      </c>
      <c r="G12" s="140">
        <v>2.9616937951291153E-2</v>
      </c>
      <c r="H12" s="140">
        <v>2.8427888739125107E-2</v>
      </c>
      <c r="I12" s="140">
        <v>2.9022777369581192E-2</v>
      </c>
      <c r="J12" s="140">
        <v>3.1749908413725728E-2</v>
      </c>
      <c r="K12" s="140">
        <v>2.9498164014687883E-2</v>
      </c>
      <c r="L12" s="140">
        <v>2.9260528893241919E-2</v>
      </c>
      <c r="M12" s="140">
        <v>2.8784909358157765E-2</v>
      </c>
      <c r="N12" s="140">
        <v>2.4970828471411903E-2</v>
      </c>
    </row>
    <row r="13" spans="1:14" s="137" customFormat="1" ht="15.9" customHeight="1">
      <c r="A13" s="139" t="s">
        <v>250</v>
      </c>
      <c r="B13" s="145">
        <v>2.7732905135472389E-2</v>
      </c>
      <c r="C13" s="140">
        <v>2.6107226107226107E-2</v>
      </c>
      <c r="D13" s="140">
        <v>2.7467411545623835E-2</v>
      </c>
      <c r="E13" s="140">
        <v>2.8033034779574272E-2</v>
      </c>
      <c r="F13" s="140">
        <v>2.5993705560088589E-2</v>
      </c>
      <c r="G13" s="140">
        <v>2.7014438751746622E-2</v>
      </c>
      <c r="H13" s="140">
        <v>2.7014438751746622E-2</v>
      </c>
      <c r="I13" s="140">
        <v>2.7467411545623835E-2</v>
      </c>
      <c r="J13" s="140">
        <v>2.9725963771481654E-2</v>
      </c>
      <c r="K13" s="140">
        <v>2.9500580720092914E-2</v>
      </c>
      <c r="L13" s="140">
        <v>2.7806864456079116E-2</v>
      </c>
      <c r="M13" s="140">
        <v>2.8598000465008138E-2</v>
      </c>
      <c r="N13" s="140">
        <v>2.869042110134197E-2</v>
      </c>
    </row>
    <row r="14" spans="1:14" s="137" customFormat="1" ht="15.9" customHeight="1">
      <c r="A14" s="139" t="s">
        <v>251</v>
      </c>
      <c r="B14" s="145">
        <v>2.6625674343059343E-2</v>
      </c>
      <c r="C14" s="140">
        <v>2.779064381658175E-2</v>
      </c>
      <c r="D14" s="140">
        <v>2.7340129749768304E-2</v>
      </c>
      <c r="E14" s="140">
        <v>2.7340129749768304E-2</v>
      </c>
      <c r="F14" s="140">
        <v>2.801574438527437E-2</v>
      </c>
      <c r="G14" s="140">
        <v>2.5986078886310906E-2</v>
      </c>
      <c r="H14" s="140">
        <v>2.519447347033554E-2</v>
      </c>
      <c r="I14" s="140">
        <v>2.58730711219399E-2</v>
      </c>
      <c r="J14" s="140">
        <v>2.6550724637681159E-2</v>
      </c>
      <c r="K14" s="140">
        <v>2.6437847866419294E-2</v>
      </c>
      <c r="L14" s="140">
        <v>2.5646976906115816E-2</v>
      </c>
      <c r="M14" s="140">
        <v>2.7678054429646787E-2</v>
      </c>
      <c r="N14" s="140">
        <v>2.5456236196675579E-2</v>
      </c>
    </row>
    <row r="15" spans="1:14" s="137" customFormat="1" ht="15.9" customHeight="1">
      <c r="A15" s="139" t="s">
        <v>252</v>
      </c>
      <c r="B15" s="145">
        <v>2.5250865219156631E-2</v>
      </c>
      <c r="C15" s="140">
        <v>2.3526671325413463E-2</v>
      </c>
      <c r="D15" s="140">
        <v>2.5682742591516559E-2</v>
      </c>
      <c r="E15" s="140">
        <v>2.6361630472651259E-2</v>
      </c>
      <c r="F15" s="140">
        <v>2.7378190255220418E-2</v>
      </c>
      <c r="G15" s="140">
        <v>2.749101032362835E-2</v>
      </c>
      <c r="H15" s="140">
        <v>2.5795956309551477E-2</v>
      </c>
      <c r="I15" s="140">
        <v>2.2957697238084138E-2</v>
      </c>
      <c r="J15" s="140">
        <v>2.4208566108007448E-2</v>
      </c>
      <c r="K15" s="140">
        <v>2.3526671325413463E-2</v>
      </c>
      <c r="L15" s="140">
        <v>2.6135439656173771E-2</v>
      </c>
      <c r="M15" s="140">
        <v>2.5002907314804049E-2</v>
      </c>
      <c r="N15" s="140">
        <v>2.5460016201828493E-2</v>
      </c>
    </row>
    <row r="16" spans="1:14" s="137" customFormat="1" ht="15.9" customHeight="1">
      <c r="A16" s="139" t="s">
        <v>253</v>
      </c>
      <c r="B16" s="145">
        <v>2.3183570000000001E-2</v>
      </c>
      <c r="C16" s="140">
        <v>2.6923966000000001E-2</v>
      </c>
      <c r="D16" s="140">
        <v>2.5347221999999999E-2</v>
      </c>
      <c r="E16" s="140">
        <v>2.2972502999999998E-2</v>
      </c>
      <c r="F16" s="140">
        <v>2.3085847E-2</v>
      </c>
      <c r="G16" s="140">
        <v>2.3652174000000002E-2</v>
      </c>
      <c r="H16" s="140">
        <v>2.2405386999999999E-2</v>
      </c>
      <c r="I16" s="140">
        <v>2.3E-2</v>
      </c>
      <c r="J16" s="140">
        <v>2.3800000000000002E-2</v>
      </c>
      <c r="K16" s="140">
        <v>2.2599999999999999E-2</v>
      </c>
      <c r="L16" s="140">
        <v>2.2599999999999999E-2</v>
      </c>
      <c r="M16" s="140">
        <v>2.35E-2</v>
      </c>
      <c r="N16" s="140">
        <v>2.0373125999999998E-2</v>
      </c>
    </row>
    <row r="17" spans="1:14" s="137" customFormat="1" ht="15.9" customHeight="1">
      <c r="A17" s="139" t="s">
        <v>254</v>
      </c>
      <c r="B17" s="145">
        <v>1.9967641000000001E-2</v>
      </c>
      <c r="C17" s="140">
        <v>2.3391146000000002E-2</v>
      </c>
      <c r="D17" s="140">
        <v>2.3502566999999999E-2</v>
      </c>
      <c r="E17" s="140">
        <v>2.1269297E-2</v>
      </c>
      <c r="F17" s="140">
        <v>2.1381203000000001E-2</v>
      </c>
      <c r="G17" s="140">
        <v>2.0597322000000001E-2</v>
      </c>
      <c r="H17" s="140">
        <v>2.0260989E-2</v>
      </c>
      <c r="I17" s="140">
        <v>1.9E-2</v>
      </c>
      <c r="J17" s="140">
        <v>1.95E-2</v>
      </c>
      <c r="K17" s="140">
        <v>1.7999999999999999E-2</v>
      </c>
      <c r="L17" s="140">
        <v>1.72E-2</v>
      </c>
      <c r="M17" s="140">
        <v>1.77E-2</v>
      </c>
      <c r="N17" s="140">
        <v>1.8034471E-2</v>
      </c>
    </row>
    <row r="18" spans="1:14" s="137" customFormat="1" ht="15.9" customHeight="1">
      <c r="A18" s="139" t="s">
        <v>255</v>
      </c>
      <c r="B18" s="145">
        <v>1.8765693E-2</v>
      </c>
      <c r="C18" s="140">
        <v>2.0828591E-2</v>
      </c>
      <c r="D18" s="140">
        <v>1.9489401E-2</v>
      </c>
      <c r="E18" s="140">
        <v>2.0940025000000001E-2</v>
      </c>
      <c r="F18" s="140">
        <v>1.8034471E-2</v>
      </c>
      <c r="G18" s="140">
        <v>1.7810251999999999E-2</v>
      </c>
      <c r="H18" s="140">
        <v>1.6687621E-2</v>
      </c>
      <c r="I18" s="140">
        <v>1.9712852999999999E-2</v>
      </c>
      <c r="J18" s="140">
        <v>0.02</v>
      </c>
      <c r="K18" s="140">
        <v>1.8100000000000002E-2</v>
      </c>
      <c r="L18" s="140">
        <v>1.89E-2</v>
      </c>
      <c r="M18" s="140">
        <v>1.83E-2</v>
      </c>
      <c r="N18" s="140">
        <v>1.7899999999999999E-2</v>
      </c>
    </row>
    <row r="19" spans="1:14" s="137" customFormat="1" ht="15.9" customHeight="1">
      <c r="A19" s="175" t="s">
        <v>347</v>
      </c>
      <c r="B19" s="176">
        <v>1.7000000000000001E-2</v>
      </c>
      <c r="C19" s="177">
        <v>1.9449128999999999E-2</v>
      </c>
      <c r="D19" s="177">
        <v>1.8897638000000001E-2</v>
      </c>
      <c r="E19" s="177">
        <v>1.7903388999999999E-2</v>
      </c>
      <c r="F19" s="177">
        <v>1.7460854000000001E-2</v>
      </c>
      <c r="G19" s="177">
        <v>1.7571525000000001E-2</v>
      </c>
      <c r="H19" s="177">
        <v>1.5464499E-2</v>
      </c>
      <c r="I19" s="177">
        <v>1.5686716999999999E-2</v>
      </c>
      <c r="J19" s="177">
        <v>1.5797788E-2</v>
      </c>
      <c r="K19" s="177">
        <v>1.7000000000000001E-2</v>
      </c>
      <c r="L19" s="177">
        <v>1.5699999999999999E-2</v>
      </c>
      <c r="M19" s="177">
        <v>1.41E-2</v>
      </c>
      <c r="N19" s="177">
        <v>1.41E-2</v>
      </c>
    </row>
    <row r="20" spans="1:14" s="137" customFormat="1" ht="15.9" customHeight="1">
      <c r="A20" s="297" t="s">
        <v>48</v>
      </c>
      <c r="B20" s="297"/>
      <c r="C20" s="297"/>
      <c r="D20" s="297"/>
      <c r="E20" s="297"/>
      <c r="F20" s="297"/>
      <c r="G20" s="297"/>
      <c r="H20" s="297"/>
      <c r="I20" s="297"/>
      <c r="J20" s="297"/>
      <c r="K20" s="297"/>
      <c r="L20" s="297"/>
      <c r="M20" s="297"/>
      <c r="N20" s="297"/>
    </row>
    <row r="21" spans="1:14" s="137" customFormat="1" ht="15.9" customHeight="1">
      <c r="A21" s="139" t="s">
        <v>242</v>
      </c>
      <c r="B21" s="173" t="s">
        <v>243</v>
      </c>
      <c r="C21" s="168" t="s">
        <v>243</v>
      </c>
      <c r="D21" s="168" t="s">
        <v>243</v>
      </c>
      <c r="E21" s="168" t="s">
        <v>243</v>
      </c>
      <c r="F21" s="168" t="s">
        <v>243</v>
      </c>
      <c r="G21" s="168" t="s">
        <v>243</v>
      </c>
      <c r="H21" s="168" t="s">
        <v>243</v>
      </c>
      <c r="I21" s="168" t="s">
        <v>243</v>
      </c>
      <c r="J21" s="168" t="s">
        <v>243</v>
      </c>
      <c r="K21" s="168" t="s">
        <v>243</v>
      </c>
      <c r="L21" s="168" t="s">
        <v>243</v>
      </c>
      <c r="M21" s="168" t="s">
        <v>243</v>
      </c>
      <c r="N21" s="140">
        <v>2.6761819803746655E-2</v>
      </c>
    </row>
    <row r="22" spans="1:14" s="137" customFormat="1" ht="15.9" customHeight="1">
      <c r="A22" s="139" t="s">
        <v>244</v>
      </c>
      <c r="B22" s="145">
        <v>2.4684990052317442E-2</v>
      </c>
      <c r="C22" s="140">
        <v>2.567537396740344E-2</v>
      </c>
      <c r="D22" s="140">
        <v>2.5892857142857145E-2</v>
      </c>
      <c r="E22" s="140">
        <v>2.6544724514833817E-2</v>
      </c>
      <c r="F22" s="140">
        <v>2.3057980747705396E-2</v>
      </c>
      <c r="G22" s="140">
        <v>1.9766397124887692E-2</v>
      </c>
      <c r="H22" s="140">
        <v>2.3057980747705396E-2</v>
      </c>
      <c r="I22" s="140">
        <v>2.5022341376228777E-2</v>
      </c>
      <c r="J22" s="140">
        <v>2.9359430604982206E-2</v>
      </c>
      <c r="K22" s="140">
        <v>2.6110243249274717E-2</v>
      </c>
      <c r="L22" s="140">
        <v>2.5892857142857145E-2</v>
      </c>
      <c r="M22" s="140">
        <v>2.4804469273743017E-2</v>
      </c>
      <c r="N22" s="140">
        <v>2.3642732049036778E-2</v>
      </c>
    </row>
    <row r="23" spans="1:14" s="137" customFormat="1" ht="15.9" customHeight="1">
      <c r="A23" s="139" t="s">
        <v>245</v>
      </c>
      <c r="B23" s="145">
        <v>2.1004763967085317E-2</v>
      </c>
      <c r="C23" s="140">
        <v>2.3215067893123085E-2</v>
      </c>
      <c r="D23" s="140">
        <v>2.2358614642700569E-2</v>
      </c>
      <c r="E23" s="140">
        <v>2.1071115013169446E-2</v>
      </c>
      <c r="F23" s="140">
        <v>2.150065818341378E-2</v>
      </c>
      <c r="G23" s="140">
        <v>1.8701870187018702E-2</v>
      </c>
      <c r="H23" s="140">
        <v>1.8917729872415311E-2</v>
      </c>
      <c r="I23" s="140">
        <v>2.0641194554238032E-2</v>
      </c>
      <c r="J23" s="140">
        <v>2.342894679220495E-2</v>
      </c>
      <c r="K23" s="140">
        <v>2.2144266608199955E-2</v>
      </c>
      <c r="L23" s="140">
        <v>2.1285933728330042E-2</v>
      </c>
      <c r="M23" s="140">
        <v>2.1285933728330042E-2</v>
      </c>
      <c r="N23" s="140">
        <v>2.0312165918323712E-2</v>
      </c>
    </row>
    <row r="24" spans="1:14" s="137" customFormat="1" ht="15.9" customHeight="1">
      <c r="A24" s="139" t="s">
        <v>246</v>
      </c>
      <c r="B24" s="145">
        <v>2.3953561562401651E-2</v>
      </c>
      <c r="C24" s="140">
        <v>2.4275979557069848E-2</v>
      </c>
      <c r="D24" s="140">
        <v>2.2193768672641914E-2</v>
      </c>
      <c r="E24" s="140">
        <v>2.2402389588222743E-2</v>
      </c>
      <c r="F24" s="140">
        <v>2.4068157614483492E-2</v>
      </c>
      <c r="G24" s="140">
        <v>2.4898914662694189E-2</v>
      </c>
      <c r="H24" s="140">
        <v>2.5935374149659865E-2</v>
      </c>
      <c r="I24" s="140">
        <v>2.6556192904185257E-2</v>
      </c>
      <c r="J24" s="140">
        <v>2.7589134125636672E-2</v>
      </c>
      <c r="K24" s="140">
        <v>2.5106382978723404E-2</v>
      </c>
      <c r="L24" s="140">
        <v>2.3027718550106609E-2</v>
      </c>
      <c r="M24" s="140">
        <v>2.2819364470036255E-2</v>
      </c>
      <c r="N24" s="140">
        <v>2.2157796645268173E-2</v>
      </c>
    </row>
    <row r="25" spans="1:14" s="137" customFormat="1" ht="15.9" customHeight="1">
      <c r="A25" s="139" t="s">
        <v>247</v>
      </c>
      <c r="B25" s="145">
        <v>2.2434070773535049E-2</v>
      </c>
      <c r="C25" s="140">
        <v>2.4783147459727387E-2</v>
      </c>
      <c r="D25" s="140">
        <v>2.4380165289256198E-2</v>
      </c>
      <c r="E25" s="140">
        <v>2.154993783671778E-2</v>
      </c>
      <c r="F25" s="140">
        <v>2.3976849937990905E-2</v>
      </c>
      <c r="G25" s="140">
        <v>2.3169218038891187E-2</v>
      </c>
      <c r="H25" s="140">
        <v>2.3976849937990905E-2</v>
      </c>
      <c r="I25" s="140">
        <v>2.2764900662251654E-2</v>
      </c>
      <c r="J25" s="140">
        <v>2.236024844720497E-2</v>
      </c>
      <c r="K25" s="140">
        <v>2.175264139216905E-2</v>
      </c>
      <c r="L25" s="140">
        <v>2.033195020746888E-2</v>
      </c>
      <c r="M25" s="140">
        <v>1.9721818559269255E-2</v>
      </c>
      <c r="N25" s="140">
        <v>2.0170513620295278E-2</v>
      </c>
    </row>
    <row r="26" spans="1:14" s="137" customFormat="1" ht="15.9" customHeight="1">
      <c r="A26" s="139" t="s">
        <v>248</v>
      </c>
      <c r="B26" s="145">
        <v>2.0507040357990006E-2</v>
      </c>
      <c r="C26" s="140">
        <v>2.1188201080182802E-2</v>
      </c>
      <c r="D26" s="140">
        <v>2.2203776717161238E-2</v>
      </c>
      <c r="E26" s="140">
        <v>1.9762845849802372E-2</v>
      </c>
      <c r="F26" s="140">
        <v>2.2203776717161238E-2</v>
      </c>
      <c r="G26" s="140">
        <v>2.1188201080182802E-2</v>
      </c>
      <c r="H26" s="140">
        <v>2.0170513620295278E-2</v>
      </c>
      <c r="I26" s="140">
        <v>2.2406639004149378E-2</v>
      </c>
      <c r="J26" s="140">
        <v>2.1594684385382059E-2</v>
      </c>
      <c r="K26" s="140">
        <v>1.935483870967742E-2</v>
      </c>
      <c r="L26" s="140">
        <v>2.0781379883624274E-2</v>
      </c>
      <c r="M26" s="140">
        <v>2.2000830220008302E-2</v>
      </c>
      <c r="N26" s="140">
        <v>1.9E-2</v>
      </c>
    </row>
    <row r="27" spans="1:14" s="137" customFormat="1" ht="15.9" customHeight="1">
      <c r="A27" s="139" t="s">
        <v>249</v>
      </c>
      <c r="B27" s="145">
        <v>2.0505332656170643E-2</v>
      </c>
      <c r="C27" s="140">
        <v>1.9446081319976428E-2</v>
      </c>
      <c r="D27" s="140">
        <v>1.9638648860958365E-2</v>
      </c>
      <c r="E27" s="140">
        <v>1.8867924528301886E-2</v>
      </c>
      <c r="F27" s="140">
        <v>2.0408163265306121E-2</v>
      </c>
      <c r="G27" s="140">
        <v>2.0408163265306121E-2</v>
      </c>
      <c r="H27" s="140">
        <v>1.9446081319976428E-2</v>
      </c>
      <c r="I27" s="140">
        <v>2.1368359145265633E-2</v>
      </c>
      <c r="J27" s="140">
        <v>2.4809533111935924E-2</v>
      </c>
      <c r="K27" s="140">
        <v>2.3283114850322834E-2</v>
      </c>
      <c r="L27" s="140">
        <v>2.2709475332811275E-2</v>
      </c>
      <c r="M27" s="140">
        <v>2.2900763358778626E-2</v>
      </c>
      <c r="N27" s="140">
        <v>1.8902891030392884E-2</v>
      </c>
    </row>
    <row r="28" spans="1:14" s="137" customFormat="1" ht="15.9" customHeight="1">
      <c r="A28" s="139" t="s">
        <v>250</v>
      </c>
      <c r="B28" s="145">
        <v>2.0887849743740614E-2</v>
      </c>
      <c r="C28" s="140">
        <v>1.853911753800519E-2</v>
      </c>
      <c r="D28" s="140">
        <v>2.0536540240518038E-2</v>
      </c>
      <c r="E28" s="140">
        <v>1.9266394961096701E-2</v>
      </c>
      <c r="F28" s="140">
        <v>1.8357129612460596E-2</v>
      </c>
      <c r="G28" s="140">
        <v>1.9811146084058508E-2</v>
      </c>
      <c r="H28" s="140">
        <v>2.0355292376017766E-2</v>
      </c>
      <c r="I28" s="140">
        <v>2.0355292376017766E-2</v>
      </c>
      <c r="J28" s="140">
        <v>2.2345337026777469E-2</v>
      </c>
      <c r="K28" s="140">
        <v>2.396755162241888E-2</v>
      </c>
      <c r="L28" s="140">
        <v>2.1803399852180341E-2</v>
      </c>
      <c r="M28" s="140">
        <v>2.2525849335302807E-2</v>
      </c>
      <c r="N28" s="140">
        <v>2.1820216337187618E-2</v>
      </c>
    </row>
    <row r="29" spans="1:14" s="137" customFormat="1" ht="15.9" customHeight="1">
      <c r="A29" s="139" t="s">
        <v>251</v>
      </c>
      <c r="B29" s="145">
        <v>2.0383318766387815E-2</v>
      </c>
      <c r="C29" s="140">
        <v>2.0724421209858103E-2</v>
      </c>
      <c r="D29" s="140">
        <v>2.0358610384759057E-2</v>
      </c>
      <c r="E29" s="140">
        <v>2.108995893990295E-2</v>
      </c>
      <c r="F29" s="140">
        <v>2.1455223880597014E-2</v>
      </c>
      <c r="G29" s="140">
        <v>1.980938142403289E-2</v>
      </c>
      <c r="H29" s="140">
        <v>1.8709073900841908E-2</v>
      </c>
      <c r="I29" s="140">
        <v>1.8525449101796407E-2</v>
      </c>
      <c r="J29" s="140">
        <v>2.0358610384759057E-2</v>
      </c>
      <c r="K29" s="140">
        <v>2.0175602465906967E-2</v>
      </c>
      <c r="L29" s="140">
        <v>2.0541549953314659E-2</v>
      </c>
      <c r="M29" s="140">
        <v>2.2184936614466817E-2</v>
      </c>
      <c r="N29" s="140">
        <v>2.0101446552695849E-2</v>
      </c>
    </row>
    <row r="30" spans="1:14" s="137" customFormat="1" ht="15.9" customHeight="1">
      <c r="A30" s="139" t="s">
        <v>252</v>
      </c>
      <c r="B30" s="145">
        <v>1.9265926030094221E-2</v>
      </c>
      <c r="C30" s="140">
        <v>1.6961929890689786E-2</v>
      </c>
      <c r="D30" s="140">
        <v>1.9733132869761322E-2</v>
      </c>
      <c r="E30" s="140">
        <v>2.0101446552695849E-2</v>
      </c>
      <c r="F30" s="140">
        <v>2.175543885971493E-2</v>
      </c>
      <c r="G30" s="140">
        <v>2.175543885971493E-2</v>
      </c>
      <c r="H30" s="140">
        <v>2.0653398422831395E-2</v>
      </c>
      <c r="I30" s="140">
        <v>1.7887403502165316E-2</v>
      </c>
      <c r="J30" s="140">
        <v>1.9180142910868749E-2</v>
      </c>
      <c r="K30" s="140">
        <v>1.8441851712457658E-2</v>
      </c>
      <c r="L30" s="140">
        <v>1.9180142910868749E-2</v>
      </c>
      <c r="M30" s="140">
        <v>1.7887403502165316E-2</v>
      </c>
      <c r="N30" s="140">
        <v>1.8157993260950956E-2</v>
      </c>
    </row>
    <row r="31" spans="1:14" s="137" customFormat="1" ht="15.9" customHeight="1">
      <c r="A31" s="139" t="s">
        <v>253</v>
      </c>
      <c r="B31" s="145">
        <v>1.5714618999999999E-2</v>
      </c>
      <c r="C31" s="140">
        <v>1.9076117E-2</v>
      </c>
      <c r="D31" s="140">
        <v>1.8341756000000001E-2</v>
      </c>
      <c r="E31" s="140">
        <v>1.5578078E-2</v>
      </c>
      <c r="F31" s="140">
        <v>1.5762807E-2</v>
      </c>
      <c r="G31" s="140">
        <v>1.428303E-2</v>
      </c>
      <c r="H31" s="140">
        <v>1.4653391E-2</v>
      </c>
      <c r="I31" s="140">
        <v>1.5393280000000001E-2</v>
      </c>
      <c r="J31" s="140">
        <v>1.7000000000000001E-2</v>
      </c>
      <c r="K31" s="140">
        <v>1.54E-2</v>
      </c>
      <c r="L31" s="140">
        <v>1.4999999999999999E-2</v>
      </c>
      <c r="M31" s="140">
        <v>1.5900000000000001E-2</v>
      </c>
      <c r="N31" s="140">
        <v>1.3599999999999999E-2</v>
      </c>
    </row>
    <row r="32" spans="1:14" s="137" customFormat="1" ht="15.9" customHeight="1">
      <c r="A32" s="139" t="s">
        <v>254</v>
      </c>
      <c r="B32" s="145">
        <v>1.39886E-2</v>
      </c>
      <c r="C32" s="140">
        <v>1.6123054000000001E-2</v>
      </c>
      <c r="D32" s="140">
        <v>1.6123054000000001E-2</v>
      </c>
      <c r="E32" s="140">
        <v>1.4845054999999999E-2</v>
      </c>
      <c r="F32" s="140">
        <v>1.3197026000000001E-2</v>
      </c>
      <c r="G32" s="140">
        <v>1.2830048E-2</v>
      </c>
      <c r="H32" s="140">
        <v>1.3563731000000001E-2</v>
      </c>
      <c r="I32" s="140">
        <v>1.3563731000000001E-2</v>
      </c>
      <c r="J32" s="140">
        <v>1.4E-2</v>
      </c>
      <c r="K32" s="140">
        <v>1.32E-2</v>
      </c>
      <c r="L32" s="140">
        <v>1.41E-2</v>
      </c>
      <c r="M32" s="140">
        <v>1.37E-2</v>
      </c>
      <c r="N32" s="140">
        <v>1.3299999999999999E-2</v>
      </c>
    </row>
    <row r="33" spans="1:14" s="137" customFormat="1" ht="15.9" customHeight="1">
      <c r="A33" s="139" t="s">
        <v>255</v>
      </c>
      <c r="B33" s="145">
        <v>1.1836940000000001E-2</v>
      </c>
      <c r="C33" s="140">
        <v>1.4892443E-2</v>
      </c>
      <c r="D33" s="140">
        <v>1.3441355E-2</v>
      </c>
      <c r="E33" s="140">
        <v>1.3804528E-2</v>
      </c>
      <c r="F33" s="140">
        <v>1.1985986000000001E-2</v>
      </c>
      <c r="G33" s="140">
        <v>1.1803762000000001E-2</v>
      </c>
      <c r="H33" s="140">
        <v>1.0526316000000001E-2</v>
      </c>
      <c r="I33" s="140">
        <v>1.1985986000000001E-2</v>
      </c>
      <c r="J33" s="140">
        <v>1.2999999999999999E-2</v>
      </c>
      <c r="K33" s="140">
        <v>1.1299999999999999E-2</v>
      </c>
      <c r="L33" s="140">
        <v>1.0699999999999999E-2</v>
      </c>
      <c r="M33" s="140">
        <v>9.1999999999999998E-3</v>
      </c>
      <c r="N33" s="140">
        <v>0.01</v>
      </c>
    </row>
    <row r="34" spans="1:14" s="137" customFormat="1" ht="15.9" customHeight="1">
      <c r="A34" s="175" t="s">
        <v>347</v>
      </c>
      <c r="B34" s="176">
        <v>1.0999999999999999E-2</v>
      </c>
      <c r="C34" s="177">
        <v>1.3098053E-2</v>
      </c>
      <c r="D34" s="177">
        <v>1.1119212999999999E-2</v>
      </c>
      <c r="E34" s="177">
        <v>9.6750640000000006E-3</v>
      </c>
      <c r="F34" s="177">
        <v>1.0397665E-2</v>
      </c>
      <c r="G34" s="177">
        <v>1.1299435E-2</v>
      </c>
      <c r="H34" s="177">
        <v>1.0217113999999999E-2</v>
      </c>
      <c r="I34" s="177">
        <v>1.1479592E-2</v>
      </c>
      <c r="J34" s="177">
        <v>1.1659683000000001E-2</v>
      </c>
      <c r="K34" s="177">
        <v>1.2E-2</v>
      </c>
      <c r="L34" s="177">
        <v>1.2699999999999999E-2</v>
      </c>
      <c r="M34" s="177">
        <v>1.2200000000000001E-2</v>
      </c>
      <c r="N34" s="177">
        <v>1.21E-2</v>
      </c>
    </row>
    <row r="35" spans="1:14" s="137" customFormat="1" ht="15.9" customHeight="1">
      <c r="A35" s="297" t="s">
        <v>49</v>
      </c>
      <c r="B35" s="297"/>
      <c r="C35" s="297"/>
      <c r="D35" s="297"/>
      <c r="E35" s="297"/>
      <c r="F35" s="297"/>
      <c r="G35" s="297"/>
      <c r="H35" s="297"/>
      <c r="I35" s="297"/>
      <c r="J35" s="297"/>
      <c r="K35" s="297"/>
      <c r="L35" s="297"/>
      <c r="M35" s="297"/>
      <c r="N35" s="297"/>
    </row>
    <row r="36" spans="1:14" s="137" customFormat="1" ht="15.9" customHeight="1">
      <c r="A36" s="139" t="s">
        <v>242</v>
      </c>
      <c r="B36" s="173" t="s">
        <v>243</v>
      </c>
      <c r="C36" s="168" t="s">
        <v>243</v>
      </c>
      <c r="D36" s="168" t="s">
        <v>243</v>
      </c>
      <c r="E36" s="168" t="s">
        <v>243</v>
      </c>
      <c r="F36" s="168" t="s">
        <v>243</v>
      </c>
      <c r="G36" s="168" t="s">
        <v>243</v>
      </c>
      <c r="H36" s="168" t="s">
        <v>243</v>
      </c>
      <c r="I36" s="168" t="s">
        <v>243</v>
      </c>
      <c r="J36" s="168" t="s">
        <v>243</v>
      </c>
      <c r="K36" s="168" t="s">
        <v>243</v>
      </c>
      <c r="L36" s="168" t="s">
        <v>243</v>
      </c>
      <c r="M36" s="168" t="s">
        <v>243</v>
      </c>
      <c r="N36" s="140">
        <v>5.8636524196397033E-2</v>
      </c>
    </row>
    <row r="37" spans="1:14" s="137" customFormat="1" ht="15.9" customHeight="1">
      <c r="A37" s="139" t="s">
        <v>244</v>
      </c>
      <c r="B37" s="145">
        <v>4.5782274574963651E-2</v>
      </c>
      <c r="C37" s="140">
        <v>5.9964726631393295E-2</v>
      </c>
      <c r="D37" s="140">
        <v>5.5299539170506916E-2</v>
      </c>
      <c r="E37" s="140">
        <v>4.9910873440285206E-2</v>
      </c>
      <c r="F37" s="140">
        <v>4.5487106017191976E-2</v>
      </c>
      <c r="G37" s="140">
        <v>4.2400287459575997E-2</v>
      </c>
      <c r="H37" s="140">
        <v>4.1366906474820143E-2</v>
      </c>
      <c r="I37" s="140">
        <v>4.1711614527148506E-2</v>
      </c>
      <c r="J37" s="140">
        <v>4.4117647058823532E-2</v>
      </c>
      <c r="K37" s="140">
        <v>4.4802867383512544E-2</v>
      </c>
      <c r="L37" s="140">
        <v>4.3431442928930364E-2</v>
      </c>
      <c r="M37" s="140">
        <v>4.2056074766355138E-2</v>
      </c>
      <c r="N37" s="140">
        <v>4.0925266903914591E-2</v>
      </c>
    </row>
    <row r="38" spans="1:14" s="137" customFormat="1" ht="15.9" customHeight="1">
      <c r="A38" s="139" t="s">
        <v>245</v>
      </c>
      <c r="B38" s="145">
        <v>3.6038417481716448E-2</v>
      </c>
      <c r="C38" s="140">
        <v>3.9215686274509803E-2</v>
      </c>
      <c r="D38" s="140">
        <v>3.5778175313059032E-2</v>
      </c>
      <c r="E38" s="140">
        <v>3.7156127188281526E-2</v>
      </c>
      <c r="F38" s="140">
        <v>3.5433070866141732E-2</v>
      </c>
      <c r="G38" s="140">
        <v>3.231597845601436E-2</v>
      </c>
      <c r="H38" s="140">
        <v>3.4742120343839542E-2</v>
      </c>
      <c r="I38" s="140">
        <v>3.5433070866141732E-2</v>
      </c>
      <c r="J38" s="140">
        <v>3.5087719298245612E-2</v>
      </c>
      <c r="K38" s="140">
        <v>3.5433070866141732E-2</v>
      </c>
      <c r="L38" s="140">
        <v>3.9900249376558602E-2</v>
      </c>
      <c r="M38" s="140">
        <v>3.8187009279086366E-2</v>
      </c>
      <c r="N38" s="140">
        <v>3.8794596466920676E-2</v>
      </c>
    </row>
    <row r="39" spans="1:14" s="137" customFormat="1" ht="15.9" customHeight="1">
      <c r="A39" s="139" t="s">
        <v>246</v>
      </c>
      <c r="B39" s="145">
        <v>4.8183457871682558E-2</v>
      </c>
      <c r="C39" s="140">
        <v>4.211253020365896E-2</v>
      </c>
      <c r="D39" s="140">
        <v>4.5735900962861072E-2</v>
      </c>
      <c r="E39" s="140">
        <v>4.5079146593255334E-2</v>
      </c>
      <c r="F39" s="140">
        <v>4.4750430292598967E-2</v>
      </c>
      <c r="G39" s="140">
        <v>4.540763673890609E-2</v>
      </c>
      <c r="H39" s="140">
        <v>4.7046703296703296E-2</v>
      </c>
      <c r="I39" s="140">
        <v>4.8680150839904013E-2</v>
      </c>
      <c r="J39" s="140">
        <v>4.9982882574460798E-2</v>
      </c>
      <c r="K39" s="140">
        <v>5.225409836065574E-2</v>
      </c>
      <c r="L39" s="140">
        <v>5.225409836065574E-2</v>
      </c>
      <c r="M39" s="140">
        <v>5.1606288448393711E-2</v>
      </c>
      <c r="N39" s="140">
        <v>5.2415210688591986E-2</v>
      </c>
    </row>
    <row r="40" spans="1:14" s="137" customFormat="1" ht="15.9" customHeight="1">
      <c r="A40" s="139" t="s">
        <v>247</v>
      </c>
      <c r="B40" s="145">
        <v>4.458047005832419E-2</v>
      </c>
      <c r="C40" s="140">
        <v>4.9157786180818147E-2</v>
      </c>
      <c r="D40" s="140">
        <v>5.20904729266621E-2</v>
      </c>
      <c r="E40" s="140">
        <v>4.9484536082474224E-2</v>
      </c>
      <c r="F40" s="140">
        <v>4.8830811554332873E-2</v>
      </c>
      <c r="G40" s="140">
        <v>4.7848537005163512E-2</v>
      </c>
      <c r="H40" s="140">
        <v>4.3568464730290454E-2</v>
      </c>
      <c r="I40" s="140">
        <v>4.42294402211472E-2</v>
      </c>
      <c r="J40" s="140">
        <v>4.42294402211472E-2</v>
      </c>
      <c r="K40" s="140">
        <v>3.7913043478260869E-2</v>
      </c>
      <c r="L40" s="140">
        <v>3.7913043478260869E-2</v>
      </c>
      <c r="M40" s="140">
        <v>4.0249826509368494E-2</v>
      </c>
      <c r="N40" s="140">
        <v>3.7801890094504728E-2</v>
      </c>
    </row>
    <row r="41" spans="1:14" s="137" customFormat="1" ht="15.9" customHeight="1">
      <c r="A41" s="139" t="s">
        <v>248</v>
      </c>
      <c r="B41" s="145">
        <v>4.24654073928541E-2</v>
      </c>
      <c r="C41" s="140">
        <v>4.2493904562870083E-2</v>
      </c>
      <c r="D41" s="140">
        <v>4.2160278745644597E-2</v>
      </c>
      <c r="E41" s="140">
        <v>4.1826420355524571E-2</v>
      </c>
      <c r="F41" s="140">
        <v>4.1492329149232912E-2</v>
      </c>
      <c r="G41" s="140">
        <v>4.1492329149232912E-2</v>
      </c>
      <c r="H41" s="140">
        <v>4.1492329149232912E-2</v>
      </c>
      <c r="I41" s="140">
        <v>3.9482879105520612E-2</v>
      </c>
      <c r="J41" s="140">
        <v>4.415855354659249E-2</v>
      </c>
      <c r="K41" s="140">
        <v>4.6479361775927854E-2</v>
      </c>
      <c r="L41" s="140">
        <v>4.6148507980569048E-2</v>
      </c>
      <c r="M41" s="140">
        <v>4.8130193905817173E-2</v>
      </c>
      <c r="N41" s="140">
        <v>4.8000000000000001E-2</v>
      </c>
    </row>
    <row r="42" spans="1:14" s="137" customFormat="1" ht="15.9" customHeight="1">
      <c r="A42" s="181" t="s">
        <v>249</v>
      </c>
      <c r="B42" s="145">
        <v>4.3069070027117559E-2</v>
      </c>
      <c r="C42" s="182">
        <v>5.0436469447138699E-2</v>
      </c>
      <c r="D42" s="182">
        <v>5.0436469447138699E-2</v>
      </c>
      <c r="E42" s="182">
        <v>4.8898963730569948E-2</v>
      </c>
      <c r="F42" s="182">
        <v>4.8590864917395532E-2</v>
      </c>
      <c r="G42" s="182">
        <v>4.4878048780487803E-2</v>
      </c>
      <c r="H42" s="182">
        <v>4.3322475570032576E-2</v>
      </c>
      <c r="I42" s="182">
        <v>4.1761827079934748E-2</v>
      </c>
      <c r="J42" s="182">
        <v>4.3322475570032576E-2</v>
      </c>
      <c r="K42" s="182">
        <v>3.9882314481856813E-2</v>
      </c>
      <c r="L42" s="182">
        <v>4.0196078431372552E-2</v>
      </c>
      <c r="M42" s="182">
        <v>3.8625204582651389E-2</v>
      </c>
      <c r="N42" s="182">
        <v>3.5286704473850031E-2</v>
      </c>
    </row>
    <row r="43" spans="1:14" s="137" customFormat="1" ht="15.9" customHeight="1">
      <c r="A43" s="181" t="s">
        <v>250</v>
      </c>
      <c r="B43" s="145">
        <v>3.9127745128363749E-2</v>
      </c>
      <c r="C43" s="182">
        <v>3.8920276208411798E-2</v>
      </c>
      <c r="D43" s="182">
        <v>3.9221838719799187E-2</v>
      </c>
      <c r="E43" s="182">
        <v>4.2825883088465147E-2</v>
      </c>
      <c r="F43" s="182">
        <v>3.8920276208411798E-2</v>
      </c>
      <c r="G43" s="182">
        <v>3.9221838719799187E-2</v>
      </c>
      <c r="H43" s="182">
        <v>3.8316582914572864E-2</v>
      </c>
      <c r="I43" s="182">
        <v>3.9523212045169384E-2</v>
      </c>
      <c r="J43" s="182">
        <v>4.2227087894901469E-2</v>
      </c>
      <c r="K43" s="182">
        <v>3.8920276208411798E-2</v>
      </c>
      <c r="L43" s="182">
        <v>3.8014451775054976E-2</v>
      </c>
      <c r="M43" s="182">
        <v>3.8920276208411798E-2</v>
      </c>
      <c r="N43" s="182">
        <v>3.9914686166971358E-2</v>
      </c>
    </row>
    <row r="44" spans="1:14" s="137" customFormat="1" ht="15.9" customHeight="1">
      <c r="A44" s="181" t="s">
        <v>251</v>
      </c>
      <c r="B44" s="145">
        <v>3.6786748640821099E-2</v>
      </c>
      <c r="C44" s="182">
        <v>3.9329268292682927E-2</v>
      </c>
      <c r="D44" s="182">
        <v>3.8743136058572297E-2</v>
      </c>
      <c r="E44" s="182">
        <v>3.756872327428222E-2</v>
      </c>
      <c r="F44" s="182">
        <v>3.8743136058572297E-2</v>
      </c>
      <c r="G44" s="182">
        <v>3.6096665646986846E-2</v>
      </c>
      <c r="H44" s="182">
        <v>3.5801713586291313E-2</v>
      </c>
      <c r="I44" s="182">
        <v>3.7862595419847329E-2</v>
      </c>
      <c r="J44" s="182">
        <v>3.668602873738918E-2</v>
      </c>
      <c r="K44" s="182">
        <v>3.668602873738918E-2</v>
      </c>
      <c r="L44" s="182">
        <v>3.4028203556100554E-2</v>
      </c>
      <c r="M44" s="182">
        <v>3.668602873738918E-2</v>
      </c>
      <c r="N44" s="182">
        <v>3.4146341463414637E-2</v>
      </c>
    </row>
    <row r="45" spans="1:14" s="137" customFormat="1" ht="15.9" customHeight="1">
      <c r="A45" s="181" t="s">
        <v>252</v>
      </c>
      <c r="B45" s="145">
        <v>3.4961843673148599E-2</v>
      </c>
      <c r="C45" s="182">
        <v>3.4146341463414637E-2</v>
      </c>
      <c r="D45" s="182">
        <v>3.5322777101096221E-2</v>
      </c>
      <c r="E45" s="182">
        <v>3.6496350364963501E-2</v>
      </c>
      <c r="F45" s="182">
        <v>3.6496350364963501E-2</v>
      </c>
      <c r="G45" s="182">
        <v>3.678929765886288E-2</v>
      </c>
      <c r="H45" s="182">
        <v>3.4146341463414637E-2</v>
      </c>
      <c r="I45" s="182">
        <v>3.1192660550458717E-2</v>
      </c>
      <c r="J45" s="182">
        <v>3.2376298106292001E-2</v>
      </c>
      <c r="K45" s="182">
        <v>3.1784841075794622E-2</v>
      </c>
      <c r="L45" s="182">
        <v>3.7374658158614404E-2</v>
      </c>
      <c r="M45" s="182">
        <v>3.6496350364963501E-2</v>
      </c>
      <c r="N45" s="182">
        <v>3.728402546226129E-2</v>
      </c>
    </row>
    <row r="46" spans="1:14" s="137" customFormat="1" ht="15.9" customHeight="1">
      <c r="A46" s="181">
        <v>2016</v>
      </c>
      <c r="B46" s="145">
        <v>3.5207567000000002E-2</v>
      </c>
      <c r="C46" s="182">
        <v>3.9612941999999998E-2</v>
      </c>
      <c r="D46" s="182">
        <v>3.6700030000000002E-2</v>
      </c>
      <c r="E46" s="182">
        <v>3.4943785999999998E-2</v>
      </c>
      <c r="F46" s="182">
        <v>3.4943785999999998E-2</v>
      </c>
      <c r="G46" s="182">
        <v>3.8740919999999998E-2</v>
      </c>
      <c r="H46" s="182">
        <v>3.4943785999999998E-2</v>
      </c>
      <c r="I46" s="182">
        <v>3.5000000000000003E-2</v>
      </c>
      <c r="J46" s="182">
        <v>3.5499999999999997E-2</v>
      </c>
      <c r="K46" s="182">
        <v>3.44E-2</v>
      </c>
      <c r="L46" s="182">
        <v>3.49E-2</v>
      </c>
      <c r="M46" s="182">
        <v>3.5799999999999998E-2</v>
      </c>
      <c r="N46" s="182">
        <v>3.1296572000000002E-2</v>
      </c>
    </row>
    <row r="47" spans="1:14" s="137" customFormat="1" ht="15.9" customHeight="1">
      <c r="A47" s="181" t="s">
        <v>254</v>
      </c>
      <c r="B47" s="145">
        <v>2.9631474000000001E-2</v>
      </c>
      <c r="C47" s="182">
        <v>3.5035628999999999E-2</v>
      </c>
      <c r="D47" s="182">
        <v>3.5322053999999999E-2</v>
      </c>
      <c r="E47" s="182">
        <v>3.1585220999999997E-2</v>
      </c>
      <c r="F47" s="182">
        <v>3.4462270000000003E-2</v>
      </c>
      <c r="G47" s="182">
        <v>3.3025884999999998E-2</v>
      </c>
      <c r="H47" s="182">
        <v>3.1007752E-2</v>
      </c>
      <c r="I47" s="182">
        <v>2.8400597999999999E-2</v>
      </c>
      <c r="J47" s="182">
        <v>2.8000000000000001E-2</v>
      </c>
      <c r="K47" s="182">
        <v>2.58E-2</v>
      </c>
      <c r="L47" s="182">
        <v>2.23E-2</v>
      </c>
      <c r="M47" s="182">
        <v>2.4E-2</v>
      </c>
      <c r="N47" s="182">
        <v>2.58E-2</v>
      </c>
    </row>
    <row r="48" spans="1:14" s="137" customFormat="1" ht="15.9" customHeight="1">
      <c r="A48" s="181" t="s">
        <v>255</v>
      </c>
      <c r="B48" s="145">
        <v>2.9976523000000001E-2</v>
      </c>
      <c r="C48" s="182">
        <v>3.0475051999999999E-2</v>
      </c>
      <c r="D48" s="182">
        <v>2.9314987000000001E-2</v>
      </c>
      <c r="E48" s="182">
        <v>3.2498509000000002E-2</v>
      </c>
      <c r="F48" s="182">
        <v>2.7860995E-2</v>
      </c>
      <c r="G48" s="182">
        <v>2.7569672999999999E-2</v>
      </c>
      <c r="H48" s="182">
        <v>2.6694661000000001E-2</v>
      </c>
      <c r="I48" s="182">
        <v>3.2209961000000002E-2</v>
      </c>
      <c r="J48" s="182">
        <v>0.03</v>
      </c>
      <c r="K48" s="182">
        <v>2.93E-2</v>
      </c>
      <c r="L48" s="182">
        <v>3.2199999999999999E-2</v>
      </c>
      <c r="M48" s="182">
        <v>3.2800000000000003E-2</v>
      </c>
      <c r="N48" s="182">
        <v>3.0599999999999999E-2</v>
      </c>
    </row>
    <row r="49" spans="1:14" s="137" customFormat="1" ht="15.9" customHeight="1" thickBot="1">
      <c r="A49" s="183" t="s">
        <v>347</v>
      </c>
      <c r="B49" s="152">
        <v>2.5000000000000001E-2</v>
      </c>
      <c r="C49" s="184">
        <v>2.9723367000000001E-2</v>
      </c>
      <c r="D49" s="184">
        <v>3.1433608000000002E-2</v>
      </c>
      <c r="E49" s="184">
        <v>3.1148986E-2</v>
      </c>
      <c r="F49" s="184">
        <v>2.8865979E-2</v>
      </c>
      <c r="G49" s="184">
        <v>2.7720436000000001E-2</v>
      </c>
      <c r="H49" s="184">
        <v>2.3978685999999999E-2</v>
      </c>
      <c r="I49" s="184">
        <v>2.2531870999999998E-2</v>
      </c>
      <c r="J49" s="184">
        <v>2.2531870999999998E-2</v>
      </c>
      <c r="K49" s="184">
        <v>2.5000000000000001E-2</v>
      </c>
      <c r="L49" s="184">
        <v>2.0500000000000001E-2</v>
      </c>
      <c r="M49" s="184">
        <v>1.7299999999999999E-2</v>
      </c>
      <c r="N49" s="184">
        <v>1.7299999999999999E-2</v>
      </c>
    </row>
    <row r="50" spans="1:14">
      <c r="A50" s="273" t="s">
        <v>429</v>
      </c>
      <c r="B50" s="273"/>
      <c r="C50" s="273"/>
      <c r="D50" s="273"/>
      <c r="E50" s="273"/>
      <c r="F50" s="273"/>
      <c r="G50" s="273"/>
      <c r="H50" s="273"/>
      <c r="I50" s="273"/>
      <c r="J50" s="273"/>
      <c r="K50" s="273"/>
      <c r="L50" s="273"/>
      <c r="M50" s="273"/>
      <c r="N50" s="273"/>
    </row>
  </sheetData>
  <mergeCells count="6">
    <mergeCell ref="A50:N50"/>
    <mergeCell ref="A1:N1"/>
    <mergeCell ref="A5:N5"/>
    <mergeCell ref="A20:N20"/>
    <mergeCell ref="A35:N35"/>
    <mergeCell ref="L3:N3"/>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C6C4"/>
  </sheetPr>
  <dimension ref="A1:N50"/>
  <sheetViews>
    <sheetView zoomScale="85" zoomScaleNormal="85" workbookViewId="0">
      <selection activeCell="P8" sqref="P8"/>
    </sheetView>
  </sheetViews>
  <sheetFormatPr baseColWidth="10" defaultRowHeight="13.2"/>
  <cols>
    <col min="1" max="1" width="6.33203125" style="21" customWidth="1"/>
    <col min="2" max="2" width="16.44140625" style="22" bestFit="1" customWidth="1"/>
    <col min="3" max="3" width="7" style="21" bestFit="1" customWidth="1"/>
    <col min="4" max="12" width="7" style="20" bestFit="1" customWidth="1"/>
    <col min="13" max="13" width="7.109375" style="20" bestFit="1" customWidth="1"/>
    <col min="14" max="14" width="7" style="20" bestFit="1" customWidth="1"/>
    <col min="15" max="256" width="11.44140625" style="20"/>
    <col min="257" max="257" width="6.109375" style="20" customWidth="1"/>
    <col min="258" max="258" width="10.88671875" style="20" bestFit="1" customWidth="1"/>
    <col min="259" max="270" width="6.109375" style="20" customWidth="1"/>
    <col min="271" max="512" width="11.44140625" style="20"/>
    <col min="513" max="513" width="6.109375" style="20" customWidth="1"/>
    <col min="514" max="514" width="10.88671875" style="20" bestFit="1" customWidth="1"/>
    <col min="515" max="526" width="6.109375" style="20" customWidth="1"/>
    <col min="527" max="768" width="11.44140625" style="20"/>
    <col min="769" max="769" width="6.109375" style="20" customWidth="1"/>
    <col min="770" max="770" width="10.88671875" style="20" bestFit="1" customWidth="1"/>
    <col min="771" max="782" width="6.109375" style="20" customWidth="1"/>
    <col min="783" max="1024" width="11.44140625" style="20"/>
    <col min="1025" max="1025" width="6.109375" style="20" customWidth="1"/>
    <col min="1026" max="1026" width="10.88671875" style="20" bestFit="1" customWidth="1"/>
    <col min="1027" max="1038" width="6.109375" style="20" customWidth="1"/>
    <col min="1039" max="1280" width="11.44140625" style="20"/>
    <col min="1281" max="1281" width="6.109375" style="20" customWidth="1"/>
    <col min="1282" max="1282" width="10.88671875" style="20" bestFit="1" customWidth="1"/>
    <col min="1283" max="1294" width="6.109375" style="20" customWidth="1"/>
    <col min="1295" max="1536" width="11.44140625" style="20"/>
    <col min="1537" max="1537" width="6.109375" style="20" customWidth="1"/>
    <col min="1538" max="1538" width="10.88671875" style="20" bestFit="1" customWidth="1"/>
    <col min="1539" max="1550" width="6.109375" style="20" customWidth="1"/>
    <col min="1551" max="1792" width="11.44140625" style="20"/>
    <col min="1793" max="1793" width="6.109375" style="20" customWidth="1"/>
    <col min="1794" max="1794" width="10.88671875" style="20" bestFit="1" customWidth="1"/>
    <col min="1795" max="1806" width="6.109375" style="20" customWidth="1"/>
    <col min="1807" max="2048" width="11.44140625" style="20"/>
    <col min="2049" max="2049" width="6.109375" style="20" customWidth="1"/>
    <col min="2050" max="2050" width="10.88671875" style="20" bestFit="1" customWidth="1"/>
    <col min="2051" max="2062" width="6.109375" style="20" customWidth="1"/>
    <col min="2063" max="2304" width="11.44140625" style="20"/>
    <col min="2305" max="2305" width="6.109375" style="20" customWidth="1"/>
    <col min="2306" max="2306" width="10.88671875" style="20" bestFit="1" customWidth="1"/>
    <col min="2307" max="2318" width="6.109375" style="20" customWidth="1"/>
    <col min="2319" max="2560" width="11.44140625" style="20"/>
    <col min="2561" max="2561" width="6.109375" style="20" customWidth="1"/>
    <col min="2562" max="2562" width="10.88671875" style="20" bestFit="1" customWidth="1"/>
    <col min="2563" max="2574" width="6.109375" style="20" customWidth="1"/>
    <col min="2575" max="2816" width="11.44140625" style="20"/>
    <col min="2817" max="2817" width="6.109375" style="20" customWidth="1"/>
    <col min="2818" max="2818" width="10.88671875" style="20" bestFit="1" customWidth="1"/>
    <col min="2819" max="2830" width="6.109375" style="20" customWidth="1"/>
    <col min="2831" max="3072" width="11.44140625" style="20"/>
    <col min="3073" max="3073" width="6.109375" style="20" customWidth="1"/>
    <col min="3074" max="3074" width="10.88671875" style="20" bestFit="1" customWidth="1"/>
    <col min="3075" max="3086" width="6.109375" style="20" customWidth="1"/>
    <col min="3087" max="3328" width="11.44140625" style="20"/>
    <col min="3329" max="3329" width="6.109375" style="20" customWidth="1"/>
    <col min="3330" max="3330" width="10.88671875" style="20" bestFit="1" customWidth="1"/>
    <col min="3331" max="3342" width="6.109375" style="20" customWidth="1"/>
    <col min="3343" max="3584" width="11.44140625" style="20"/>
    <col min="3585" max="3585" width="6.109375" style="20" customWidth="1"/>
    <col min="3586" max="3586" width="10.88671875" style="20" bestFit="1" customWidth="1"/>
    <col min="3587" max="3598" width="6.109375" style="20" customWidth="1"/>
    <col min="3599" max="3840" width="11.44140625" style="20"/>
    <col min="3841" max="3841" width="6.109375" style="20" customWidth="1"/>
    <col min="3842" max="3842" width="10.88671875" style="20" bestFit="1" customWidth="1"/>
    <col min="3843" max="3854" width="6.109375" style="20" customWidth="1"/>
    <col min="3855" max="4096" width="11.44140625" style="20"/>
    <col min="4097" max="4097" width="6.109375" style="20" customWidth="1"/>
    <col min="4098" max="4098" width="10.88671875" style="20" bestFit="1" customWidth="1"/>
    <col min="4099" max="4110" width="6.109375" style="20" customWidth="1"/>
    <col min="4111" max="4352" width="11.44140625" style="20"/>
    <col min="4353" max="4353" width="6.109375" style="20" customWidth="1"/>
    <col min="4354" max="4354" width="10.88671875" style="20" bestFit="1" customWidth="1"/>
    <col min="4355" max="4366" width="6.109375" style="20" customWidth="1"/>
    <col min="4367" max="4608" width="11.44140625" style="20"/>
    <col min="4609" max="4609" width="6.109375" style="20" customWidth="1"/>
    <col min="4610" max="4610" width="10.88671875" style="20" bestFit="1" customWidth="1"/>
    <col min="4611" max="4622" width="6.109375" style="20" customWidth="1"/>
    <col min="4623" max="4864" width="11.44140625" style="20"/>
    <col min="4865" max="4865" width="6.109375" style="20" customWidth="1"/>
    <col min="4866" max="4866" width="10.88671875" style="20" bestFit="1" customWidth="1"/>
    <col min="4867" max="4878" width="6.109375" style="20" customWidth="1"/>
    <col min="4879" max="5120" width="11.44140625" style="20"/>
    <col min="5121" max="5121" width="6.109375" style="20" customWidth="1"/>
    <col min="5122" max="5122" width="10.88671875" style="20" bestFit="1" customWidth="1"/>
    <col min="5123" max="5134" width="6.109375" style="20" customWidth="1"/>
    <col min="5135" max="5376" width="11.44140625" style="20"/>
    <col min="5377" max="5377" width="6.109375" style="20" customWidth="1"/>
    <col min="5378" max="5378" width="10.88671875" style="20" bestFit="1" customWidth="1"/>
    <col min="5379" max="5390" width="6.109375" style="20" customWidth="1"/>
    <col min="5391" max="5632" width="11.44140625" style="20"/>
    <col min="5633" max="5633" width="6.109375" style="20" customWidth="1"/>
    <col min="5634" max="5634" width="10.88671875" style="20" bestFit="1" customWidth="1"/>
    <col min="5635" max="5646" width="6.109375" style="20" customWidth="1"/>
    <col min="5647" max="5888" width="11.44140625" style="20"/>
    <col min="5889" max="5889" width="6.109375" style="20" customWidth="1"/>
    <col min="5890" max="5890" width="10.88671875" style="20" bestFit="1" customWidth="1"/>
    <col min="5891" max="5902" width="6.109375" style="20" customWidth="1"/>
    <col min="5903" max="6144" width="11.44140625" style="20"/>
    <col min="6145" max="6145" width="6.109375" style="20" customWidth="1"/>
    <col min="6146" max="6146" width="10.88671875" style="20" bestFit="1" customWidth="1"/>
    <col min="6147" max="6158" width="6.109375" style="20" customWidth="1"/>
    <col min="6159" max="6400" width="11.44140625" style="20"/>
    <col min="6401" max="6401" width="6.109375" style="20" customWidth="1"/>
    <col min="6402" max="6402" width="10.88671875" style="20" bestFit="1" customWidth="1"/>
    <col min="6403" max="6414" width="6.109375" style="20" customWidth="1"/>
    <col min="6415" max="6656" width="11.44140625" style="20"/>
    <col min="6657" max="6657" width="6.109375" style="20" customWidth="1"/>
    <col min="6658" max="6658" width="10.88671875" style="20" bestFit="1" customWidth="1"/>
    <col min="6659" max="6670" width="6.109375" style="20" customWidth="1"/>
    <col min="6671" max="6912" width="11.44140625" style="20"/>
    <col min="6913" max="6913" width="6.109375" style="20" customWidth="1"/>
    <col min="6914" max="6914" width="10.88671875" style="20" bestFit="1" customWidth="1"/>
    <col min="6915" max="6926" width="6.109375" style="20" customWidth="1"/>
    <col min="6927" max="7168" width="11.44140625" style="20"/>
    <col min="7169" max="7169" width="6.109375" style="20" customWidth="1"/>
    <col min="7170" max="7170" width="10.88671875" style="20" bestFit="1" customWidth="1"/>
    <col min="7171" max="7182" width="6.109375" style="20" customWidth="1"/>
    <col min="7183" max="7424" width="11.44140625" style="20"/>
    <col min="7425" max="7425" width="6.109375" style="20" customWidth="1"/>
    <col min="7426" max="7426" width="10.88671875" style="20" bestFit="1" customWidth="1"/>
    <col min="7427" max="7438" width="6.109375" style="20" customWidth="1"/>
    <col min="7439" max="7680" width="11.44140625" style="20"/>
    <col min="7681" max="7681" width="6.109375" style="20" customWidth="1"/>
    <col min="7682" max="7682" width="10.88671875" style="20" bestFit="1" customWidth="1"/>
    <col min="7683" max="7694" width="6.109375" style="20" customWidth="1"/>
    <col min="7695" max="7936" width="11.44140625" style="20"/>
    <col min="7937" max="7937" width="6.109375" style="20" customWidth="1"/>
    <col min="7938" max="7938" width="10.88671875" style="20" bestFit="1" customWidth="1"/>
    <col min="7939" max="7950" width="6.109375" style="20" customWidth="1"/>
    <col min="7951" max="8192" width="11.44140625" style="20"/>
    <col min="8193" max="8193" width="6.109375" style="20" customWidth="1"/>
    <col min="8194" max="8194" width="10.88671875" style="20" bestFit="1" customWidth="1"/>
    <col min="8195" max="8206" width="6.109375" style="20" customWidth="1"/>
    <col min="8207" max="8448" width="11.44140625" style="20"/>
    <col min="8449" max="8449" width="6.109375" style="20" customWidth="1"/>
    <col min="8450" max="8450" width="10.88671875" style="20" bestFit="1" customWidth="1"/>
    <col min="8451" max="8462" width="6.109375" style="20" customWidth="1"/>
    <col min="8463" max="8704" width="11.44140625" style="20"/>
    <col min="8705" max="8705" width="6.109375" style="20" customWidth="1"/>
    <col min="8706" max="8706" width="10.88671875" style="20" bestFit="1" customWidth="1"/>
    <col min="8707" max="8718" width="6.109375" style="20" customWidth="1"/>
    <col min="8719" max="8960" width="11.44140625" style="20"/>
    <col min="8961" max="8961" width="6.109375" style="20" customWidth="1"/>
    <col min="8962" max="8962" width="10.88671875" style="20" bestFit="1" customWidth="1"/>
    <col min="8963" max="8974" width="6.109375" style="20" customWidth="1"/>
    <col min="8975" max="9216" width="11.44140625" style="20"/>
    <col min="9217" max="9217" width="6.109375" style="20" customWidth="1"/>
    <col min="9218" max="9218" width="10.88671875" style="20" bestFit="1" customWidth="1"/>
    <col min="9219" max="9230" width="6.109375" style="20" customWidth="1"/>
    <col min="9231" max="9472" width="11.44140625" style="20"/>
    <col min="9473" max="9473" width="6.109375" style="20" customWidth="1"/>
    <col min="9474" max="9474" width="10.88671875" style="20" bestFit="1" customWidth="1"/>
    <col min="9475" max="9486" width="6.109375" style="20" customWidth="1"/>
    <col min="9487" max="9728" width="11.44140625" style="20"/>
    <col min="9729" max="9729" width="6.109375" style="20" customWidth="1"/>
    <col min="9730" max="9730" width="10.88671875" style="20" bestFit="1" customWidth="1"/>
    <col min="9731" max="9742" width="6.109375" style="20" customWidth="1"/>
    <col min="9743" max="9984" width="11.44140625" style="20"/>
    <col min="9985" max="9985" width="6.109375" style="20" customWidth="1"/>
    <col min="9986" max="9986" width="10.88671875" style="20" bestFit="1" customWidth="1"/>
    <col min="9987" max="9998" width="6.109375" style="20" customWidth="1"/>
    <col min="9999" max="10240" width="11.44140625" style="20"/>
    <col min="10241" max="10241" width="6.109375" style="20" customWidth="1"/>
    <col min="10242" max="10242" width="10.88671875" style="20" bestFit="1" customWidth="1"/>
    <col min="10243" max="10254" width="6.109375" style="20" customWidth="1"/>
    <col min="10255" max="10496" width="11.44140625" style="20"/>
    <col min="10497" max="10497" width="6.109375" style="20" customWidth="1"/>
    <col min="10498" max="10498" width="10.88671875" style="20" bestFit="1" customWidth="1"/>
    <col min="10499" max="10510" width="6.109375" style="20" customWidth="1"/>
    <col min="10511" max="10752" width="11.44140625" style="20"/>
    <col min="10753" max="10753" width="6.109375" style="20" customWidth="1"/>
    <col min="10754" max="10754" width="10.88671875" style="20" bestFit="1" customWidth="1"/>
    <col min="10755" max="10766" width="6.109375" style="20" customWidth="1"/>
    <col min="10767" max="11008" width="11.44140625" style="20"/>
    <col min="11009" max="11009" width="6.109375" style="20" customWidth="1"/>
    <col min="11010" max="11010" width="10.88671875" style="20" bestFit="1" customWidth="1"/>
    <col min="11011" max="11022" width="6.109375" style="20" customWidth="1"/>
    <col min="11023" max="11264" width="11.44140625" style="20"/>
    <col min="11265" max="11265" width="6.109375" style="20" customWidth="1"/>
    <col min="11266" max="11266" width="10.88671875" style="20" bestFit="1" customWidth="1"/>
    <col min="11267" max="11278" width="6.109375" style="20" customWidth="1"/>
    <col min="11279" max="11520" width="11.44140625" style="20"/>
    <col min="11521" max="11521" width="6.109375" style="20" customWidth="1"/>
    <col min="11522" max="11522" width="10.88671875" style="20" bestFit="1" customWidth="1"/>
    <col min="11523" max="11534" width="6.109375" style="20" customWidth="1"/>
    <col min="11535" max="11776" width="11.44140625" style="20"/>
    <col min="11777" max="11777" width="6.109375" style="20" customWidth="1"/>
    <col min="11778" max="11778" width="10.88671875" style="20" bestFit="1" customWidth="1"/>
    <col min="11779" max="11790" width="6.109375" style="20" customWidth="1"/>
    <col min="11791" max="12032" width="11.44140625" style="20"/>
    <col min="12033" max="12033" width="6.109375" style="20" customWidth="1"/>
    <col min="12034" max="12034" width="10.88671875" style="20" bestFit="1" customWidth="1"/>
    <col min="12035" max="12046" width="6.109375" style="20" customWidth="1"/>
    <col min="12047" max="12288" width="11.44140625" style="20"/>
    <col min="12289" max="12289" width="6.109375" style="20" customWidth="1"/>
    <col min="12290" max="12290" width="10.88671875" style="20" bestFit="1" customWidth="1"/>
    <col min="12291" max="12302" width="6.109375" style="20" customWidth="1"/>
    <col min="12303" max="12544" width="11.44140625" style="20"/>
    <col min="12545" max="12545" width="6.109375" style="20" customWidth="1"/>
    <col min="12546" max="12546" width="10.88671875" style="20" bestFit="1" customWidth="1"/>
    <col min="12547" max="12558" width="6.109375" style="20" customWidth="1"/>
    <col min="12559" max="12800" width="11.44140625" style="20"/>
    <col min="12801" max="12801" width="6.109375" style="20" customWidth="1"/>
    <col min="12802" max="12802" width="10.88671875" style="20" bestFit="1" customWidth="1"/>
    <col min="12803" max="12814" width="6.109375" style="20" customWidth="1"/>
    <col min="12815" max="13056" width="11.44140625" style="20"/>
    <col min="13057" max="13057" width="6.109375" style="20" customWidth="1"/>
    <col min="13058" max="13058" width="10.88671875" style="20" bestFit="1" customWidth="1"/>
    <col min="13059" max="13070" width="6.109375" style="20" customWidth="1"/>
    <col min="13071" max="13312" width="11.44140625" style="20"/>
    <col min="13313" max="13313" width="6.109375" style="20" customWidth="1"/>
    <col min="13314" max="13314" width="10.88671875" style="20" bestFit="1" customWidth="1"/>
    <col min="13315" max="13326" width="6.109375" style="20" customWidth="1"/>
    <col min="13327" max="13568" width="11.44140625" style="20"/>
    <col min="13569" max="13569" width="6.109375" style="20" customWidth="1"/>
    <col min="13570" max="13570" width="10.88671875" style="20" bestFit="1" customWidth="1"/>
    <col min="13571" max="13582" width="6.109375" style="20" customWidth="1"/>
    <col min="13583" max="13824" width="11.44140625" style="20"/>
    <col min="13825" max="13825" width="6.109375" style="20" customWidth="1"/>
    <col min="13826" max="13826" width="10.88671875" style="20" bestFit="1" customWidth="1"/>
    <col min="13827" max="13838" width="6.109375" style="20" customWidth="1"/>
    <col min="13839" max="14080" width="11.44140625" style="20"/>
    <col min="14081" max="14081" width="6.109375" style="20" customWidth="1"/>
    <col min="14082" max="14082" width="10.88671875" style="20" bestFit="1" customWidth="1"/>
    <col min="14083" max="14094" width="6.109375" style="20" customWidth="1"/>
    <col min="14095" max="14336" width="11.44140625" style="20"/>
    <col min="14337" max="14337" width="6.109375" style="20" customWidth="1"/>
    <col min="14338" max="14338" width="10.88671875" style="20" bestFit="1" customWidth="1"/>
    <col min="14339" max="14350" width="6.109375" style="20" customWidth="1"/>
    <col min="14351" max="14592" width="11.44140625" style="20"/>
    <col min="14593" max="14593" width="6.109375" style="20" customWidth="1"/>
    <col min="14594" max="14594" width="10.88671875" style="20" bestFit="1" customWidth="1"/>
    <col min="14595" max="14606" width="6.109375" style="20" customWidth="1"/>
    <col min="14607" max="14848" width="11.44140625" style="20"/>
    <col min="14849" max="14849" width="6.109375" style="20" customWidth="1"/>
    <col min="14850" max="14850" width="10.88671875" style="20" bestFit="1" customWidth="1"/>
    <col min="14851" max="14862" width="6.109375" style="20" customWidth="1"/>
    <col min="14863" max="15104" width="11.44140625" style="20"/>
    <col min="15105" max="15105" width="6.109375" style="20" customWidth="1"/>
    <col min="15106" max="15106" width="10.88671875" style="20" bestFit="1" customWidth="1"/>
    <col min="15107" max="15118" width="6.109375" style="20" customWidth="1"/>
    <col min="15119" max="15360" width="11.44140625" style="20"/>
    <col min="15361" max="15361" width="6.109375" style="20" customWidth="1"/>
    <col min="15362" max="15362" width="10.88671875" style="20" bestFit="1" customWidth="1"/>
    <col min="15363" max="15374" width="6.109375" style="20" customWidth="1"/>
    <col min="15375" max="15616" width="11.44140625" style="20"/>
    <col min="15617" max="15617" width="6.109375" style="20" customWidth="1"/>
    <col min="15618" max="15618" width="10.88671875" style="20" bestFit="1" customWidth="1"/>
    <col min="15619" max="15630" width="6.109375" style="20" customWidth="1"/>
    <col min="15631" max="15872" width="11.44140625" style="20"/>
    <col min="15873" max="15873" width="6.109375" style="20" customWidth="1"/>
    <col min="15874" max="15874" width="10.88671875" style="20" bestFit="1" customWidth="1"/>
    <col min="15875" max="15886" width="6.109375" style="20" customWidth="1"/>
    <col min="15887" max="16128" width="11.44140625" style="20"/>
    <col min="16129" max="16129" width="6.109375" style="20" customWidth="1"/>
    <col min="16130" max="16130" width="10.88671875" style="20" bestFit="1" customWidth="1"/>
    <col min="16131" max="16142" width="6.109375" style="20" customWidth="1"/>
    <col min="16143" max="16384" width="11.44140625" style="20"/>
  </cols>
  <sheetData>
    <row r="1" spans="1:14" ht="18" customHeight="1">
      <c r="A1" s="295" t="s">
        <v>260</v>
      </c>
      <c r="B1" s="295"/>
      <c r="C1" s="295"/>
      <c r="D1" s="295"/>
      <c r="E1" s="295"/>
      <c r="F1" s="295"/>
      <c r="G1" s="295"/>
      <c r="H1" s="295"/>
      <c r="I1" s="295"/>
      <c r="J1" s="295"/>
      <c r="K1" s="295"/>
      <c r="L1" s="295"/>
      <c r="M1" s="295"/>
      <c r="N1" s="295"/>
    </row>
    <row r="2" spans="1:14" s="137" customFormat="1" ht="15.9" customHeight="1">
      <c r="A2" s="144"/>
      <c r="B2" s="144"/>
      <c r="C2" s="135"/>
    </row>
    <row r="3" spans="1:14" s="137" customFormat="1" ht="15.9" customHeight="1" thickBot="1">
      <c r="A3" s="147"/>
      <c r="B3" s="147"/>
      <c r="C3" s="146"/>
      <c r="D3" s="148"/>
      <c r="E3" s="148"/>
      <c r="F3" s="148"/>
      <c r="G3" s="148"/>
      <c r="H3" s="148"/>
      <c r="I3" s="148"/>
      <c r="J3" s="148"/>
      <c r="K3" s="148"/>
      <c r="L3" s="293" t="s">
        <v>261</v>
      </c>
      <c r="M3" s="293"/>
      <c r="N3" s="293"/>
    </row>
    <row r="4" spans="1:14" s="138" customFormat="1" ht="15.9" customHeight="1">
      <c r="A4" s="142" t="s">
        <v>237</v>
      </c>
      <c r="B4" s="171" t="s">
        <v>170</v>
      </c>
      <c r="C4" s="172" t="s">
        <v>126</v>
      </c>
      <c r="D4" s="172" t="s">
        <v>127</v>
      </c>
      <c r="E4" s="172" t="s">
        <v>117</v>
      </c>
      <c r="F4" s="172" t="s">
        <v>116</v>
      </c>
      <c r="G4" s="172" t="s">
        <v>135</v>
      </c>
      <c r="H4" s="172" t="s">
        <v>134</v>
      </c>
      <c r="I4" s="172" t="s">
        <v>133</v>
      </c>
      <c r="J4" s="172" t="s">
        <v>132</v>
      </c>
      <c r="K4" s="172" t="s">
        <v>131</v>
      </c>
      <c r="L4" s="172" t="s">
        <v>130</v>
      </c>
      <c r="M4" s="172" t="s">
        <v>129</v>
      </c>
      <c r="N4" s="172" t="s">
        <v>128</v>
      </c>
    </row>
    <row r="5" spans="1:14" s="138" customFormat="1" ht="15.9" customHeight="1">
      <c r="A5" s="296" t="s">
        <v>156</v>
      </c>
      <c r="B5" s="296"/>
      <c r="C5" s="296"/>
      <c r="D5" s="296"/>
      <c r="E5" s="296"/>
      <c r="F5" s="296"/>
      <c r="G5" s="296"/>
      <c r="H5" s="296"/>
      <c r="I5" s="296"/>
      <c r="J5" s="296"/>
      <c r="K5" s="296"/>
      <c r="L5" s="296"/>
      <c r="M5" s="296"/>
      <c r="N5" s="296"/>
    </row>
    <row r="6" spans="1:14" s="137" customFormat="1" ht="15.9" customHeight="1">
      <c r="A6" s="139" t="s">
        <v>242</v>
      </c>
      <c r="B6" s="173" t="s">
        <v>243</v>
      </c>
      <c r="C6" s="168" t="s">
        <v>243</v>
      </c>
      <c r="D6" s="168" t="s">
        <v>243</v>
      </c>
      <c r="E6" s="168" t="s">
        <v>243</v>
      </c>
      <c r="F6" s="168" t="s">
        <v>243</v>
      </c>
      <c r="G6" s="168" t="s">
        <v>243</v>
      </c>
      <c r="H6" s="168" t="s">
        <v>243</v>
      </c>
      <c r="I6" s="168" t="s">
        <v>243</v>
      </c>
      <c r="J6" s="168" t="s">
        <v>243</v>
      </c>
      <c r="K6" s="168" t="s">
        <v>243</v>
      </c>
      <c r="L6" s="168" t="s">
        <v>243</v>
      </c>
      <c r="M6" s="168" t="s">
        <v>243</v>
      </c>
      <c r="N6" s="140">
        <v>2.9000000000000001E-2</v>
      </c>
    </row>
    <row r="7" spans="1:14" s="137" customFormat="1" ht="15.9" customHeight="1">
      <c r="A7" s="139" t="s">
        <v>244</v>
      </c>
      <c r="B7" s="145">
        <v>2.5515114932215283E-2</v>
      </c>
      <c r="C7" s="140">
        <v>3.0532847434255887E-2</v>
      </c>
      <c r="D7" s="140">
        <v>3.0532847434255887E-2</v>
      </c>
      <c r="E7" s="140">
        <v>2.7563722584469472E-2</v>
      </c>
      <c r="F7" s="140">
        <v>2.5542025542025542E-2</v>
      </c>
      <c r="G7" s="140">
        <v>2.4962852897473999E-2</v>
      </c>
      <c r="H7" s="140">
        <v>2.5542025542025542E-2</v>
      </c>
      <c r="I7" s="140">
        <v>2.5445544554455444E-2</v>
      </c>
      <c r="J7" s="140">
        <v>2.4673008323424495E-2</v>
      </c>
      <c r="K7" s="140">
        <v>2.3705613965483038E-2</v>
      </c>
      <c r="L7" s="140">
        <v>2.3318118674340148E-2</v>
      </c>
      <c r="M7" s="140">
        <v>2.3027295285359801E-2</v>
      </c>
      <c r="N7" s="140">
        <v>2.4134922942715905E-2</v>
      </c>
    </row>
    <row r="8" spans="1:14" s="137" customFormat="1" ht="15.9" customHeight="1">
      <c r="A8" s="139" t="s">
        <v>245</v>
      </c>
      <c r="B8" s="145">
        <v>1.9992109437274051E-2</v>
      </c>
      <c r="C8" s="140">
        <v>2.3472356935014548E-2</v>
      </c>
      <c r="D8" s="140">
        <v>2.2903726708074536E-2</v>
      </c>
      <c r="E8" s="140">
        <v>2.3661753297129558E-2</v>
      </c>
      <c r="F8" s="140">
        <v>2.1954536623275695E-2</v>
      </c>
      <c r="G8" s="140">
        <v>1.8522129069994151E-2</v>
      </c>
      <c r="H8" s="140">
        <v>1.8809082935386415E-2</v>
      </c>
      <c r="I8" s="140">
        <v>1.9382487581572027E-2</v>
      </c>
      <c r="J8" s="140">
        <v>1.8809082935386415E-2</v>
      </c>
      <c r="K8" s="140">
        <v>1.698886936145284E-2</v>
      </c>
      <c r="L8" s="140">
        <v>1.708483842624231E-2</v>
      </c>
      <c r="M8" s="140">
        <v>1.9573473561203623E-2</v>
      </c>
      <c r="N8" s="140">
        <v>2.0138089758342925E-2</v>
      </c>
    </row>
    <row r="9" spans="1:14" s="137" customFormat="1" ht="15.9" customHeight="1">
      <c r="A9" s="139" t="s">
        <v>246</v>
      </c>
      <c r="B9" s="145">
        <v>2.5085057617117792E-2</v>
      </c>
      <c r="C9" s="140">
        <v>2.2200956937799044E-2</v>
      </c>
      <c r="D9" s="140">
        <v>2.3602484472049691E-2</v>
      </c>
      <c r="E9" s="140">
        <v>2.3135755258126195E-2</v>
      </c>
      <c r="F9" s="140">
        <v>2.2575090874306484E-2</v>
      </c>
      <c r="G9" s="140">
        <v>2.5279023180387293E-2</v>
      </c>
      <c r="H9" s="140">
        <v>2.5000000000000001E-2</v>
      </c>
      <c r="I9" s="140">
        <v>2.6764453757500715E-2</v>
      </c>
      <c r="J9" s="140">
        <v>2.6022304832713755E-2</v>
      </c>
      <c r="K9" s="140">
        <v>2.6671746999428463E-2</v>
      </c>
      <c r="L9" s="140">
        <v>2.7135104255926877E-2</v>
      </c>
      <c r="M9" s="140">
        <v>2.6207948155913464E-2</v>
      </c>
      <c r="N9" s="140">
        <v>2.700142112742776E-2</v>
      </c>
    </row>
    <row r="10" spans="1:14" s="137" customFormat="1" ht="15.9" customHeight="1">
      <c r="A10" s="139" t="s">
        <v>247</v>
      </c>
      <c r="B10" s="145">
        <v>2.3061097555140901E-2</v>
      </c>
      <c r="C10" s="140">
        <v>2.8749763571023264E-2</v>
      </c>
      <c r="D10" s="140">
        <v>2.9850746268656716E-2</v>
      </c>
      <c r="E10" s="140">
        <v>2.6171060117580126E-2</v>
      </c>
      <c r="F10" s="140">
        <v>2.6448004550194332E-2</v>
      </c>
      <c r="G10" s="140">
        <v>2.3671451658902939E-2</v>
      </c>
      <c r="H10" s="140">
        <v>2.3207152368270877E-2</v>
      </c>
      <c r="I10" s="140">
        <v>2.1252263413704373E-2</v>
      </c>
      <c r="J10" s="140">
        <v>2.0879016112117458E-2</v>
      </c>
      <c r="K10" s="140">
        <v>1.882105665424668E-2</v>
      </c>
      <c r="L10" s="140">
        <v>1.872730747181349E-2</v>
      </c>
      <c r="M10" s="140">
        <v>1.8445952403708304E-2</v>
      </c>
      <c r="N10" s="140">
        <v>1.8946350894151764E-2</v>
      </c>
    </row>
    <row r="11" spans="1:14" s="137" customFormat="1" ht="15.9" customHeight="1">
      <c r="A11" s="139" t="s">
        <v>248</v>
      </c>
      <c r="B11" s="145">
        <v>1.9201326869099259E-2</v>
      </c>
      <c r="C11" s="140">
        <v>2.0933822110746673E-2</v>
      </c>
      <c r="D11" s="140">
        <v>2.0083035628077627E-2</v>
      </c>
      <c r="E11" s="140">
        <v>1.9988412514484358E-2</v>
      </c>
      <c r="F11" s="140">
        <v>1.9041175333462206E-2</v>
      </c>
      <c r="G11" s="140">
        <v>1.8851508120649653E-2</v>
      </c>
      <c r="H11" s="140">
        <v>1.8092105263157895E-2</v>
      </c>
      <c r="I11" s="140">
        <v>1.7807026033097841E-2</v>
      </c>
      <c r="J11" s="140">
        <v>1.8377019054067124E-2</v>
      </c>
      <c r="K11" s="140">
        <v>1.828206616366802E-2</v>
      </c>
      <c r="L11" s="140">
        <v>1.9609737248840804E-2</v>
      </c>
      <c r="M11" s="140">
        <v>2.0555877243775333E-2</v>
      </c>
      <c r="N11" s="140">
        <v>2.1028262756824539E-2</v>
      </c>
    </row>
    <row r="12" spans="1:14" s="137" customFormat="1" ht="15.9" customHeight="1">
      <c r="A12" s="139" t="s">
        <v>249</v>
      </c>
      <c r="B12" s="145">
        <v>1.9774143667119628E-2</v>
      </c>
      <c r="C12" s="140">
        <v>2.2291489562671199E-2</v>
      </c>
      <c r="D12" s="140">
        <v>2.192195029764717E-2</v>
      </c>
      <c r="E12" s="140">
        <v>2.155213158143492E-2</v>
      </c>
      <c r="F12" s="140">
        <v>2.1089464724796673E-2</v>
      </c>
      <c r="G12" s="140">
        <v>2.081165452653486E-2</v>
      </c>
      <c r="H12" s="140">
        <v>1.8304248861911988E-2</v>
      </c>
      <c r="I12" s="140">
        <v>1.765208313561735E-2</v>
      </c>
      <c r="J12" s="140">
        <v>1.8769551616266946E-2</v>
      </c>
      <c r="K12" s="140">
        <v>1.8490422909159872E-2</v>
      </c>
      <c r="L12" s="140">
        <v>1.7838504601954644E-2</v>
      </c>
      <c r="M12" s="140">
        <v>1.9327333017527239E-2</v>
      </c>
      <c r="N12" s="140">
        <v>2.120959525794202E-2</v>
      </c>
    </row>
    <row r="13" spans="1:14" s="137" customFormat="1" ht="15.9" customHeight="1">
      <c r="A13" s="139" t="s">
        <v>250</v>
      </c>
      <c r="B13" s="145">
        <v>2.2202077315469238E-2</v>
      </c>
      <c r="C13" s="140">
        <v>2.2657911772865996E-2</v>
      </c>
      <c r="D13" s="140">
        <v>2.3651145602365115E-2</v>
      </c>
      <c r="E13" s="140">
        <v>2.220577350111029E-2</v>
      </c>
      <c r="F13" s="140">
        <v>2.1934289680703378E-2</v>
      </c>
      <c r="G13" s="140">
        <v>2.1843761569788966E-2</v>
      </c>
      <c r="H13" s="140">
        <v>2.1934289680703378E-2</v>
      </c>
      <c r="I13" s="140">
        <v>2.1572076659568559E-2</v>
      </c>
      <c r="J13" s="140">
        <v>2.3290203327171903E-2</v>
      </c>
      <c r="K13" s="140">
        <v>2.2567517573066964E-2</v>
      </c>
      <c r="L13" s="140">
        <v>2.1843761569788966E-2</v>
      </c>
      <c r="M13" s="140">
        <v>2.2296234619298732E-2</v>
      </c>
      <c r="N13" s="140">
        <v>2.1419378562235705E-2</v>
      </c>
    </row>
    <row r="14" spans="1:14" s="137" customFormat="1" ht="15.9" customHeight="1">
      <c r="A14" s="139" t="s">
        <v>251</v>
      </c>
      <c r="B14" s="145">
        <v>2.1303700520313724E-2</v>
      </c>
      <c r="C14" s="140">
        <v>2.2497704315886134E-2</v>
      </c>
      <c r="D14" s="140">
        <v>2.2856618322012117E-2</v>
      </c>
      <c r="E14" s="140">
        <v>2.0969373677917777E-2</v>
      </c>
      <c r="F14" s="140">
        <v>2.1149425287356322E-2</v>
      </c>
      <c r="G14" s="140">
        <v>2.150932990164537E-2</v>
      </c>
      <c r="H14" s="140">
        <v>1.9707155355005064E-2</v>
      </c>
      <c r="I14" s="140">
        <v>2.0789255818231992E-2</v>
      </c>
      <c r="J14" s="140">
        <v>2.0789255818231992E-2</v>
      </c>
      <c r="K14" s="140">
        <v>2.0699172033118676E-2</v>
      </c>
      <c r="L14" s="140">
        <v>2.024850437183617E-2</v>
      </c>
      <c r="M14" s="140">
        <v>2.1599264705882353E-2</v>
      </c>
      <c r="N14" s="140">
        <v>2.2480191634420488E-2</v>
      </c>
    </row>
    <row r="15" spans="1:14" s="137" customFormat="1" ht="15.9" customHeight="1">
      <c r="A15" s="139" t="s">
        <v>252</v>
      </c>
      <c r="B15" s="145">
        <v>2.255766230372528E-2</v>
      </c>
      <c r="C15" s="140">
        <v>2.4098601913171449E-2</v>
      </c>
      <c r="D15" s="140">
        <v>2.3290067200589157E-2</v>
      </c>
      <c r="E15" s="140">
        <v>2.2750299346044028E-2</v>
      </c>
      <c r="F15" s="140">
        <v>2.3469857340082834E-2</v>
      </c>
      <c r="G15" s="140">
        <v>2.3379970544918999E-2</v>
      </c>
      <c r="H15" s="140">
        <v>2.1488517937840082E-2</v>
      </c>
      <c r="I15" s="140">
        <v>1.9408502772643253E-2</v>
      </c>
      <c r="J15" s="140">
        <v>2.1488517937840082E-2</v>
      </c>
      <c r="K15" s="140">
        <v>2.1398266002582548E-2</v>
      </c>
      <c r="L15" s="140">
        <v>2.2750299346044028E-2</v>
      </c>
      <c r="M15" s="140">
        <v>2.3379970544918999E-2</v>
      </c>
      <c r="N15" s="140">
        <v>2.3521815330689051E-2</v>
      </c>
    </row>
    <row r="16" spans="1:14" s="137" customFormat="1" ht="15.9" customHeight="1">
      <c r="A16" s="139" t="s">
        <v>253</v>
      </c>
      <c r="B16" s="145">
        <v>2.2609793999999999E-2</v>
      </c>
      <c r="C16" s="140">
        <v>2.5858103E-2</v>
      </c>
      <c r="D16" s="140">
        <v>2.5230203E-2</v>
      </c>
      <c r="E16" s="140">
        <v>2.5140437000000002E-2</v>
      </c>
      <c r="F16" s="140">
        <v>2.4511610999999999E-2</v>
      </c>
      <c r="G16" s="140">
        <v>2.3881973000000001E-2</v>
      </c>
      <c r="H16" s="140">
        <v>2.1174294999999999E-2</v>
      </c>
      <c r="I16" s="140">
        <v>2.1399999999999999E-2</v>
      </c>
      <c r="J16" s="140">
        <v>2.1299999999999999E-2</v>
      </c>
      <c r="K16" s="140">
        <v>2.06E-2</v>
      </c>
      <c r="L16" s="140">
        <v>2.0299999999999999E-2</v>
      </c>
      <c r="M16" s="140">
        <v>2.0400000000000001E-2</v>
      </c>
      <c r="N16" s="140">
        <v>2.1134594E-2</v>
      </c>
    </row>
    <row r="17" spans="1:14" s="137" customFormat="1" ht="15.9" customHeight="1">
      <c r="A17" s="139" t="s">
        <v>254</v>
      </c>
      <c r="B17" s="145">
        <v>1.8004716E-2</v>
      </c>
      <c r="C17" s="140">
        <v>2.3488070999999999E-2</v>
      </c>
      <c r="D17" s="140">
        <v>2.2765130000000001E-2</v>
      </c>
      <c r="E17" s="140">
        <v>2.1316033000000002E-2</v>
      </c>
      <c r="F17" s="140">
        <v>2.0680700999999999E-2</v>
      </c>
      <c r="G17" s="140">
        <v>1.8678561E-2</v>
      </c>
      <c r="H17" s="140">
        <v>1.5843429999999999E-2</v>
      </c>
      <c r="I17" s="140">
        <v>1.47E-2</v>
      </c>
      <c r="J17" s="140">
        <v>1.6199999999999999E-2</v>
      </c>
      <c r="K17" s="140">
        <v>1.5100000000000001E-2</v>
      </c>
      <c r="L17" s="140">
        <v>1.46E-2</v>
      </c>
      <c r="M17" s="140">
        <v>1.5800000000000002E-2</v>
      </c>
      <c r="N17" s="140">
        <v>1.7135976000000001E-2</v>
      </c>
    </row>
    <row r="18" spans="1:14" s="137" customFormat="1" ht="15.9" customHeight="1">
      <c r="A18" s="139" t="s">
        <v>255</v>
      </c>
      <c r="B18" s="145">
        <v>1.4696693E-2</v>
      </c>
      <c r="C18" s="140">
        <v>1.7500000000000002E-2</v>
      </c>
      <c r="D18" s="140">
        <v>1.7954650999999999E-2</v>
      </c>
      <c r="E18" s="140">
        <v>1.6498285000000001E-2</v>
      </c>
      <c r="F18" s="140">
        <v>1.3939225E-2</v>
      </c>
      <c r="G18" s="140">
        <v>1.3480848E-2</v>
      </c>
      <c r="H18" s="140">
        <v>1.3113839E-2</v>
      </c>
      <c r="I18" s="140">
        <v>1.4671742999999999E-2</v>
      </c>
      <c r="J18" s="140">
        <v>1.3100000000000001E-2</v>
      </c>
      <c r="K18" s="140">
        <v>1.2699999999999999E-2</v>
      </c>
      <c r="L18" s="140">
        <v>1.34E-2</v>
      </c>
      <c r="M18" s="140">
        <v>1.5100000000000001E-2</v>
      </c>
      <c r="N18" s="140">
        <v>1.5299999999999999E-2</v>
      </c>
    </row>
    <row r="19" spans="1:14" s="137" customFormat="1" ht="15.9" customHeight="1">
      <c r="A19" s="175" t="s">
        <v>347</v>
      </c>
      <c r="B19" s="176">
        <v>1.4999999999999999E-2</v>
      </c>
      <c r="C19" s="177">
        <v>1.6853933000000001E-2</v>
      </c>
      <c r="D19" s="177">
        <v>1.7396907E-2</v>
      </c>
      <c r="E19" s="177">
        <v>1.694447E-2</v>
      </c>
      <c r="F19" s="177">
        <v>1.6763377999999999E-2</v>
      </c>
      <c r="G19" s="177">
        <v>1.5403062E-2</v>
      </c>
      <c r="H19" s="177">
        <v>1.3856813000000001E-2</v>
      </c>
      <c r="I19" s="177">
        <v>1.3492284E-2</v>
      </c>
      <c r="J19" s="177">
        <v>1.321871E-2</v>
      </c>
      <c r="K19" s="177">
        <v>1.3299999999999999E-2</v>
      </c>
      <c r="L19" s="177">
        <v>1.2699999999999999E-2</v>
      </c>
      <c r="M19" s="177">
        <v>1.21E-2</v>
      </c>
      <c r="N19" s="177">
        <v>1.37E-2</v>
      </c>
    </row>
    <row r="20" spans="1:14" s="137" customFormat="1" ht="15.9" customHeight="1">
      <c r="A20" s="297" t="s">
        <v>48</v>
      </c>
      <c r="B20" s="297"/>
      <c r="C20" s="297"/>
      <c r="D20" s="297"/>
      <c r="E20" s="297"/>
      <c r="F20" s="297"/>
      <c r="G20" s="297"/>
      <c r="H20" s="297"/>
      <c r="I20" s="297"/>
      <c r="J20" s="297"/>
      <c r="K20" s="297"/>
      <c r="L20" s="297"/>
      <c r="M20" s="297"/>
      <c r="N20" s="297"/>
    </row>
    <row r="21" spans="1:14" s="137" customFormat="1" ht="15.9" customHeight="1">
      <c r="A21" s="139" t="s">
        <v>242</v>
      </c>
      <c r="B21" s="173" t="s">
        <v>243</v>
      </c>
      <c r="C21" s="168" t="s">
        <v>243</v>
      </c>
      <c r="D21" s="168" t="s">
        <v>243</v>
      </c>
      <c r="E21" s="168" t="s">
        <v>243</v>
      </c>
      <c r="F21" s="168" t="s">
        <v>243</v>
      </c>
      <c r="G21" s="168" t="s">
        <v>243</v>
      </c>
      <c r="H21" s="168" t="s">
        <v>243</v>
      </c>
      <c r="I21" s="168" t="s">
        <v>243</v>
      </c>
      <c r="J21" s="168" t="s">
        <v>243</v>
      </c>
      <c r="K21" s="168" t="s">
        <v>243</v>
      </c>
      <c r="L21" s="168" t="s">
        <v>243</v>
      </c>
      <c r="M21" s="168" t="s">
        <v>243</v>
      </c>
      <c r="N21" s="140">
        <v>2.2930557814278746E-2</v>
      </c>
    </row>
    <row r="22" spans="1:14" s="137" customFormat="1" ht="15.9" customHeight="1">
      <c r="A22" s="139" t="s">
        <v>244</v>
      </c>
      <c r="B22" s="145">
        <v>2.0645886889460154E-2</v>
      </c>
      <c r="C22" s="140">
        <v>2.3724406889827753E-2</v>
      </c>
      <c r="D22" s="140">
        <v>2.3565740289289778E-2</v>
      </c>
      <c r="E22" s="140">
        <v>2.1816997720612179E-2</v>
      </c>
      <c r="F22" s="140">
        <v>1.9902120717781403E-2</v>
      </c>
      <c r="G22" s="140">
        <v>2.0061980101125428E-2</v>
      </c>
      <c r="H22" s="140">
        <v>2.0541245516791654E-2</v>
      </c>
      <c r="I22" s="140">
        <v>2.2294548413344183E-2</v>
      </c>
      <c r="J22" s="140">
        <v>2.1020042365976863E-2</v>
      </c>
      <c r="K22" s="140">
        <v>1.95822454308094E-2</v>
      </c>
      <c r="L22" s="140">
        <v>1.8300653594771243E-2</v>
      </c>
      <c r="M22" s="140">
        <v>1.9742209169521945E-2</v>
      </c>
      <c r="N22" s="140">
        <v>2.0126782884310617E-2</v>
      </c>
    </row>
    <row r="23" spans="1:14" s="137" customFormat="1" ht="15.9" customHeight="1">
      <c r="A23" s="139" t="s">
        <v>245</v>
      </c>
      <c r="B23" s="145">
        <v>1.7087491113978042E-2</v>
      </c>
      <c r="C23" s="140">
        <v>1.9505233111322549E-2</v>
      </c>
      <c r="D23" s="140">
        <v>2.043726235741445E-2</v>
      </c>
      <c r="E23" s="140">
        <v>2.074754513778904E-2</v>
      </c>
      <c r="F23" s="140">
        <v>1.8882894319263727E-2</v>
      </c>
      <c r="G23" s="140">
        <v>1.6542070940034993E-2</v>
      </c>
      <c r="H23" s="140">
        <v>1.6854825886468437E-2</v>
      </c>
      <c r="I23" s="140">
        <v>1.7011128775834657E-2</v>
      </c>
      <c r="J23" s="140">
        <v>1.6229116945107397E-2</v>
      </c>
      <c r="K23" s="140">
        <v>1.4818355640535373E-2</v>
      </c>
      <c r="L23" s="140">
        <v>1.3718296379007816E-2</v>
      </c>
      <c r="M23" s="140">
        <v>1.5132207709461613E-2</v>
      </c>
      <c r="N23" s="140">
        <v>1.6184789440603396E-2</v>
      </c>
    </row>
    <row r="24" spans="1:14" s="137" customFormat="1" ht="15.9" customHeight="1">
      <c r="A24" s="139" t="s">
        <v>246</v>
      </c>
      <c r="B24" s="145">
        <v>1.9686110859112763E-2</v>
      </c>
      <c r="C24" s="140">
        <v>1.6648343018690122E-2</v>
      </c>
      <c r="D24" s="140">
        <v>1.7265735363365248E-2</v>
      </c>
      <c r="E24" s="140">
        <v>1.75741409069512E-2</v>
      </c>
      <c r="F24" s="140">
        <v>1.75741409069512E-2</v>
      </c>
      <c r="G24" s="140">
        <v>2.0647583294228063E-2</v>
      </c>
      <c r="H24" s="140">
        <v>2.1259965608879161E-2</v>
      </c>
      <c r="I24" s="140">
        <v>2.3092526135122485E-2</v>
      </c>
      <c r="J24" s="140">
        <v>2.1871582565224184E-2</v>
      </c>
      <c r="K24" s="140">
        <v>2.1565869667135491E-2</v>
      </c>
      <c r="L24" s="140">
        <v>2.0800750703784798E-2</v>
      </c>
      <c r="M24" s="140">
        <v>1.9113269622434592E-2</v>
      </c>
      <c r="N24" s="140">
        <v>2.0074119827053736E-2</v>
      </c>
    </row>
    <row r="25" spans="1:14" s="137" customFormat="1" ht="15.9" customHeight="1">
      <c r="A25" s="139" t="s">
        <v>247</v>
      </c>
      <c r="B25" s="145">
        <v>1.5845890942985864E-2</v>
      </c>
      <c r="C25" s="140">
        <v>2.0679012345679013E-2</v>
      </c>
      <c r="D25" s="140">
        <v>2.2639765901740334E-2</v>
      </c>
      <c r="E25" s="140">
        <v>1.8254950495049504E-2</v>
      </c>
      <c r="F25" s="140">
        <v>1.9771393265369169E-2</v>
      </c>
      <c r="G25" s="140">
        <v>1.7342830597708268E-2</v>
      </c>
      <c r="H25" s="140">
        <v>1.5666201333953775E-2</v>
      </c>
      <c r="I25" s="140">
        <v>1.3677339135840846E-2</v>
      </c>
      <c r="J25" s="140">
        <v>1.321722904680454E-2</v>
      </c>
      <c r="K25" s="140">
        <v>1.2295719844357976E-2</v>
      </c>
      <c r="L25" s="140">
        <v>1.2141967621419676E-2</v>
      </c>
      <c r="M25" s="140">
        <v>1.1834319526627219E-2</v>
      </c>
      <c r="N25" s="140">
        <v>1.2183692596063731E-2</v>
      </c>
    </row>
    <row r="26" spans="1:14" s="137" customFormat="1" ht="15.9" customHeight="1">
      <c r="A26" s="139" t="s">
        <v>248</v>
      </c>
      <c r="B26" s="145">
        <v>1.3174670633234169E-2</v>
      </c>
      <c r="C26" s="140">
        <v>1.4031805425631431E-2</v>
      </c>
      <c r="D26" s="140">
        <v>1.3262599469496022E-2</v>
      </c>
      <c r="E26" s="140">
        <v>1.4646307260828918E-2</v>
      </c>
      <c r="F26" s="140">
        <v>1.3416536661466459E-2</v>
      </c>
      <c r="G26" s="140">
        <v>1.2800499531689042E-2</v>
      </c>
      <c r="H26" s="140">
        <v>1.2029370410873302E-2</v>
      </c>
      <c r="I26" s="140">
        <v>1.2337966578166484E-2</v>
      </c>
      <c r="J26" s="140">
        <v>1.2800499531689042E-2</v>
      </c>
      <c r="K26" s="140">
        <v>1.2800499531689042E-2</v>
      </c>
      <c r="L26" s="140">
        <v>1.3108614232209739E-2</v>
      </c>
      <c r="M26" s="140">
        <v>1.3878060190238578E-2</v>
      </c>
      <c r="N26" s="140">
        <v>1.4492753623188406E-2</v>
      </c>
    </row>
    <row r="27" spans="1:14" s="137" customFormat="1" ht="15.9" customHeight="1">
      <c r="A27" s="139" t="s">
        <v>249</v>
      </c>
      <c r="B27" s="145">
        <v>1.4763346693638569E-2</v>
      </c>
      <c r="C27" s="140">
        <v>1.4822738386308069E-2</v>
      </c>
      <c r="D27" s="140">
        <v>1.6175797344727606E-2</v>
      </c>
      <c r="E27" s="140">
        <v>1.5875438864295526E-2</v>
      </c>
      <c r="F27" s="140">
        <v>1.6325907842538907E-2</v>
      </c>
      <c r="G27" s="140">
        <v>1.6625991458206223E-2</v>
      </c>
      <c r="H27" s="140">
        <v>1.4973262032085561E-2</v>
      </c>
      <c r="I27" s="140">
        <v>1.4069429576387828E-2</v>
      </c>
      <c r="J27" s="140">
        <v>1.4521553041883217E-2</v>
      </c>
      <c r="K27" s="140">
        <v>1.3918629550321198E-2</v>
      </c>
      <c r="L27" s="140">
        <v>1.2861736334405145E-2</v>
      </c>
      <c r="M27" s="140">
        <v>1.3767783386874713E-2</v>
      </c>
      <c r="N27" s="140">
        <v>1.5169541939321832E-2</v>
      </c>
    </row>
    <row r="28" spans="1:14" s="137" customFormat="1" ht="15.9" customHeight="1">
      <c r="A28" s="139" t="s">
        <v>250</v>
      </c>
      <c r="B28" s="145">
        <v>1.8059607785205156E-2</v>
      </c>
      <c r="C28" s="140">
        <v>1.7215791035915702E-2</v>
      </c>
      <c r="D28" s="140">
        <v>1.8381262970649275E-2</v>
      </c>
      <c r="E28" s="140">
        <v>1.7069912423927563E-2</v>
      </c>
      <c r="F28" s="140">
        <v>1.8672199170124481E-2</v>
      </c>
      <c r="G28" s="140">
        <v>1.8672199170124481E-2</v>
      </c>
      <c r="H28" s="140">
        <v>1.8817602607793749E-2</v>
      </c>
      <c r="I28" s="140">
        <v>1.794453507340946E-2</v>
      </c>
      <c r="J28" s="140">
        <v>1.9834221432800475E-2</v>
      </c>
      <c r="K28" s="140">
        <v>1.8381262970649275E-2</v>
      </c>
      <c r="L28" s="140">
        <v>1.7653167185877467E-2</v>
      </c>
      <c r="M28" s="140">
        <v>1.8235730170496664E-2</v>
      </c>
      <c r="N28" s="140">
        <v>1.6509433962264151E-2</v>
      </c>
    </row>
    <row r="29" spans="1:14" s="137" customFormat="1" ht="15.9" customHeight="1">
      <c r="A29" s="139" t="s">
        <v>251</v>
      </c>
      <c r="B29" s="145">
        <v>1.5942297022378399E-2</v>
      </c>
      <c r="C29" s="140">
        <v>1.7957020900794818E-2</v>
      </c>
      <c r="D29" s="140">
        <v>1.7088980553918678E-2</v>
      </c>
      <c r="E29" s="140">
        <v>1.5202952029520295E-2</v>
      </c>
      <c r="F29" s="140">
        <v>1.5929203539823009E-2</v>
      </c>
      <c r="G29" s="140">
        <v>1.6074325320749153E-2</v>
      </c>
      <c r="H29" s="140">
        <v>1.5638831513720863E-2</v>
      </c>
      <c r="I29" s="140">
        <v>1.5929203539823009E-2</v>
      </c>
      <c r="J29" s="140">
        <v>1.5638831513720863E-2</v>
      </c>
      <c r="K29" s="140">
        <v>1.4621178555604785E-2</v>
      </c>
      <c r="L29" s="140">
        <v>1.447562776957164E-2</v>
      </c>
      <c r="M29" s="140">
        <v>1.6219404305514596E-2</v>
      </c>
      <c r="N29" s="140">
        <v>1.6028495102404273E-2</v>
      </c>
    </row>
    <row r="30" spans="1:14" s="137" customFormat="1" ht="15.9" customHeight="1">
      <c r="A30" s="139" t="s">
        <v>252</v>
      </c>
      <c r="B30" s="145">
        <v>1.5935023673832687E-2</v>
      </c>
      <c r="C30" s="140">
        <v>1.704966641957005E-2</v>
      </c>
      <c r="D30" s="140">
        <v>1.6320474777448073E-2</v>
      </c>
      <c r="E30" s="140">
        <v>1.5736342042755345E-2</v>
      </c>
      <c r="F30" s="140">
        <v>1.6028495102404273E-2</v>
      </c>
      <c r="G30" s="140">
        <v>1.6758119531365859E-2</v>
      </c>
      <c r="H30" s="140">
        <v>1.4858841010401188E-2</v>
      </c>
      <c r="I30" s="140">
        <v>1.412639405204461E-2</v>
      </c>
      <c r="J30" s="140">
        <v>1.5005199821720399E-2</v>
      </c>
      <c r="K30" s="140">
        <v>1.5005199821720399E-2</v>
      </c>
      <c r="L30" s="140">
        <v>1.6466399643969738E-2</v>
      </c>
      <c r="M30" s="140">
        <v>1.6903914590747332E-2</v>
      </c>
      <c r="N30" s="140">
        <v>1.7031990521327013E-2</v>
      </c>
    </row>
    <row r="31" spans="1:14" s="137" customFormat="1" ht="15.9" customHeight="1">
      <c r="A31" s="139" t="s">
        <v>253</v>
      </c>
      <c r="B31" s="145">
        <v>1.6848169E-2</v>
      </c>
      <c r="C31" s="140">
        <v>1.8195266000000002E-2</v>
      </c>
      <c r="D31" s="140">
        <v>1.8630785E-2</v>
      </c>
      <c r="E31" s="140">
        <v>1.7904705999999999E-2</v>
      </c>
      <c r="F31" s="140">
        <v>1.9500665E-2</v>
      </c>
      <c r="G31" s="140">
        <v>1.8195266000000002E-2</v>
      </c>
      <c r="H31" s="140">
        <v>1.6303542000000001E-2</v>
      </c>
      <c r="I31" s="140">
        <v>1.46E-2</v>
      </c>
      <c r="J31" s="140">
        <v>1.54E-2</v>
      </c>
      <c r="K31" s="140">
        <v>1.5100000000000001E-2</v>
      </c>
      <c r="L31" s="140">
        <v>1.6199999999999999E-2</v>
      </c>
      <c r="M31" s="140">
        <v>1.5900000000000001E-2</v>
      </c>
      <c r="N31" s="140">
        <v>1.6054704999999999E-2</v>
      </c>
    </row>
    <row r="32" spans="1:14" s="137" customFormat="1" ht="15.9" customHeight="1">
      <c r="A32" s="139" t="s">
        <v>254</v>
      </c>
      <c r="B32" s="145">
        <v>1.4029396E-2</v>
      </c>
      <c r="C32" s="140">
        <v>1.7661026999999999E-2</v>
      </c>
      <c r="D32" s="140">
        <v>1.6200951000000002E-2</v>
      </c>
      <c r="E32" s="140">
        <v>1.5762082E-2</v>
      </c>
      <c r="F32" s="140">
        <v>1.6493313999999999E-2</v>
      </c>
      <c r="G32" s="140">
        <v>1.4443121E-2</v>
      </c>
      <c r="H32" s="140">
        <v>1.1942081E-2</v>
      </c>
      <c r="I32" s="140">
        <v>1.1204063E-2</v>
      </c>
      <c r="J32" s="140">
        <v>1.4E-2</v>
      </c>
      <c r="K32" s="140">
        <v>1.2500000000000001E-2</v>
      </c>
      <c r="L32" s="140">
        <v>1.24E-2</v>
      </c>
      <c r="M32" s="140">
        <v>1.2999999999999999E-2</v>
      </c>
      <c r="N32" s="140">
        <v>1.3100000000000001E-2</v>
      </c>
    </row>
    <row r="33" spans="1:14" s="137" customFormat="1" ht="15.9" customHeight="1">
      <c r="A33" s="139" t="s">
        <v>255</v>
      </c>
      <c r="B33" s="145">
        <v>1.1428571E-2</v>
      </c>
      <c r="C33" s="140">
        <v>1.3934182999999999E-2</v>
      </c>
      <c r="D33" s="140">
        <v>1.2909927E-2</v>
      </c>
      <c r="E33" s="140">
        <v>1.1149101E-2</v>
      </c>
      <c r="F33" s="140">
        <v>1.0560762E-2</v>
      </c>
      <c r="G33" s="140">
        <v>1.0413567E-2</v>
      </c>
      <c r="H33" s="140">
        <v>1.0266328999999999E-2</v>
      </c>
      <c r="I33" s="140">
        <v>1.2616891999999999E-2</v>
      </c>
      <c r="J33" s="140">
        <v>1.01E-2</v>
      </c>
      <c r="K33" s="140">
        <v>9.7999999999999997E-3</v>
      </c>
      <c r="L33" s="140">
        <v>1.09E-2</v>
      </c>
      <c r="M33" s="140">
        <v>1.2200000000000001E-2</v>
      </c>
      <c r="N33" s="140">
        <v>1.24E-2</v>
      </c>
    </row>
    <row r="34" spans="1:14" s="137" customFormat="1" ht="15.9" customHeight="1">
      <c r="A34" s="175" t="s">
        <v>347</v>
      </c>
      <c r="B34" s="176">
        <v>1.0999999999999999E-2</v>
      </c>
      <c r="C34" s="177">
        <v>1.3023531E-2</v>
      </c>
      <c r="D34" s="177">
        <v>1.2731309999999999E-2</v>
      </c>
      <c r="E34" s="177">
        <v>1.2146349000000001E-2</v>
      </c>
      <c r="F34" s="177">
        <v>1.2438916E-2</v>
      </c>
      <c r="G34" s="177">
        <v>1.1853608E-2</v>
      </c>
      <c r="H34" s="177">
        <v>1.0534125E-2</v>
      </c>
      <c r="I34" s="177">
        <v>1.0093513E-2</v>
      </c>
      <c r="J34" s="177">
        <v>1.0827648E-2</v>
      </c>
      <c r="K34" s="177">
        <v>1.0999999999999999E-2</v>
      </c>
      <c r="L34" s="177">
        <v>9.9000000000000008E-3</v>
      </c>
      <c r="M34" s="177">
        <v>9.4000000000000004E-3</v>
      </c>
      <c r="N34" s="177">
        <v>1.04E-2</v>
      </c>
    </row>
    <row r="35" spans="1:14" s="137" customFormat="1" ht="15.9" customHeight="1">
      <c r="A35" s="297" t="s">
        <v>49</v>
      </c>
      <c r="B35" s="297"/>
      <c r="C35" s="297"/>
      <c r="D35" s="297"/>
      <c r="E35" s="297"/>
      <c r="F35" s="297"/>
      <c r="G35" s="297"/>
      <c r="H35" s="297"/>
      <c r="I35" s="297"/>
      <c r="J35" s="297"/>
      <c r="K35" s="297"/>
      <c r="L35" s="297"/>
      <c r="M35" s="297"/>
      <c r="N35" s="297"/>
    </row>
    <row r="36" spans="1:14" s="137" customFormat="1" ht="15.9" customHeight="1">
      <c r="A36" s="139" t="s">
        <v>242</v>
      </c>
      <c r="B36" s="173" t="s">
        <v>243</v>
      </c>
      <c r="C36" s="168" t="s">
        <v>243</v>
      </c>
      <c r="D36" s="168" t="s">
        <v>243</v>
      </c>
      <c r="E36" s="168" t="s">
        <v>243</v>
      </c>
      <c r="F36" s="168" t="s">
        <v>243</v>
      </c>
      <c r="G36" s="168" t="s">
        <v>243</v>
      </c>
      <c r="H36" s="168" t="s">
        <v>243</v>
      </c>
      <c r="I36" s="168" t="s">
        <v>243</v>
      </c>
      <c r="J36" s="168" t="s">
        <v>243</v>
      </c>
      <c r="K36" s="168" t="s">
        <v>243</v>
      </c>
      <c r="L36" s="168" t="s">
        <v>243</v>
      </c>
      <c r="M36" s="168" t="s">
        <v>243</v>
      </c>
      <c r="N36" s="140">
        <v>3.9328657314629256E-2</v>
      </c>
    </row>
    <row r="37" spans="1:14" s="137" customFormat="1" ht="15.9" customHeight="1">
      <c r="A37" s="139" t="s">
        <v>244</v>
      </c>
      <c r="B37" s="145">
        <v>3.310650022961633E-2</v>
      </c>
      <c r="C37" s="140">
        <v>4.1010252563140788E-2</v>
      </c>
      <c r="D37" s="140">
        <v>4.1250000000000002E-2</v>
      </c>
      <c r="E37" s="140">
        <v>3.6432160804020099E-2</v>
      </c>
      <c r="F37" s="140">
        <v>3.4248300176278015E-2</v>
      </c>
      <c r="G37" s="140">
        <v>3.2542885973763876E-2</v>
      </c>
      <c r="H37" s="140">
        <v>3.3274514746659947E-2</v>
      </c>
      <c r="I37" s="140">
        <v>3.0341340075853349E-2</v>
      </c>
      <c r="J37" s="140">
        <v>3.0341340075853349E-2</v>
      </c>
      <c r="K37" s="140">
        <v>3.0096105209914011E-2</v>
      </c>
      <c r="L37" s="140">
        <v>3.1076301162203133E-2</v>
      </c>
      <c r="M37" s="140">
        <v>2.8129751647237709E-2</v>
      </c>
      <c r="N37" s="140">
        <v>3.0446718243074621E-2</v>
      </c>
    </row>
    <row r="38" spans="1:14" s="137" customFormat="1" ht="15.9" customHeight="1">
      <c r="A38" s="139" t="s">
        <v>245</v>
      </c>
      <c r="B38" s="145">
        <v>2.4566204365943155E-2</v>
      </c>
      <c r="C38" s="140">
        <v>2.972027972027972E-2</v>
      </c>
      <c r="D38" s="140">
        <v>2.6803607214428857E-2</v>
      </c>
      <c r="E38" s="140">
        <v>2.8264132066033017E-2</v>
      </c>
      <c r="F38" s="140">
        <v>2.6803607214428857E-2</v>
      </c>
      <c r="G38" s="140">
        <v>2.165701334676404E-2</v>
      </c>
      <c r="H38" s="140">
        <v>2.1903323262839881E-2</v>
      </c>
      <c r="I38" s="140">
        <v>2.3133014835302994E-2</v>
      </c>
      <c r="J38" s="140">
        <v>2.2887323943661973E-2</v>
      </c>
      <c r="K38" s="140">
        <v>2.042360060514372E-2</v>
      </c>
      <c r="L38" s="140">
        <v>2.2395571212883745E-2</v>
      </c>
      <c r="M38" s="140">
        <v>2.6559759458782261E-2</v>
      </c>
      <c r="N38" s="140">
        <v>2.6328740157480313E-2</v>
      </c>
    </row>
    <row r="39" spans="1:14" s="137" customFormat="1" ht="15.9" customHeight="1">
      <c r="A39" s="139" t="s">
        <v>246</v>
      </c>
      <c r="B39" s="145">
        <v>3.3599019006744328E-2</v>
      </c>
      <c r="C39" s="140">
        <v>3.0859662013225569E-2</v>
      </c>
      <c r="D39" s="140">
        <v>3.3463605276013678E-2</v>
      </c>
      <c r="E39" s="140">
        <v>3.1808172253486665E-2</v>
      </c>
      <c r="F39" s="140">
        <v>3.0384709629992648E-2</v>
      </c>
      <c r="G39" s="140">
        <v>3.2518337408312961E-2</v>
      </c>
      <c r="H39" s="140">
        <v>3.0859662013225569E-2</v>
      </c>
      <c r="I39" s="140">
        <v>3.2518337408312961E-2</v>
      </c>
      <c r="J39" s="140">
        <v>3.2518337408312961E-2</v>
      </c>
      <c r="K39" s="140">
        <v>3.4642595755062212E-2</v>
      </c>
      <c r="L39" s="140">
        <v>3.6991968848868337E-2</v>
      </c>
      <c r="M39" s="140">
        <v>3.7226277372262771E-2</v>
      </c>
      <c r="N39" s="140">
        <v>3.7999509683746019E-2</v>
      </c>
    </row>
    <row r="40" spans="1:14" s="137" customFormat="1" ht="15.9" customHeight="1">
      <c r="A40" s="139" t="s">
        <v>247</v>
      </c>
      <c r="B40" s="145">
        <v>3.4633113242805533E-2</v>
      </c>
      <c r="C40" s="140">
        <v>4.1524181729360038E-2</v>
      </c>
      <c r="D40" s="140">
        <v>4.1290007329587097E-2</v>
      </c>
      <c r="E40" s="140">
        <v>3.8706516413522782E-2</v>
      </c>
      <c r="F40" s="140">
        <v>3.705521472392638E-2</v>
      </c>
      <c r="G40" s="140">
        <v>3.3735533119921203E-2</v>
      </c>
      <c r="H40" s="140">
        <v>3.5161052372756331E-2</v>
      </c>
      <c r="I40" s="140">
        <v>3.325942350332594E-2</v>
      </c>
      <c r="J40" s="140">
        <v>3.3021192705766388E-2</v>
      </c>
      <c r="K40" s="140">
        <v>2.9193468579910935E-2</v>
      </c>
      <c r="L40" s="140">
        <v>2.9193468579910935E-2</v>
      </c>
      <c r="M40" s="140">
        <v>2.8953229398663696E-2</v>
      </c>
      <c r="N40" s="140">
        <v>2.9926451940147095E-2</v>
      </c>
    </row>
    <row r="41" spans="1:14" s="137" customFormat="1" ht="15.9" customHeight="1">
      <c r="A41" s="139" t="s">
        <v>248</v>
      </c>
      <c r="B41" s="145">
        <v>2.8999769676919536E-2</v>
      </c>
      <c r="C41" s="140">
        <v>3.213562753036437E-2</v>
      </c>
      <c r="D41" s="140">
        <v>3.115501519756839E-2</v>
      </c>
      <c r="E41" s="140">
        <v>2.8694768918232607E-2</v>
      </c>
      <c r="F41" s="140">
        <v>2.8201219512195123E-2</v>
      </c>
      <c r="G41" s="140">
        <v>2.8694768918232607E-2</v>
      </c>
      <c r="H41" s="140">
        <v>2.795425667090216E-2</v>
      </c>
      <c r="I41" s="140">
        <v>2.6717557251908396E-2</v>
      </c>
      <c r="J41" s="140">
        <v>2.7459954233409609E-2</v>
      </c>
      <c r="K41" s="140">
        <v>2.7212614445574771E-2</v>
      </c>
      <c r="L41" s="140">
        <v>3.017241379310345E-2</v>
      </c>
      <c r="M41" s="140">
        <v>3.1400354520131679E-2</v>
      </c>
      <c r="N41" s="140">
        <v>3.1E-2</v>
      </c>
    </row>
    <row r="42" spans="1:14" s="137" customFormat="1" ht="15.9" customHeight="1">
      <c r="A42" s="139" t="s">
        <v>249</v>
      </c>
      <c r="B42" s="145">
        <v>2.800420991807169E-2</v>
      </c>
      <c r="C42" s="140">
        <v>3.4380410586198368E-2</v>
      </c>
      <c r="D42" s="140">
        <v>3.1265508684863524E-2</v>
      </c>
      <c r="E42" s="140">
        <v>3.0784508440913606E-2</v>
      </c>
      <c r="F42" s="140">
        <v>2.8855721393034824E-2</v>
      </c>
      <c r="G42" s="140">
        <v>2.7646326276463264E-2</v>
      </c>
      <c r="H42" s="140">
        <v>2.3755938984746188E-2</v>
      </c>
      <c r="I42" s="140">
        <v>2.351175587793897E-2</v>
      </c>
      <c r="J42" s="140">
        <v>2.5705016221612177E-2</v>
      </c>
      <c r="K42" s="140">
        <v>2.5948103792415168E-2</v>
      </c>
      <c r="L42" s="140">
        <v>2.5948103792415168E-2</v>
      </c>
      <c r="M42" s="140">
        <v>2.8372324539571926E-2</v>
      </c>
      <c r="N42" s="140">
        <v>3.1180947704394796E-2</v>
      </c>
    </row>
    <row r="43" spans="1:14" s="137" customFormat="1" ht="15.9" customHeight="1">
      <c r="A43" s="139" t="s">
        <v>250</v>
      </c>
      <c r="B43" s="145">
        <v>2.907820258699961E-2</v>
      </c>
      <c r="C43" s="140">
        <v>3.165644171779141E-2</v>
      </c>
      <c r="D43" s="140">
        <v>3.2368808239333004E-2</v>
      </c>
      <c r="E43" s="140">
        <v>3.0704986489805946E-2</v>
      </c>
      <c r="F43" s="140">
        <v>2.7360118314025142E-2</v>
      </c>
      <c r="G43" s="140">
        <v>2.7120315581854043E-2</v>
      </c>
      <c r="H43" s="140">
        <v>2.7120315581854043E-2</v>
      </c>
      <c r="I43" s="140">
        <v>2.7599802858551011E-2</v>
      </c>
      <c r="J43" s="140">
        <v>2.9035433070866142E-2</v>
      </c>
      <c r="K43" s="140">
        <v>2.9513034923757994E-2</v>
      </c>
      <c r="L43" s="140">
        <v>2.8796455820822051E-2</v>
      </c>
      <c r="M43" s="140">
        <v>2.9035433070866142E-2</v>
      </c>
      <c r="N43" s="140">
        <v>2.9555446995603321E-2</v>
      </c>
    </row>
    <row r="44" spans="1:14" s="137" customFormat="1" ht="15.9" customHeight="1">
      <c r="A44" s="139" t="s">
        <v>251</v>
      </c>
      <c r="B44" s="145">
        <v>3.0141663787321398E-2</v>
      </c>
      <c r="C44" s="140">
        <v>3.0029296875E-2</v>
      </c>
      <c r="D44" s="140">
        <v>3.2391622016561129E-2</v>
      </c>
      <c r="E44" s="140">
        <v>3.0502684236212788E-2</v>
      </c>
      <c r="F44" s="140">
        <v>2.9792429792429794E-2</v>
      </c>
      <c r="G44" s="140">
        <v>3.0502684236212788E-2</v>
      </c>
      <c r="H44" s="140">
        <v>2.6464101935800049E-2</v>
      </c>
      <c r="I44" s="140">
        <v>2.8843803471033977E-2</v>
      </c>
      <c r="J44" s="140">
        <v>2.9318348399706817E-2</v>
      </c>
      <c r="K44" s="140">
        <v>3.0739204684069286E-2</v>
      </c>
      <c r="L44" s="140">
        <v>2.9792429792429794E-2</v>
      </c>
      <c r="M44" s="140">
        <v>3.0502684236212788E-2</v>
      </c>
      <c r="N44" s="140">
        <v>3.3041788143828958E-2</v>
      </c>
    </row>
    <row r="45" spans="1:14" s="137" customFormat="1" ht="15.9" customHeight="1">
      <c r="A45" s="139" t="s">
        <v>252</v>
      </c>
      <c r="B45" s="145">
        <v>3.3441690369768379E-2</v>
      </c>
      <c r="C45" s="140">
        <v>3.5619093772716257E-2</v>
      </c>
      <c r="D45" s="140">
        <v>3.4683482900800387E-2</v>
      </c>
      <c r="E45" s="140">
        <v>3.4214996360106768E-2</v>
      </c>
      <c r="F45" s="140">
        <v>3.5619093772716257E-2</v>
      </c>
      <c r="G45" s="140">
        <v>3.4214996360106768E-2</v>
      </c>
      <c r="H45" s="140">
        <v>3.233649404327741E-2</v>
      </c>
      <c r="I45" s="140">
        <v>2.8083028083028084E-2</v>
      </c>
      <c r="J45" s="140">
        <v>3.2101167315175094E-2</v>
      </c>
      <c r="K45" s="140">
        <v>3.1865726100705427E-2</v>
      </c>
      <c r="L45" s="140">
        <v>3.3041788143828958E-2</v>
      </c>
      <c r="M45" s="140">
        <v>3.3980582524271843E-2</v>
      </c>
      <c r="N45" s="140">
        <v>3.4238200048911711E-2</v>
      </c>
    </row>
    <row r="46" spans="1:14" s="137" customFormat="1" ht="15.9" customHeight="1">
      <c r="A46" s="139" t="s">
        <v>253</v>
      </c>
      <c r="B46" s="145">
        <v>3.2139352000000003E-2</v>
      </c>
      <c r="C46" s="140">
        <v>3.8470903000000001E-2</v>
      </c>
      <c r="D46" s="140">
        <v>3.6123993E-2</v>
      </c>
      <c r="E46" s="140">
        <v>3.7064131E-2</v>
      </c>
      <c r="F46" s="140">
        <v>3.2819005999999998E-2</v>
      </c>
      <c r="G46" s="140">
        <v>3.3292533999999999E-2</v>
      </c>
      <c r="H46" s="140">
        <v>2.9252704000000001E-2</v>
      </c>
      <c r="I46" s="140">
        <v>3.2800000000000003E-2</v>
      </c>
      <c r="J46" s="140">
        <v>3.09E-2</v>
      </c>
      <c r="K46" s="140">
        <v>2.9700000000000001E-2</v>
      </c>
      <c r="L46" s="140">
        <v>2.7099999999999999E-2</v>
      </c>
      <c r="M46" s="140">
        <v>2.81E-2</v>
      </c>
      <c r="N46" s="140">
        <v>2.9549372000000001E-2</v>
      </c>
    </row>
    <row r="47" spans="1:14" s="137" customFormat="1" ht="15.9" customHeight="1">
      <c r="A47" s="139" t="s">
        <v>254</v>
      </c>
      <c r="B47" s="145">
        <v>2.4611079000000001E-2</v>
      </c>
      <c r="C47" s="140">
        <v>3.3120706999999999E-2</v>
      </c>
      <c r="D47" s="140">
        <v>3.3594898999999998E-2</v>
      </c>
      <c r="E47" s="140">
        <v>3.0504304999999999E-2</v>
      </c>
      <c r="F47" s="140">
        <v>2.7633851000000001E-2</v>
      </c>
      <c r="G47" s="140">
        <v>2.5710753999999999E-2</v>
      </c>
      <c r="H47" s="140">
        <v>2.2326966E-2</v>
      </c>
      <c r="I47" s="140">
        <v>2.06E-2</v>
      </c>
      <c r="J47" s="140">
        <v>1.9900000000000001E-2</v>
      </c>
      <c r="K47" s="140">
        <v>1.9400000000000001E-2</v>
      </c>
      <c r="L47" s="140">
        <v>1.84E-2</v>
      </c>
      <c r="M47" s="140">
        <v>2.0400000000000001E-2</v>
      </c>
      <c r="N47" s="140">
        <v>2.3915187000000001E-2</v>
      </c>
    </row>
    <row r="48" spans="1:14" s="137" customFormat="1" ht="15.9" customHeight="1">
      <c r="A48" s="139" t="s">
        <v>255</v>
      </c>
      <c r="B48" s="145">
        <v>2.0114412000000002E-2</v>
      </c>
      <c r="C48" s="140">
        <v>2.3433645999999999E-2</v>
      </c>
      <c r="D48" s="140">
        <v>2.6315788999999999E-2</v>
      </c>
      <c r="E48" s="140">
        <v>2.5356967000000001E-2</v>
      </c>
      <c r="F48" s="140">
        <v>1.9564141E-2</v>
      </c>
      <c r="G48" s="140">
        <v>1.8591968E-2</v>
      </c>
      <c r="H48" s="140">
        <v>1.7861572999999999E-2</v>
      </c>
      <c r="I48" s="140">
        <v>1.8105158999999999E-2</v>
      </c>
      <c r="J48" s="140">
        <v>1.8100000000000002E-2</v>
      </c>
      <c r="K48" s="140">
        <v>1.7399999999999999E-2</v>
      </c>
      <c r="L48" s="140">
        <v>1.7600000000000001E-2</v>
      </c>
      <c r="M48" s="140">
        <v>0.02</v>
      </c>
      <c r="N48" s="140">
        <v>2.01E-2</v>
      </c>
    </row>
    <row r="49" spans="1:14" s="137" customFormat="1" ht="15.9" customHeight="1" thickBot="1">
      <c r="A49" s="153" t="s">
        <v>347</v>
      </c>
      <c r="B49" s="152">
        <v>0.02</v>
      </c>
      <c r="C49" s="154">
        <v>2.3165082E-2</v>
      </c>
      <c r="D49" s="154">
        <v>2.5066926E-2</v>
      </c>
      <c r="E49" s="154">
        <v>2.4829601E-2</v>
      </c>
      <c r="F49" s="154">
        <v>2.3879141999999999E-2</v>
      </c>
      <c r="G49" s="154">
        <v>2.1255803E-2</v>
      </c>
      <c r="H49" s="154">
        <v>1.9339044999999999E-2</v>
      </c>
      <c r="I49" s="154">
        <v>1.9098923E-2</v>
      </c>
      <c r="J49" s="154">
        <v>1.71737E-2</v>
      </c>
      <c r="K49" s="154">
        <v>1.72E-2</v>
      </c>
      <c r="L49" s="154">
        <v>1.72E-2</v>
      </c>
      <c r="M49" s="154">
        <v>1.67E-2</v>
      </c>
      <c r="N49" s="154">
        <v>1.9099999999999999E-2</v>
      </c>
    </row>
    <row r="50" spans="1:14" s="137" customFormat="1" ht="15.9" customHeight="1">
      <c r="A50" s="273" t="s">
        <v>429</v>
      </c>
      <c r="B50" s="273"/>
      <c r="C50" s="273"/>
      <c r="D50" s="273"/>
      <c r="E50" s="273"/>
      <c r="F50" s="273"/>
      <c r="G50" s="273"/>
      <c r="H50" s="273"/>
      <c r="I50" s="273"/>
      <c r="J50" s="273"/>
      <c r="K50" s="273"/>
      <c r="L50" s="273"/>
      <c r="M50" s="273"/>
      <c r="N50" s="273"/>
    </row>
  </sheetData>
  <mergeCells count="6">
    <mergeCell ref="A50:N50"/>
    <mergeCell ref="A1:N1"/>
    <mergeCell ref="A5:N5"/>
    <mergeCell ref="A20:N20"/>
    <mergeCell ref="A35:N35"/>
    <mergeCell ref="L3:N3"/>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enableFormatConditionsCalculation="0">
    <tabColor rgb="FFC8E6E5"/>
  </sheetPr>
  <dimension ref="A1:I19"/>
  <sheetViews>
    <sheetView zoomScaleNormal="100" workbookViewId="0">
      <selection activeCell="D26" sqref="D26"/>
    </sheetView>
  </sheetViews>
  <sheetFormatPr baseColWidth="10" defaultColWidth="11.44140625" defaultRowHeight="13.2"/>
  <cols>
    <col min="1" max="1" width="15.44140625" style="1" bestFit="1" customWidth="1"/>
    <col min="2" max="2" width="9.5546875" style="1" bestFit="1" customWidth="1"/>
    <col min="3" max="4" width="15" style="1" bestFit="1" customWidth="1"/>
    <col min="5" max="5" width="11.88671875" style="1" bestFit="1" customWidth="1"/>
    <col min="6" max="6" width="14.44140625" style="1" bestFit="1" customWidth="1"/>
    <col min="7" max="7" width="14.6640625" style="1" bestFit="1" customWidth="1"/>
    <col min="8" max="8" width="11.44140625" style="1"/>
    <col min="9" max="9" width="6.109375" style="2" bestFit="1" customWidth="1"/>
    <col min="10" max="13" width="6.33203125" style="1" customWidth="1"/>
    <col min="14" max="16384" width="11.44140625" style="1"/>
  </cols>
  <sheetData>
    <row r="1" spans="1:8" s="7" customFormat="1" ht="18" customHeight="1">
      <c r="A1" s="58" t="s">
        <v>212</v>
      </c>
      <c r="B1" s="58"/>
      <c r="C1" s="58"/>
      <c r="D1" s="58"/>
      <c r="E1" s="58"/>
      <c r="F1" s="58"/>
      <c r="G1" s="58"/>
      <c r="H1" s="4"/>
    </row>
    <row r="2" spans="1:8" s="7" customFormat="1" ht="15" customHeight="1">
      <c r="A2" s="258"/>
      <c r="B2" s="258"/>
      <c r="C2" s="258"/>
      <c r="D2" s="258"/>
      <c r="E2" s="258"/>
      <c r="F2" s="258"/>
      <c r="G2" s="258"/>
    </row>
    <row r="3" spans="1:8" s="7" customFormat="1" ht="15.6" thickBot="1">
      <c r="A3" s="53"/>
      <c r="B3" s="53"/>
      <c r="C3" s="54"/>
      <c r="D3" s="54"/>
      <c r="E3" s="54"/>
      <c r="F3" s="54"/>
      <c r="G3" s="55" t="s">
        <v>161</v>
      </c>
    </row>
    <row r="4" spans="1:8" s="9" customFormat="1" ht="15.6">
      <c r="A4" s="261" t="s">
        <v>143</v>
      </c>
      <c r="B4" s="63" t="s">
        <v>156</v>
      </c>
      <c r="C4" s="260" t="s">
        <v>193</v>
      </c>
      <c r="D4" s="260"/>
      <c r="E4" s="260"/>
      <c r="F4" s="259" t="s">
        <v>194</v>
      </c>
      <c r="G4" s="259"/>
      <c r="H4" s="65"/>
    </row>
    <row r="5" spans="1:8" s="10" customFormat="1" ht="15" customHeight="1">
      <c r="A5" s="262"/>
      <c r="B5" s="252"/>
      <c r="C5" s="245" t="s">
        <v>182</v>
      </c>
      <c r="D5" s="57" t="s">
        <v>183</v>
      </c>
      <c r="E5" s="57" t="s">
        <v>27</v>
      </c>
      <c r="F5" s="57" t="s">
        <v>48</v>
      </c>
      <c r="G5" s="57" t="s">
        <v>49</v>
      </c>
      <c r="H5" s="66"/>
    </row>
    <row r="6" spans="1:8" s="41" customFormat="1" ht="15.9" customHeight="1">
      <c r="A6" s="60" t="s">
        <v>170</v>
      </c>
      <c r="B6" s="47">
        <v>1.4586809116373042E-2</v>
      </c>
      <c r="C6" s="40">
        <v>1.5007398013105052E-2</v>
      </c>
      <c r="D6" s="40">
        <v>1.7178235088943145E-2</v>
      </c>
      <c r="E6" s="40">
        <v>1.0720654568341551E-2</v>
      </c>
      <c r="F6" s="40">
        <v>1.1152782047340916E-2</v>
      </c>
      <c r="G6" s="40">
        <v>2.0246853529519063E-2</v>
      </c>
    </row>
    <row r="7" spans="1:8" s="41" customFormat="1" ht="15.9" customHeight="1">
      <c r="A7" s="61" t="s">
        <v>171</v>
      </c>
      <c r="B7" s="48">
        <v>1.6853932584269662E-2</v>
      </c>
      <c r="C7" s="42">
        <v>1.7751479289940829E-2</v>
      </c>
      <c r="D7" s="42">
        <v>1.8576388888888889E-2</v>
      </c>
      <c r="E7" s="42">
        <v>1.40485312899106E-2</v>
      </c>
      <c r="F7" s="42">
        <v>1.3023531152878496E-2</v>
      </c>
      <c r="G7" s="42">
        <v>2.316508168739332E-2</v>
      </c>
    </row>
    <row r="8" spans="1:8" s="41" customFormat="1" ht="15.9" customHeight="1">
      <c r="A8" s="61" t="s">
        <v>172</v>
      </c>
      <c r="B8" s="48">
        <v>1.7396907216494846E-2</v>
      </c>
      <c r="C8" s="42">
        <v>1.8581081081081082E-2</v>
      </c>
      <c r="D8" s="42">
        <v>1.9597641345820326E-2</v>
      </c>
      <c r="E8" s="42">
        <v>1.3796627491057742E-2</v>
      </c>
      <c r="F8" s="42">
        <v>1.2731310140636566E-2</v>
      </c>
      <c r="G8" s="42">
        <v>2.5066926259430519E-2</v>
      </c>
    </row>
    <row r="9" spans="1:8" s="41" customFormat="1" ht="15.9" customHeight="1">
      <c r="A9" s="61" t="s">
        <v>173</v>
      </c>
      <c r="B9" s="48">
        <v>1.6944470024864169E-2</v>
      </c>
      <c r="C9" s="42">
        <v>1.8581081081081082E-2</v>
      </c>
      <c r="D9" s="42">
        <v>1.8917042693509196E-2</v>
      </c>
      <c r="E9" s="42">
        <v>1.3544594939943777E-2</v>
      </c>
      <c r="F9" s="42">
        <v>1.2146348689083099E-2</v>
      </c>
      <c r="G9" s="42">
        <v>2.4829600778967866E-2</v>
      </c>
    </row>
    <row r="10" spans="1:8" s="41" customFormat="1" ht="15.9" customHeight="1">
      <c r="A10" s="61" t="s">
        <v>174</v>
      </c>
      <c r="B10" s="48">
        <v>1.6763378465506126E-2</v>
      </c>
      <c r="C10" s="42">
        <v>1.5254237288135594E-2</v>
      </c>
      <c r="D10" s="42">
        <v>1.8917042693509196E-2</v>
      </c>
      <c r="E10" s="42">
        <v>1.40485312899106E-2</v>
      </c>
      <c r="F10" s="42">
        <v>1.2438916037316748E-2</v>
      </c>
      <c r="G10" s="42">
        <v>2.387914230019493E-2</v>
      </c>
    </row>
    <row r="11" spans="1:8" s="41" customFormat="1" ht="15.9" customHeight="1">
      <c r="A11" s="61" t="s">
        <v>153</v>
      </c>
      <c r="B11" s="48">
        <v>1.5403062165652093E-2</v>
      </c>
      <c r="C11" s="42">
        <v>1.3582342954159592E-2</v>
      </c>
      <c r="D11" s="42">
        <v>1.8235498436957275E-2</v>
      </c>
      <c r="E11" s="42">
        <v>1.1776753712237584E-2</v>
      </c>
      <c r="F11" s="42">
        <v>1.1853607941917321E-2</v>
      </c>
      <c r="G11" s="42">
        <v>2.1255802589787442E-2</v>
      </c>
    </row>
    <row r="12" spans="1:8" s="41" customFormat="1" ht="15.9" customHeight="1">
      <c r="A12" s="61" t="s">
        <v>175</v>
      </c>
      <c r="B12" s="48">
        <v>1.3856812933025405E-2</v>
      </c>
      <c r="C12" s="42">
        <v>1.0221465076660987E-2</v>
      </c>
      <c r="D12" s="42">
        <v>1.6698556270655765E-2</v>
      </c>
      <c r="E12" s="42">
        <v>1.0763710917478216E-2</v>
      </c>
      <c r="F12" s="42">
        <v>1.0534124629080118E-2</v>
      </c>
      <c r="G12" s="42">
        <v>1.9339045287637698E-2</v>
      </c>
    </row>
    <row r="13" spans="1:8" s="41" customFormat="1" ht="15.9" customHeight="1">
      <c r="A13" s="61" t="s">
        <v>176</v>
      </c>
      <c r="B13" s="48">
        <v>1.349228352277978E-2</v>
      </c>
      <c r="C13" s="42">
        <v>1.1904761904761904E-2</v>
      </c>
      <c r="D13" s="42">
        <v>1.6013925152306353E-2</v>
      </c>
      <c r="E13" s="42">
        <v>1.0256410256410256E-2</v>
      </c>
      <c r="F13" s="42">
        <v>1.0093513433278908E-2</v>
      </c>
      <c r="G13" s="42">
        <v>1.9098922624877571E-2</v>
      </c>
    </row>
    <row r="14" spans="1:8" s="41" customFormat="1" ht="15.9" customHeight="1">
      <c r="A14" s="61" t="s">
        <v>177</v>
      </c>
      <c r="B14" s="48">
        <v>1.3218709558143834E-2</v>
      </c>
      <c r="C14" s="42">
        <v>1.441899915182358E-2</v>
      </c>
      <c r="D14" s="42">
        <v>1.5671251958906496E-2</v>
      </c>
      <c r="E14" s="42">
        <v>9.2402464065708418E-3</v>
      </c>
      <c r="F14" s="42">
        <v>1.0827647582319787E-2</v>
      </c>
      <c r="G14" s="42">
        <v>1.7173699705593719E-2</v>
      </c>
    </row>
    <row r="15" spans="1:8" s="41" customFormat="1" ht="15.9" customHeight="1">
      <c r="A15" s="61" t="s">
        <v>178</v>
      </c>
      <c r="B15" s="48">
        <v>1.3309917737313985E-2</v>
      </c>
      <c r="C15" s="42">
        <v>1.441899915182358E-2</v>
      </c>
      <c r="D15" s="42">
        <v>1.5499825844653431E-2</v>
      </c>
      <c r="E15" s="42">
        <v>9.748589020010261E-3</v>
      </c>
      <c r="F15" s="42">
        <v>1.0974343763903308E-2</v>
      </c>
      <c r="G15" s="42">
        <v>1.7173699705593719E-2</v>
      </c>
    </row>
    <row r="16" spans="1:8" s="41" customFormat="1" ht="15.9" customHeight="1">
      <c r="A16" s="61" t="s">
        <v>179</v>
      </c>
      <c r="B16" s="48">
        <v>1.2671106178320384E-2</v>
      </c>
      <c r="C16" s="42">
        <v>1.441899915182358E-2</v>
      </c>
      <c r="D16" s="42">
        <v>1.4985189057327061E-2</v>
      </c>
      <c r="E16" s="42">
        <v>8.7313816127375446E-3</v>
      </c>
      <c r="F16" s="42">
        <v>9.9465558194774348E-3</v>
      </c>
      <c r="G16" s="42">
        <v>1.7173699705593719E-2</v>
      </c>
    </row>
    <row r="17" spans="1:9" s="41" customFormat="1" ht="15.9" customHeight="1">
      <c r="A17" s="61" t="s">
        <v>180</v>
      </c>
      <c r="B17" s="48">
        <v>1.212289468813622E-2</v>
      </c>
      <c r="C17" s="42">
        <v>1.441899915182358E-2</v>
      </c>
      <c r="D17" s="42">
        <v>1.5156794425087107E-2</v>
      </c>
      <c r="E17" s="42">
        <v>6.9462310264985852E-3</v>
      </c>
      <c r="F17" s="42">
        <v>9.3582887700534752E-3</v>
      </c>
      <c r="G17" s="42">
        <v>1.6691212567501227E-2</v>
      </c>
    </row>
    <row r="18" spans="1:9" s="41" customFormat="1" ht="15.9" customHeight="1" thickBot="1">
      <c r="A18" s="61" t="s">
        <v>181</v>
      </c>
      <c r="B18" s="48">
        <v>1.3717421124828532E-2</v>
      </c>
      <c r="C18" s="42">
        <v>1.6835016835016835E-2</v>
      </c>
      <c r="D18" s="42">
        <v>1.7316774532097255E-2</v>
      </c>
      <c r="E18" s="42">
        <v>7.6923076923076927E-3</v>
      </c>
      <c r="F18" s="42">
        <v>1.0433504775900073E-2</v>
      </c>
      <c r="G18" s="42">
        <v>1.9128329297820823E-2</v>
      </c>
    </row>
    <row r="19" spans="1:9">
      <c r="A19" s="256" t="s">
        <v>429</v>
      </c>
      <c r="B19" s="256"/>
      <c r="C19" s="256"/>
      <c r="D19" s="256"/>
      <c r="E19" s="256"/>
      <c r="F19" s="256"/>
      <c r="G19" s="256"/>
      <c r="I19" s="1"/>
    </row>
  </sheetData>
  <mergeCells count="5">
    <mergeCell ref="A19:G19"/>
    <mergeCell ref="A4:A5"/>
    <mergeCell ref="A2:G2"/>
    <mergeCell ref="F4:G4"/>
    <mergeCell ref="C4:E4"/>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C6C4"/>
  </sheetPr>
  <dimension ref="A1:N50"/>
  <sheetViews>
    <sheetView zoomScale="85" zoomScaleNormal="85" workbookViewId="0">
      <selection activeCell="U13" sqref="U13"/>
    </sheetView>
  </sheetViews>
  <sheetFormatPr baseColWidth="10" defaultRowHeight="13.2"/>
  <cols>
    <col min="1" max="1" width="6.109375" style="21" customWidth="1"/>
    <col min="2" max="2" width="16.44140625" style="22" bestFit="1" customWidth="1"/>
    <col min="3" max="3" width="7" style="21" bestFit="1" customWidth="1"/>
    <col min="4" max="12" width="7" style="20" bestFit="1" customWidth="1"/>
    <col min="13" max="13" width="7.109375" style="20" customWidth="1"/>
    <col min="14" max="14" width="7" style="20" bestFit="1" customWidth="1"/>
    <col min="15" max="256" width="11.44140625" style="20"/>
    <col min="257" max="257" width="6.109375" style="20" customWidth="1"/>
    <col min="258" max="258" width="10.88671875" style="20" bestFit="1" customWidth="1"/>
    <col min="259" max="270" width="6.109375" style="20" customWidth="1"/>
    <col min="271" max="512" width="11.44140625" style="20"/>
    <col min="513" max="513" width="6.109375" style="20" customWidth="1"/>
    <col min="514" max="514" width="10.88671875" style="20" bestFit="1" customWidth="1"/>
    <col min="515" max="526" width="6.109375" style="20" customWidth="1"/>
    <col min="527" max="768" width="11.44140625" style="20"/>
    <col min="769" max="769" width="6.109375" style="20" customWidth="1"/>
    <col min="770" max="770" width="10.88671875" style="20" bestFit="1" customWidth="1"/>
    <col min="771" max="782" width="6.109375" style="20" customWidth="1"/>
    <col min="783" max="1024" width="11.44140625" style="20"/>
    <col min="1025" max="1025" width="6.109375" style="20" customWidth="1"/>
    <col min="1026" max="1026" width="10.88671875" style="20" bestFit="1" customWidth="1"/>
    <col min="1027" max="1038" width="6.109375" style="20" customWidth="1"/>
    <col min="1039" max="1280" width="11.44140625" style="20"/>
    <col min="1281" max="1281" width="6.109375" style="20" customWidth="1"/>
    <col min="1282" max="1282" width="10.88671875" style="20" bestFit="1" customWidth="1"/>
    <col min="1283" max="1294" width="6.109375" style="20" customWidth="1"/>
    <col min="1295" max="1536" width="11.44140625" style="20"/>
    <col min="1537" max="1537" width="6.109375" style="20" customWidth="1"/>
    <col min="1538" max="1538" width="10.88671875" style="20" bestFit="1" customWidth="1"/>
    <col min="1539" max="1550" width="6.109375" style="20" customWidth="1"/>
    <col min="1551" max="1792" width="11.44140625" style="20"/>
    <col min="1793" max="1793" width="6.109375" style="20" customWidth="1"/>
    <col min="1794" max="1794" width="10.88671875" style="20" bestFit="1" customWidth="1"/>
    <col min="1795" max="1806" width="6.109375" style="20" customWidth="1"/>
    <col min="1807" max="2048" width="11.44140625" style="20"/>
    <col min="2049" max="2049" width="6.109375" style="20" customWidth="1"/>
    <col min="2050" max="2050" width="10.88671875" style="20" bestFit="1" customWidth="1"/>
    <col min="2051" max="2062" width="6.109375" style="20" customWidth="1"/>
    <col min="2063" max="2304" width="11.44140625" style="20"/>
    <col min="2305" max="2305" width="6.109375" style="20" customWidth="1"/>
    <col min="2306" max="2306" width="10.88671875" style="20" bestFit="1" customWidth="1"/>
    <col min="2307" max="2318" width="6.109375" style="20" customWidth="1"/>
    <col min="2319" max="2560" width="11.44140625" style="20"/>
    <col min="2561" max="2561" width="6.109375" style="20" customWidth="1"/>
    <col min="2562" max="2562" width="10.88671875" style="20" bestFit="1" customWidth="1"/>
    <col min="2563" max="2574" width="6.109375" style="20" customWidth="1"/>
    <col min="2575" max="2816" width="11.44140625" style="20"/>
    <col min="2817" max="2817" width="6.109375" style="20" customWidth="1"/>
    <col min="2818" max="2818" width="10.88671875" style="20" bestFit="1" customWidth="1"/>
    <col min="2819" max="2830" width="6.109375" style="20" customWidth="1"/>
    <col min="2831" max="3072" width="11.44140625" style="20"/>
    <col min="3073" max="3073" width="6.109375" style="20" customWidth="1"/>
    <col min="3074" max="3074" width="10.88671875" style="20" bestFit="1" customWidth="1"/>
    <col min="3075" max="3086" width="6.109375" style="20" customWidth="1"/>
    <col min="3087" max="3328" width="11.44140625" style="20"/>
    <col min="3329" max="3329" width="6.109375" style="20" customWidth="1"/>
    <col min="3330" max="3330" width="10.88671875" style="20" bestFit="1" customWidth="1"/>
    <col min="3331" max="3342" width="6.109375" style="20" customWidth="1"/>
    <col min="3343" max="3584" width="11.44140625" style="20"/>
    <col min="3585" max="3585" width="6.109375" style="20" customWidth="1"/>
    <col min="3586" max="3586" width="10.88671875" style="20" bestFit="1" customWidth="1"/>
    <col min="3587" max="3598" width="6.109375" style="20" customWidth="1"/>
    <col min="3599" max="3840" width="11.44140625" style="20"/>
    <col min="3841" max="3841" width="6.109375" style="20" customWidth="1"/>
    <col min="3842" max="3842" width="10.88671875" style="20" bestFit="1" customWidth="1"/>
    <col min="3843" max="3854" width="6.109375" style="20" customWidth="1"/>
    <col min="3855" max="4096" width="11.44140625" style="20"/>
    <col min="4097" max="4097" width="6.109375" style="20" customWidth="1"/>
    <col min="4098" max="4098" width="10.88671875" style="20" bestFit="1" customWidth="1"/>
    <col min="4099" max="4110" width="6.109375" style="20" customWidth="1"/>
    <col min="4111" max="4352" width="11.44140625" style="20"/>
    <col min="4353" max="4353" width="6.109375" style="20" customWidth="1"/>
    <col min="4354" max="4354" width="10.88671875" style="20" bestFit="1" customWidth="1"/>
    <col min="4355" max="4366" width="6.109375" style="20" customWidth="1"/>
    <col min="4367" max="4608" width="11.44140625" style="20"/>
    <col min="4609" max="4609" width="6.109375" style="20" customWidth="1"/>
    <col min="4610" max="4610" width="10.88671875" style="20" bestFit="1" customWidth="1"/>
    <col min="4611" max="4622" width="6.109375" style="20" customWidth="1"/>
    <col min="4623" max="4864" width="11.44140625" style="20"/>
    <col min="4865" max="4865" width="6.109375" style="20" customWidth="1"/>
    <col min="4866" max="4866" width="10.88671875" style="20" bestFit="1" customWidth="1"/>
    <col min="4867" max="4878" width="6.109375" style="20" customWidth="1"/>
    <col min="4879" max="5120" width="11.44140625" style="20"/>
    <col min="5121" max="5121" width="6.109375" style="20" customWidth="1"/>
    <col min="5122" max="5122" width="10.88671875" style="20" bestFit="1" customWidth="1"/>
    <col min="5123" max="5134" width="6.109375" style="20" customWidth="1"/>
    <col min="5135" max="5376" width="11.44140625" style="20"/>
    <col min="5377" max="5377" width="6.109375" style="20" customWidth="1"/>
    <col min="5378" max="5378" width="10.88671875" style="20" bestFit="1" customWidth="1"/>
    <col min="5379" max="5390" width="6.109375" style="20" customWidth="1"/>
    <col min="5391" max="5632" width="11.44140625" style="20"/>
    <col min="5633" max="5633" width="6.109375" style="20" customWidth="1"/>
    <col min="5634" max="5634" width="10.88671875" style="20" bestFit="1" customWidth="1"/>
    <col min="5635" max="5646" width="6.109375" style="20" customWidth="1"/>
    <col min="5647" max="5888" width="11.44140625" style="20"/>
    <col min="5889" max="5889" width="6.109375" style="20" customWidth="1"/>
    <col min="5890" max="5890" width="10.88671875" style="20" bestFit="1" customWidth="1"/>
    <col min="5891" max="5902" width="6.109375" style="20" customWidth="1"/>
    <col min="5903" max="6144" width="11.44140625" style="20"/>
    <col min="6145" max="6145" width="6.109375" style="20" customWidth="1"/>
    <col min="6146" max="6146" width="10.88671875" style="20" bestFit="1" customWidth="1"/>
    <col min="6147" max="6158" width="6.109375" style="20" customWidth="1"/>
    <col min="6159" max="6400" width="11.44140625" style="20"/>
    <col min="6401" max="6401" width="6.109375" style="20" customWidth="1"/>
    <col min="6402" max="6402" width="10.88671875" style="20" bestFit="1" customWidth="1"/>
    <col min="6403" max="6414" width="6.109375" style="20" customWidth="1"/>
    <col min="6415" max="6656" width="11.44140625" style="20"/>
    <col min="6657" max="6657" width="6.109375" style="20" customWidth="1"/>
    <col min="6658" max="6658" width="10.88671875" style="20" bestFit="1" customWidth="1"/>
    <col min="6659" max="6670" width="6.109375" style="20" customWidth="1"/>
    <col min="6671" max="6912" width="11.44140625" style="20"/>
    <col min="6913" max="6913" width="6.109375" style="20" customWidth="1"/>
    <col min="6914" max="6914" width="10.88671875" style="20" bestFit="1" customWidth="1"/>
    <col min="6915" max="6926" width="6.109375" style="20" customWidth="1"/>
    <col min="6927" max="7168" width="11.44140625" style="20"/>
    <col min="7169" max="7169" width="6.109375" style="20" customWidth="1"/>
    <col min="7170" max="7170" width="10.88671875" style="20" bestFit="1" customWidth="1"/>
    <col min="7171" max="7182" width="6.109375" style="20" customWidth="1"/>
    <col min="7183" max="7424" width="11.44140625" style="20"/>
    <col min="7425" max="7425" width="6.109375" style="20" customWidth="1"/>
    <col min="7426" max="7426" width="10.88671875" style="20" bestFit="1" customWidth="1"/>
    <col min="7427" max="7438" width="6.109375" style="20" customWidth="1"/>
    <col min="7439" max="7680" width="11.44140625" style="20"/>
    <col min="7681" max="7681" width="6.109375" style="20" customWidth="1"/>
    <col min="7682" max="7682" width="10.88671875" style="20" bestFit="1" customWidth="1"/>
    <col min="7683" max="7694" width="6.109375" style="20" customWidth="1"/>
    <col min="7695" max="7936" width="11.44140625" style="20"/>
    <col min="7937" max="7937" width="6.109375" style="20" customWidth="1"/>
    <col min="7938" max="7938" width="10.88671875" style="20" bestFit="1" customWidth="1"/>
    <col min="7939" max="7950" width="6.109375" style="20" customWidth="1"/>
    <col min="7951" max="8192" width="11.44140625" style="20"/>
    <col min="8193" max="8193" width="6.109375" style="20" customWidth="1"/>
    <col min="8194" max="8194" width="10.88671875" style="20" bestFit="1" customWidth="1"/>
    <col min="8195" max="8206" width="6.109375" style="20" customWidth="1"/>
    <col min="8207" max="8448" width="11.44140625" style="20"/>
    <col min="8449" max="8449" width="6.109375" style="20" customWidth="1"/>
    <col min="8450" max="8450" width="10.88671875" style="20" bestFit="1" customWidth="1"/>
    <col min="8451" max="8462" width="6.109375" style="20" customWidth="1"/>
    <col min="8463" max="8704" width="11.44140625" style="20"/>
    <col min="8705" max="8705" width="6.109375" style="20" customWidth="1"/>
    <col min="8706" max="8706" width="10.88671875" style="20" bestFit="1" customWidth="1"/>
    <col min="8707" max="8718" width="6.109375" style="20" customWidth="1"/>
    <col min="8719" max="8960" width="11.44140625" style="20"/>
    <col min="8961" max="8961" width="6.109375" style="20" customWidth="1"/>
    <col min="8962" max="8962" width="10.88671875" style="20" bestFit="1" customWidth="1"/>
    <col min="8963" max="8974" width="6.109375" style="20" customWidth="1"/>
    <col min="8975" max="9216" width="11.44140625" style="20"/>
    <col min="9217" max="9217" width="6.109375" style="20" customWidth="1"/>
    <col min="9218" max="9218" width="10.88671875" style="20" bestFit="1" customWidth="1"/>
    <col min="9219" max="9230" width="6.109375" style="20" customWidth="1"/>
    <col min="9231" max="9472" width="11.44140625" style="20"/>
    <col min="9473" max="9473" width="6.109375" style="20" customWidth="1"/>
    <col min="9474" max="9474" width="10.88671875" style="20" bestFit="1" customWidth="1"/>
    <col min="9475" max="9486" width="6.109375" style="20" customWidth="1"/>
    <col min="9487" max="9728" width="11.44140625" style="20"/>
    <col min="9729" max="9729" width="6.109375" style="20" customWidth="1"/>
    <col min="9730" max="9730" width="10.88671875" style="20" bestFit="1" customWidth="1"/>
    <col min="9731" max="9742" width="6.109375" style="20" customWidth="1"/>
    <col min="9743" max="9984" width="11.44140625" style="20"/>
    <col min="9985" max="9985" width="6.109375" style="20" customWidth="1"/>
    <col min="9986" max="9986" width="10.88671875" style="20" bestFit="1" customWidth="1"/>
    <col min="9987" max="9998" width="6.109375" style="20" customWidth="1"/>
    <col min="9999" max="10240" width="11.44140625" style="20"/>
    <col min="10241" max="10241" width="6.109375" style="20" customWidth="1"/>
    <col min="10242" max="10242" width="10.88671875" style="20" bestFit="1" customWidth="1"/>
    <col min="10243" max="10254" width="6.109375" style="20" customWidth="1"/>
    <col min="10255" max="10496" width="11.44140625" style="20"/>
    <col min="10497" max="10497" width="6.109375" style="20" customWidth="1"/>
    <col min="10498" max="10498" width="10.88671875" style="20" bestFit="1" customWidth="1"/>
    <col min="10499" max="10510" width="6.109375" style="20" customWidth="1"/>
    <col min="10511" max="10752" width="11.44140625" style="20"/>
    <col min="10753" max="10753" width="6.109375" style="20" customWidth="1"/>
    <col min="10754" max="10754" width="10.88671875" style="20" bestFit="1" customWidth="1"/>
    <col min="10755" max="10766" width="6.109375" style="20" customWidth="1"/>
    <col min="10767" max="11008" width="11.44140625" style="20"/>
    <col min="11009" max="11009" width="6.109375" style="20" customWidth="1"/>
    <col min="11010" max="11010" width="10.88671875" style="20" bestFit="1" customWidth="1"/>
    <col min="11011" max="11022" width="6.109375" style="20" customWidth="1"/>
    <col min="11023" max="11264" width="11.44140625" style="20"/>
    <col min="11265" max="11265" width="6.109375" style="20" customWidth="1"/>
    <col min="11266" max="11266" width="10.88671875" style="20" bestFit="1" customWidth="1"/>
    <col min="11267" max="11278" width="6.109375" style="20" customWidth="1"/>
    <col min="11279" max="11520" width="11.44140625" style="20"/>
    <col min="11521" max="11521" width="6.109375" style="20" customWidth="1"/>
    <col min="11522" max="11522" width="10.88671875" style="20" bestFit="1" customWidth="1"/>
    <col min="11523" max="11534" width="6.109375" style="20" customWidth="1"/>
    <col min="11535" max="11776" width="11.44140625" style="20"/>
    <col min="11777" max="11777" width="6.109375" style="20" customWidth="1"/>
    <col min="11778" max="11778" width="10.88671875" style="20" bestFit="1" customWidth="1"/>
    <col min="11779" max="11790" width="6.109375" style="20" customWidth="1"/>
    <col min="11791" max="12032" width="11.44140625" style="20"/>
    <col min="12033" max="12033" width="6.109375" style="20" customWidth="1"/>
    <col min="12034" max="12034" width="10.88671875" style="20" bestFit="1" customWidth="1"/>
    <col min="12035" max="12046" width="6.109375" style="20" customWidth="1"/>
    <col min="12047" max="12288" width="11.44140625" style="20"/>
    <col min="12289" max="12289" width="6.109375" style="20" customWidth="1"/>
    <col min="12290" max="12290" width="10.88671875" style="20" bestFit="1" customWidth="1"/>
    <col min="12291" max="12302" width="6.109375" style="20" customWidth="1"/>
    <col min="12303" max="12544" width="11.44140625" style="20"/>
    <col min="12545" max="12545" width="6.109375" style="20" customWidth="1"/>
    <col min="12546" max="12546" width="10.88671875" style="20" bestFit="1" customWidth="1"/>
    <col min="12547" max="12558" width="6.109375" style="20" customWidth="1"/>
    <col min="12559" max="12800" width="11.44140625" style="20"/>
    <col min="12801" max="12801" width="6.109375" style="20" customWidth="1"/>
    <col min="12802" max="12802" width="10.88671875" style="20" bestFit="1" customWidth="1"/>
    <col min="12803" max="12814" width="6.109375" style="20" customWidth="1"/>
    <col min="12815" max="13056" width="11.44140625" style="20"/>
    <col min="13057" max="13057" width="6.109375" style="20" customWidth="1"/>
    <col min="13058" max="13058" width="10.88671875" style="20" bestFit="1" customWidth="1"/>
    <col min="13059" max="13070" width="6.109375" style="20" customWidth="1"/>
    <col min="13071" max="13312" width="11.44140625" style="20"/>
    <col min="13313" max="13313" width="6.109375" style="20" customWidth="1"/>
    <col min="13314" max="13314" width="10.88671875" style="20" bestFit="1" customWidth="1"/>
    <col min="13315" max="13326" width="6.109375" style="20" customWidth="1"/>
    <col min="13327" max="13568" width="11.44140625" style="20"/>
    <col min="13569" max="13569" width="6.109375" style="20" customWidth="1"/>
    <col min="13570" max="13570" width="10.88671875" style="20" bestFit="1" customWidth="1"/>
    <col min="13571" max="13582" width="6.109375" style="20" customWidth="1"/>
    <col min="13583" max="13824" width="11.44140625" style="20"/>
    <col min="13825" max="13825" width="6.109375" style="20" customWidth="1"/>
    <col min="13826" max="13826" width="10.88671875" style="20" bestFit="1" customWidth="1"/>
    <col min="13827" max="13838" width="6.109375" style="20" customWidth="1"/>
    <col min="13839" max="14080" width="11.44140625" style="20"/>
    <col min="14081" max="14081" width="6.109375" style="20" customWidth="1"/>
    <col min="14082" max="14082" width="10.88671875" style="20" bestFit="1" customWidth="1"/>
    <col min="14083" max="14094" width="6.109375" style="20" customWidth="1"/>
    <col min="14095" max="14336" width="11.44140625" style="20"/>
    <col min="14337" max="14337" width="6.109375" style="20" customWidth="1"/>
    <col min="14338" max="14338" width="10.88671875" style="20" bestFit="1" customWidth="1"/>
    <col min="14339" max="14350" width="6.109375" style="20" customWidth="1"/>
    <col min="14351" max="14592" width="11.44140625" style="20"/>
    <col min="14593" max="14593" width="6.109375" style="20" customWidth="1"/>
    <col min="14594" max="14594" width="10.88671875" style="20" bestFit="1" customWidth="1"/>
    <col min="14595" max="14606" width="6.109375" style="20" customWidth="1"/>
    <col min="14607" max="14848" width="11.44140625" style="20"/>
    <col min="14849" max="14849" width="6.109375" style="20" customWidth="1"/>
    <col min="14850" max="14850" width="10.88671875" style="20" bestFit="1" customWidth="1"/>
    <col min="14851" max="14862" width="6.109375" style="20" customWidth="1"/>
    <col min="14863" max="15104" width="11.44140625" style="20"/>
    <col min="15105" max="15105" width="6.109375" style="20" customWidth="1"/>
    <col min="15106" max="15106" width="10.88671875" style="20" bestFit="1" customWidth="1"/>
    <col min="15107" max="15118" width="6.109375" style="20" customWidth="1"/>
    <col min="15119" max="15360" width="11.44140625" style="20"/>
    <col min="15361" max="15361" width="6.109375" style="20" customWidth="1"/>
    <col min="15362" max="15362" width="10.88671875" style="20" bestFit="1" customWidth="1"/>
    <col min="15363" max="15374" width="6.109375" style="20" customWidth="1"/>
    <col min="15375" max="15616" width="11.44140625" style="20"/>
    <col min="15617" max="15617" width="6.109375" style="20" customWidth="1"/>
    <col min="15618" max="15618" width="10.88671875" style="20" bestFit="1" customWidth="1"/>
    <col min="15619" max="15630" width="6.109375" style="20" customWidth="1"/>
    <col min="15631" max="15872" width="11.44140625" style="20"/>
    <col min="15873" max="15873" width="6.109375" style="20" customWidth="1"/>
    <col min="15874" max="15874" width="10.88671875" style="20" bestFit="1" customWidth="1"/>
    <col min="15875" max="15886" width="6.109375" style="20" customWidth="1"/>
    <col min="15887" max="16128" width="11.44140625" style="20"/>
    <col min="16129" max="16129" width="6.109375" style="20" customWidth="1"/>
    <col min="16130" max="16130" width="10.88671875" style="20" bestFit="1" customWidth="1"/>
    <col min="16131" max="16142" width="6.109375" style="20" customWidth="1"/>
    <col min="16143" max="16384" width="11.44140625" style="20"/>
  </cols>
  <sheetData>
    <row r="1" spans="1:14" ht="18" customHeight="1">
      <c r="A1" s="295" t="s">
        <v>262</v>
      </c>
      <c r="B1" s="295"/>
      <c r="C1" s="295"/>
      <c r="D1" s="295"/>
      <c r="E1" s="295"/>
      <c r="F1" s="295"/>
      <c r="G1" s="295"/>
      <c r="H1" s="295"/>
      <c r="I1" s="295"/>
      <c r="J1" s="295"/>
      <c r="K1" s="295"/>
      <c r="L1" s="295"/>
      <c r="M1" s="295"/>
      <c r="N1" s="295"/>
    </row>
    <row r="2" spans="1:14" s="137" customFormat="1" ht="15.9" customHeight="1">
      <c r="A2" s="144"/>
      <c r="B2" s="144"/>
      <c r="C2" s="135"/>
    </row>
    <row r="3" spans="1:14" s="137" customFormat="1" ht="15.9" customHeight="1" thickBot="1">
      <c r="A3" s="147"/>
      <c r="B3" s="147"/>
      <c r="C3" s="146"/>
      <c r="D3" s="148"/>
      <c r="E3" s="148"/>
      <c r="F3" s="148"/>
      <c r="G3" s="148"/>
      <c r="H3" s="148"/>
      <c r="I3" s="148"/>
      <c r="J3" s="148"/>
      <c r="K3" s="148"/>
      <c r="L3" s="148"/>
      <c r="M3" s="298" t="s">
        <v>263</v>
      </c>
      <c r="N3" s="298"/>
    </row>
    <row r="4" spans="1:14" s="138" customFormat="1" ht="15.9" customHeight="1">
      <c r="A4" s="142" t="s">
        <v>237</v>
      </c>
      <c r="B4" s="171" t="s">
        <v>170</v>
      </c>
      <c r="C4" s="172" t="s">
        <v>126</v>
      </c>
      <c r="D4" s="172" t="s">
        <v>127</v>
      </c>
      <c r="E4" s="172" t="s">
        <v>117</v>
      </c>
      <c r="F4" s="172" t="s">
        <v>116</v>
      </c>
      <c r="G4" s="172" t="s">
        <v>135</v>
      </c>
      <c r="H4" s="172" t="s">
        <v>134</v>
      </c>
      <c r="I4" s="172" t="s">
        <v>133</v>
      </c>
      <c r="J4" s="172" t="s">
        <v>132</v>
      </c>
      <c r="K4" s="172" t="s">
        <v>131</v>
      </c>
      <c r="L4" s="172" t="s">
        <v>130</v>
      </c>
      <c r="M4" s="172" t="s">
        <v>129</v>
      </c>
      <c r="N4" s="172" t="s">
        <v>128</v>
      </c>
    </row>
    <row r="5" spans="1:14" s="137" customFormat="1" ht="15.9" customHeight="1">
      <c r="A5" s="297" t="s">
        <v>184</v>
      </c>
      <c r="B5" s="297"/>
      <c r="C5" s="297"/>
      <c r="D5" s="297"/>
      <c r="E5" s="297"/>
      <c r="F5" s="297"/>
      <c r="G5" s="297"/>
      <c r="H5" s="297"/>
      <c r="I5" s="297"/>
      <c r="J5" s="297"/>
      <c r="K5" s="297"/>
      <c r="L5" s="297"/>
      <c r="M5" s="297"/>
      <c r="N5" s="297"/>
    </row>
    <row r="6" spans="1:14" s="137" customFormat="1" ht="15.9" customHeight="1">
      <c r="A6" s="139" t="s">
        <v>242</v>
      </c>
      <c r="B6" s="173" t="s">
        <v>243</v>
      </c>
      <c r="C6" s="168" t="s">
        <v>243</v>
      </c>
      <c r="D6" s="168" t="s">
        <v>243</v>
      </c>
      <c r="E6" s="168" t="s">
        <v>243</v>
      </c>
      <c r="F6" s="168" t="s">
        <v>243</v>
      </c>
      <c r="G6" s="168" t="s">
        <v>243</v>
      </c>
      <c r="H6" s="168" t="s">
        <v>243</v>
      </c>
      <c r="I6" s="168" t="s">
        <v>243</v>
      </c>
      <c r="J6" s="168" t="s">
        <v>243</v>
      </c>
      <c r="K6" s="168" t="s">
        <v>243</v>
      </c>
      <c r="L6" s="168" t="s">
        <v>243</v>
      </c>
      <c r="M6" s="168" t="s">
        <v>243</v>
      </c>
      <c r="N6" s="140">
        <v>5.2999999999999999E-2</v>
      </c>
    </row>
    <row r="7" spans="1:14" s="137" customFormat="1" ht="15.9" customHeight="1">
      <c r="A7" s="139" t="s">
        <v>244</v>
      </c>
      <c r="B7" s="145">
        <v>4.0610798036720588E-2</v>
      </c>
      <c r="C7" s="140">
        <v>5.456132693147097E-2</v>
      </c>
      <c r="D7" s="140">
        <v>5.0832602979842247E-2</v>
      </c>
      <c r="E7" s="140">
        <v>4.2863455589924881E-2</v>
      </c>
      <c r="F7" s="140">
        <v>3.8615179760319571E-2</v>
      </c>
      <c r="G7" s="140">
        <v>3.6905291240551356E-2</v>
      </c>
      <c r="H7" s="140">
        <v>4.0744021257750222E-2</v>
      </c>
      <c r="I7" s="140">
        <v>4.2863455589924881E-2</v>
      </c>
      <c r="J7" s="140">
        <v>4.7493403693931395E-2</v>
      </c>
      <c r="K7" s="140">
        <v>3.9893617021276598E-2</v>
      </c>
      <c r="L7" s="140">
        <v>3.6476868327402136E-2</v>
      </c>
      <c r="M7" s="140">
        <v>3.043867502238138E-2</v>
      </c>
      <c r="N7" s="140">
        <v>3.125E-2</v>
      </c>
    </row>
    <row r="8" spans="1:14" s="137" customFormat="1" ht="15.9" customHeight="1">
      <c r="A8" s="139" t="s">
        <v>245</v>
      </c>
      <c r="B8" s="145">
        <v>3.3014302613184214E-2</v>
      </c>
      <c r="C8" s="140">
        <v>3.3766233766233764E-2</v>
      </c>
      <c r="D8" s="140">
        <v>3.292894280762565E-2</v>
      </c>
      <c r="E8" s="140">
        <v>3.125E-2</v>
      </c>
      <c r="F8" s="140">
        <v>2.7027027027027029E-2</v>
      </c>
      <c r="G8" s="140">
        <v>2.3622047244094488E-2</v>
      </c>
      <c r="H8" s="140">
        <v>2.7450980392156862E-2</v>
      </c>
      <c r="I8" s="140">
        <v>3.2509752925877766E-2</v>
      </c>
      <c r="J8" s="140">
        <v>4.0412725709372314E-2</v>
      </c>
      <c r="K8" s="140">
        <v>3.8345540715208959E-2</v>
      </c>
      <c r="L8" s="140">
        <v>3.7516170763260026E-2</v>
      </c>
      <c r="M8" s="140">
        <v>3.875968992248062E-2</v>
      </c>
      <c r="N8" s="140">
        <v>3.4541577825159916E-2</v>
      </c>
    </row>
    <row r="9" spans="1:14" s="137" customFormat="1" ht="15.9" customHeight="1">
      <c r="A9" s="139" t="s">
        <v>246</v>
      </c>
      <c r="B9" s="145">
        <v>3.9576345984112977E-2</v>
      </c>
      <c r="C9" s="140">
        <v>3.7005529561888559E-2</v>
      </c>
      <c r="D9" s="140">
        <v>4.1490262489415751E-2</v>
      </c>
      <c r="E9" s="140">
        <v>4.0677966101694912E-2</v>
      </c>
      <c r="F9" s="140">
        <v>3.8641188959660296E-2</v>
      </c>
      <c r="G9" s="140">
        <v>4.1490262489415751E-2</v>
      </c>
      <c r="H9" s="140">
        <v>4.0677966101694912E-2</v>
      </c>
      <c r="I9" s="140">
        <v>4.7138047138047139E-2</v>
      </c>
      <c r="J9" s="140">
        <v>4.7939444911690499E-2</v>
      </c>
      <c r="K9" s="140">
        <v>4.1490262489415751E-2</v>
      </c>
      <c r="L9" s="140">
        <v>3.5775127768313458E-2</v>
      </c>
      <c r="M9" s="140">
        <v>3.0406852248394005E-2</v>
      </c>
      <c r="N9" s="140">
        <v>3.239556692242114E-2</v>
      </c>
    </row>
    <row r="10" spans="1:14" s="137" customFormat="1" ht="15.9" customHeight="1">
      <c r="A10" s="139" t="s">
        <v>247</v>
      </c>
      <c r="B10" s="145">
        <v>3.3646603056173334E-2</v>
      </c>
      <c r="C10" s="140">
        <v>3.8950042337002541E-2</v>
      </c>
      <c r="D10" s="140">
        <v>4.0169133192389003E-2</v>
      </c>
      <c r="E10" s="140">
        <v>3.4042553191489362E-2</v>
      </c>
      <c r="F10" s="140">
        <v>3.7319762510602206E-2</v>
      </c>
      <c r="G10" s="140">
        <v>3.3631332481907195E-2</v>
      </c>
      <c r="H10" s="140">
        <v>3.1982942430703626E-2</v>
      </c>
      <c r="I10" s="140">
        <v>3.1156636790439608E-2</v>
      </c>
      <c r="J10" s="140">
        <v>3.9356749894202285E-2</v>
      </c>
      <c r="K10" s="140">
        <v>3.239556692242114E-2</v>
      </c>
      <c r="L10" s="140">
        <v>2.7837259100642397E-2</v>
      </c>
      <c r="M10" s="140">
        <v>2.700385769395628E-2</v>
      </c>
      <c r="N10" s="140">
        <v>2.5000000000000001E-2</v>
      </c>
    </row>
    <row r="11" spans="1:14" s="137" customFormat="1" ht="15.9" customHeight="1">
      <c r="A11" s="139" t="s">
        <v>248</v>
      </c>
      <c r="B11" s="145">
        <v>2.6689090377303305E-2</v>
      </c>
      <c r="C11" s="140">
        <v>2.4175824175824177E-2</v>
      </c>
      <c r="D11" s="140">
        <v>2.5888547608600262E-2</v>
      </c>
      <c r="E11" s="140">
        <v>2.6315789473684209E-2</v>
      </c>
      <c r="F11" s="140">
        <v>2.6742656729504603E-2</v>
      </c>
      <c r="G11" s="140">
        <v>2.8446389496717725E-2</v>
      </c>
      <c r="H11" s="140">
        <v>1.9001325673884226E-2</v>
      </c>
      <c r="I11" s="140">
        <v>2.5888547608600262E-2</v>
      </c>
      <c r="J11" s="140">
        <v>2.8021015761821366E-2</v>
      </c>
      <c r="K11" s="140">
        <v>2.929602098819414E-2</v>
      </c>
      <c r="L11" s="140">
        <v>2.8446389496717725E-2</v>
      </c>
      <c r="M11" s="140">
        <v>3.0567685589519649E-2</v>
      </c>
      <c r="N11" s="140">
        <v>2.7169149868536371E-2</v>
      </c>
    </row>
    <row r="12" spans="1:14" s="137" customFormat="1" ht="15.9" customHeight="1">
      <c r="A12" s="139" t="s">
        <v>249</v>
      </c>
      <c r="B12" s="145">
        <v>2.6946532406750816E-2</v>
      </c>
      <c r="C12" s="140">
        <v>2.8909329829172142E-2</v>
      </c>
      <c r="D12" s="140">
        <v>2.8057869355545814E-2</v>
      </c>
      <c r="E12" s="140">
        <v>2.8057869355545814E-2</v>
      </c>
      <c r="F12" s="140">
        <v>3.1877729257641922E-2</v>
      </c>
      <c r="G12" s="140">
        <v>2.8909329829172142E-2</v>
      </c>
      <c r="H12" s="140">
        <v>2.119205298013245E-2</v>
      </c>
      <c r="I12" s="140">
        <v>2.5065963060686015E-2</v>
      </c>
      <c r="J12" s="140">
        <v>3.2300305543430816E-2</v>
      </c>
      <c r="K12" s="140">
        <v>3.060778312199388E-2</v>
      </c>
      <c r="L12" s="140">
        <v>2.6350461133069828E-2</v>
      </c>
      <c r="M12" s="140">
        <v>2.5922671353251318E-2</v>
      </c>
      <c r="N12" s="140">
        <v>2.4420529801324503E-2</v>
      </c>
    </row>
    <row r="13" spans="1:14" s="137" customFormat="1" ht="15.9" customHeight="1">
      <c r="A13" s="139" t="s">
        <v>250</v>
      </c>
      <c r="B13" s="145">
        <v>2.7974687921435738E-2</v>
      </c>
      <c r="C13" s="140">
        <v>2.6033057851239671E-2</v>
      </c>
      <c r="D13" s="140">
        <v>3.0440148087206912E-2</v>
      </c>
      <c r="E13" s="140">
        <v>2.7238959966983081E-2</v>
      </c>
      <c r="F13" s="140">
        <v>2.0772746157041961E-2</v>
      </c>
      <c r="G13" s="140">
        <v>2.2397345499792616E-2</v>
      </c>
      <c r="H13" s="140">
        <v>2.4016563146997929E-2</v>
      </c>
      <c r="I13" s="140">
        <v>2.7238959966983081E-2</v>
      </c>
      <c r="J13" s="140">
        <v>3.5202619729840359E-2</v>
      </c>
      <c r="K13" s="140">
        <v>3.3223954060705496E-2</v>
      </c>
      <c r="L13" s="140">
        <v>2.9641827912721283E-2</v>
      </c>
      <c r="M13" s="140">
        <v>2.9641827912721283E-2</v>
      </c>
      <c r="N13" s="140">
        <v>2.7974947807933193E-2</v>
      </c>
    </row>
    <row r="14" spans="1:14" s="137" customFormat="1" ht="15.9" customHeight="1">
      <c r="A14" s="139" t="s">
        <v>251</v>
      </c>
      <c r="B14" s="145">
        <v>2.851905383015476E-2</v>
      </c>
      <c r="C14" s="140">
        <v>2.9595664860358483E-2</v>
      </c>
      <c r="D14" s="140">
        <v>2.8380634390651086E-2</v>
      </c>
      <c r="E14" s="140">
        <v>2.5533696107157805E-2</v>
      </c>
      <c r="F14" s="140">
        <v>2.5125628140703519E-2</v>
      </c>
      <c r="G14" s="140">
        <v>2.3899371069182392E-2</v>
      </c>
      <c r="H14" s="140">
        <v>2.3899371069182392E-2</v>
      </c>
      <c r="I14" s="140">
        <v>2.3899371069182392E-2</v>
      </c>
      <c r="J14" s="140">
        <v>3.2418952618453865E-2</v>
      </c>
      <c r="K14" s="140">
        <v>0.03</v>
      </c>
      <c r="L14" s="140">
        <v>0.03</v>
      </c>
      <c r="M14" s="140">
        <v>3.3222591362126248E-2</v>
      </c>
      <c r="N14" s="140">
        <v>3.2464758650149507E-2</v>
      </c>
    </row>
    <row r="15" spans="1:14" s="137" customFormat="1" ht="15.9" customHeight="1">
      <c r="A15" s="139" t="s">
        <v>252</v>
      </c>
      <c r="B15" s="145">
        <v>3.0405527000000002E-2</v>
      </c>
      <c r="C15" s="140">
        <v>3.2051282E-2</v>
      </c>
      <c r="D15" s="140">
        <v>3.2877881999999997E-2</v>
      </c>
      <c r="E15" s="140">
        <v>3.4938219E-2</v>
      </c>
      <c r="F15" s="140">
        <v>3.2464759000000003E-2</v>
      </c>
      <c r="G15" s="140">
        <v>2.8730703E-2</v>
      </c>
      <c r="H15" s="140">
        <v>2.7479605000000001E-2</v>
      </c>
      <c r="I15" s="140">
        <v>2.1175454E-2</v>
      </c>
      <c r="J15" s="140">
        <v>2.9147020999999999E-2</v>
      </c>
      <c r="K15" s="140">
        <v>2.9147020999999999E-2</v>
      </c>
      <c r="L15" s="140">
        <v>3.1223267999999998E-2</v>
      </c>
      <c r="M15" s="140">
        <v>2.9978587000000001E-2</v>
      </c>
      <c r="N15" s="140">
        <v>3.3014769999999999E-2</v>
      </c>
    </row>
    <row r="16" spans="1:14" s="137" customFormat="1" ht="15.9" customHeight="1">
      <c r="A16" s="139" t="s">
        <v>253</v>
      </c>
      <c r="B16" s="145">
        <v>3.1031178999999999E-2</v>
      </c>
      <c r="C16" s="140">
        <v>3.4692107999999999E-2</v>
      </c>
      <c r="D16" s="140">
        <v>3.8029385999999998E-2</v>
      </c>
      <c r="E16" s="140">
        <v>3.6363635999999998E-2</v>
      </c>
      <c r="F16" s="140">
        <v>3.3014769999999999E-2</v>
      </c>
      <c r="G16" s="140">
        <v>3.0065359E-2</v>
      </c>
      <c r="H16" s="140">
        <v>2.3684211E-2</v>
      </c>
      <c r="I16" s="140">
        <v>2.3255814E-2</v>
      </c>
      <c r="J16" s="140">
        <v>3.1331592999999998E-2</v>
      </c>
      <c r="K16" s="140">
        <v>3.0909882E-2</v>
      </c>
      <c r="L16" s="140">
        <v>3.2594524E-2</v>
      </c>
      <c r="M16" s="140">
        <v>2.8795812E-2</v>
      </c>
      <c r="N16" s="140">
        <v>2.4434389000000001E-2</v>
      </c>
    </row>
    <row r="17" spans="1:14" s="137" customFormat="1" ht="15.9" customHeight="1">
      <c r="A17" s="139" t="s">
        <v>254</v>
      </c>
      <c r="B17" s="145">
        <v>2.6140363999999999E-2</v>
      </c>
      <c r="C17" s="140">
        <v>3.3183856999999997E-2</v>
      </c>
      <c r="D17" s="140">
        <v>3.4482759000000002E-2</v>
      </c>
      <c r="E17" s="140">
        <v>2.8828829E-2</v>
      </c>
      <c r="F17" s="140">
        <v>2.8391166999999998E-2</v>
      </c>
      <c r="G17" s="140">
        <v>2.3992757E-2</v>
      </c>
      <c r="H17" s="140">
        <v>0.02</v>
      </c>
      <c r="I17" s="140">
        <v>1.9554342999999998E-2</v>
      </c>
      <c r="J17" s="140">
        <v>2.4875622E-2</v>
      </c>
      <c r="K17" s="140">
        <v>2.3108291999999999E-2</v>
      </c>
      <c r="L17" s="140">
        <v>2.3550725000000002E-2</v>
      </c>
      <c r="M17" s="140">
        <v>2.7953110999999999E-2</v>
      </c>
      <c r="N17" s="140">
        <v>2.6809651E-2</v>
      </c>
    </row>
    <row r="18" spans="1:14" s="137" customFormat="1" ht="15.9" customHeight="1">
      <c r="A18" s="139" t="s">
        <v>255</v>
      </c>
      <c r="B18" s="145">
        <v>2.0550513999999999E-2</v>
      </c>
      <c r="C18" s="140">
        <v>2.5503356000000001E-2</v>
      </c>
      <c r="D18" s="140">
        <v>2.3756163E-2</v>
      </c>
      <c r="E18" s="140">
        <v>2.2880214999999999E-2</v>
      </c>
      <c r="F18" s="140">
        <v>1.8476790999999999E-2</v>
      </c>
      <c r="G18" s="140">
        <v>1.6260163000000001E-2</v>
      </c>
      <c r="H18" s="140">
        <v>1.5815635000000001E-2</v>
      </c>
      <c r="I18" s="140">
        <v>1.759134E-2</v>
      </c>
      <c r="J18" s="140">
        <v>2.3756163E-2</v>
      </c>
      <c r="K18" s="140">
        <v>2.2002694E-2</v>
      </c>
      <c r="L18" s="140">
        <v>2.0242915E-2</v>
      </c>
      <c r="M18" s="140">
        <v>2.1123596000000001E-2</v>
      </c>
      <c r="N18" s="140">
        <v>1.8944519999999999E-2</v>
      </c>
    </row>
    <row r="19" spans="1:14" s="137" customFormat="1" ht="15.9" customHeight="1">
      <c r="A19" s="175" t="s">
        <v>347</v>
      </c>
      <c r="B19" s="176">
        <v>1.4999999999999999E-2</v>
      </c>
      <c r="C19" s="177">
        <v>1.9386835000000002E-2</v>
      </c>
      <c r="D19" s="177">
        <v>1.7615176E-2</v>
      </c>
      <c r="E19" s="177">
        <v>1.8058691000000002E-2</v>
      </c>
      <c r="F19" s="177">
        <v>1.6282225000000001E-2</v>
      </c>
      <c r="G19" s="177">
        <v>1.4052584E-2</v>
      </c>
      <c r="H19" s="177">
        <v>1.1812812000000001E-2</v>
      </c>
      <c r="I19" s="177">
        <v>1.1363636E-2</v>
      </c>
      <c r="J19" s="177">
        <v>1.539158E-2</v>
      </c>
      <c r="K19" s="177">
        <v>1.6726944000000001E-2</v>
      </c>
      <c r="L19" s="177">
        <v>1.3605442000000001E-2</v>
      </c>
      <c r="M19" s="177">
        <v>1.4052584E-2</v>
      </c>
      <c r="N19" s="177">
        <v>1.5718909E-2</v>
      </c>
    </row>
    <row r="20" spans="1:14" s="137" customFormat="1" ht="15.9" customHeight="1">
      <c r="A20" s="297" t="s">
        <v>185</v>
      </c>
      <c r="B20" s="297"/>
      <c r="C20" s="297"/>
      <c r="D20" s="297"/>
      <c r="E20" s="297"/>
      <c r="F20" s="297"/>
      <c r="G20" s="297"/>
      <c r="H20" s="297"/>
      <c r="I20" s="297"/>
      <c r="J20" s="297"/>
      <c r="K20" s="297"/>
      <c r="L20" s="297"/>
      <c r="M20" s="297"/>
      <c r="N20" s="297"/>
    </row>
    <row r="21" spans="1:14" s="137" customFormat="1" ht="15.9" customHeight="1">
      <c r="A21" s="139" t="s">
        <v>242</v>
      </c>
      <c r="B21" s="173" t="s">
        <v>243</v>
      </c>
      <c r="C21" s="168" t="s">
        <v>243</v>
      </c>
      <c r="D21" s="168" t="s">
        <v>243</v>
      </c>
      <c r="E21" s="168" t="s">
        <v>243</v>
      </c>
      <c r="F21" s="168" t="s">
        <v>243</v>
      </c>
      <c r="G21" s="168" t="s">
        <v>243</v>
      </c>
      <c r="H21" s="168" t="s">
        <v>243</v>
      </c>
      <c r="I21" s="168" t="s">
        <v>243</v>
      </c>
      <c r="J21" s="168" t="s">
        <v>243</v>
      </c>
      <c r="K21" s="168" t="s">
        <v>243</v>
      </c>
      <c r="L21" s="168" t="s">
        <v>243</v>
      </c>
      <c r="M21" s="168" t="s">
        <v>243</v>
      </c>
      <c r="N21" s="140">
        <v>3.1132075471698113E-2</v>
      </c>
    </row>
    <row r="22" spans="1:14" s="137" customFormat="1" ht="15.9" customHeight="1">
      <c r="A22" s="139" t="s">
        <v>244</v>
      </c>
      <c r="B22" s="145">
        <v>2.6482111031726711E-2</v>
      </c>
      <c r="C22" s="140">
        <v>3.1132075471698113E-2</v>
      </c>
      <c r="D22" s="140">
        <v>3.0583349065508778E-2</v>
      </c>
      <c r="E22" s="140">
        <v>2.8198334595003784E-2</v>
      </c>
      <c r="F22" s="140">
        <v>2.5339280630160388E-2</v>
      </c>
      <c r="G22" s="140">
        <v>2.2649409973353636E-2</v>
      </c>
      <c r="H22" s="140">
        <v>2.4598727324532246E-2</v>
      </c>
      <c r="I22" s="140">
        <v>2.5339280630160388E-2</v>
      </c>
      <c r="J22" s="140">
        <v>2.6632546678039996E-2</v>
      </c>
      <c r="K22" s="140">
        <v>2.6448004550194332E-2</v>
      </c>
      <c r="L22" s="140">
        <v>2.6078710289236605E-2</v>
      </c>
      <c r="M22" s="140">
        <v>2.5986342943854324E-2</v>
      </c>
      <c r="N22" s="140">
        <v>2.6318254191252225E-2</v>
      </c>
    </row>
    <row r="23" spans="1:14" s="137" customFormat="1" ht="15.9" customHeight="1">
      <c r="A23" s="139" t="s">
        <v>245</v>
      </c>
      <c r="B23" s="145">
        <v>2.0216567153722199E-2</v>
      </c>
      <c r="C23" s="140">
        <v>2.4948414931532544E-2</v>
      </c>
      <c r="D23" s="140">
        <v>2.3758099352051837E-2</v>
      </c>
      <c r="E23" s="140">
        <v>2.3941413951741621E-2</v>
      </c>
      <c r="F23" s="140">
        <v>2.2105164142601826E-2</v>
      </c>
      <c r="G23" s="140">
        <v>1.8967632348777956E-2</v>
      </c>
      <c r="H23" s="140">
        <v>1.9430296170533861E-2</v>
      </c>
      <c r="I23" s="140">
        <v>1.9060200037742971E-2</v>
      </c>
      <c r="J23" s="140">
        <v>1.8040993671483894E-2</v>
      </c>
      <c r="K23" s="140">
        <v>1.6461684011352885E-2</v>
      </c>
      <c r="L23" s="140">
        <v>1.7669847869224226E-2</v>
      </c>
      <c r="M23" s="140">
        <v>1.9337798320913122E-2</v>
      </c>
      <c r="N23" s="140">
        <v>2.0549847264648709E-2</v>
      </c>
    </row>
    <row r="24" spans="1:14" s="137" customFormat="1" ht="15.9" customHeight="1">
      <c r="A24" s="139" t="s">
        <v>246</v>
      </c>
      <c r="B24" s="145">
        <v>2.7412657995549743E-2</v>
      </c>
      <c r="C24" s="140">
        <v>2.3442547300415322E-2</v>
      </c>
      <c r="D24" s="140">
        <v>2.380293384998616E-2</v>
      </c>
      <c r="E24" s="140">
        <v>2.4343015214384509E-2</v>
      </c>
      <c r="F24" s="140">
        <v>2.5511143857063916E-2</v>
      </c>
      <c r="G24" s="140">
        <v>2.7660356552104394E-2</v>
      </c>
      <c r="H24" s="140">
        <v>2.8017637332353483E-2</v>
      </c>
      <c r="I24" s="140">
        <v>2.8820559889857732E-2</v>
      </c>
      <c r="J24" s="140">
        <v>2.8553066470804259E-2</v>
      </c>
      <c r="K24" s="140">
        <v>2.9711141678129299E-2</v>
      </c>
      <c r="L24" s="140">
        <v>2.9800110031175501E-2</v>
      </c>
      <c r="M24" s="140">
        <v>2.9533156012106758E-2</v>
      </c>
      <c r="N24" s="140">
        <v>3.0142491779320425E-2</v>
      </c>
    </row>
    <row r="25" spans="1:14" s="137" customFormat="1" ht="15.9" customHeight="1">
      <c r="A25" s="139" t="s">
        <v>247</v>
      </c>
      <c r="B25" s="145">
        <v>2.4674180232827792E-2</v>
      </c>
      <c r="C25" s="140">
        <v>3.0053896044578424E-2</v>
      </c>
      <c r="D25" s="140">
        <v>3.0673726492605441E-2</v>
      </c>
      <c r="E25" s="140">
        <v>2.7299377061194577E-2</v>
      </c>
      <c r="F25" s="140">
        <v>2.7299377061194577E-2</v>
      </c>
      <c r="G25" s="140">
        <v>2.560337707625952E-2</v>
      </c>
      <c r="H25" s="140">
        <v>2.4708367778083953E-2</v>
      </c>
      <c r="I25" s="140">
        <v>2.3632183908045976E-2</v>
      </c>
      <c r="J25" s="140">
        <v>2.2283609576427256E-2</v>
      </c>
      <c r="K25" s="140">
        <v>2.0027688047992615E-2</v>
      </c>
      <c r="L25" s="140">
        <v>2.0298948145414282E-2</v>
      </c>
      <c r="M25" s="140">
        <v>2.075071474684128E-2</v>
      </c>
      <c r="N25" s="140">
        <v>0.02</v>
      </c>
    </row>
    <row r="26" spans="1:14" s="137" customFormat="1" ht="15.9" customHeight="1">
      <c r="A26" s="139" t="s">
        <v>248</v>
      </c>
      <c r="B26" s="145">
        <v>2.2155864651184382E-2</v>
      </c>
      <c r="C26" s="140">
        <v>2.3266722957125435E-2</v>
      </c>
      <c r="D26" s="140">
        <v>2.2991741741741741E-2</v>
      </c>
      <c r="E26" s="140">
        <v>2.1982151244715829E-2</v>
      </c>
      <c r="F26" s="140">
        <v>2.1982151244715829E-2</v>
      </c>
      <c r="G26" s="140">
        <v>2.0878397441926079E-2</v>
      </c>
      <c r="H26" s="140">
        <v>2.1062529384109074E-2</v>
      </c>
      <c r="I26" s="140">
        <v>2.0602069614299154E-2</v>
      </c>
      <c r="J26" s="140">
        <v>2.1430585581351632E-2</v>
      </c>
      <c r="K26" s="140">
        <v>2.1890266816986095E-2</v>
      </c>
      <c r="L26" s="140">
        <v>2.3266722957125435E-2</v>
      </c>
      <c r="M26" s="140">
        <v>2.4456521739130436E-2</v>
      </c>
      <c r="N26" s="140">
        <v>2.5095982769922278E-2</v>
      </c>
    </row>
    <row r="27" spans="1:14" s="137" customFormat="1" ht="15.9" customHeight="1">
      <c r="A27" s="139" t="s">
        <v>249</v>
      </c>
      <c r="B27" s="145">
        <v>2.3854206706310624E-2</v>
      </c>
      <c r="C27" s="140">
        <v>2.6582625376815567E-2</v>
      </c>
      <c r="D27" s="140">
        <v>2.5959780621572212E-2</v>
      </c>
      <c r="E27" s="140">
        <v>2.5157808068795171E-2</v>
      </c>
      <c r="F27" s="140">
        <v>2.4622425629290619E-2</v>
      </c>
      <c r="G27" s="140">
        <v>2.4175824175824177E-2</v>
      </c>
      <c r="H27" s="140">
        <v>2.337091009073412E-2</v>
      </c>
      <c r="I27" s="140">
        <v>2.31918599321661E-2</v>
      </c>
      <c r="J27" s="140">
        <v>2.426517718157678E-2</v>
      </c>
      <c r="K27" s="140">
        <v>2.3102310231023101E-2</v>
      </c>
      <c r="L27" s="140">
        <v>2.2743947175348497E-2</v>
      </c>
      <c r="M27" s="140">
        <v>2.31918599321661E-2</v>
      </c>
      <c r="N27" s="140">
        <v>2.2885750044698731E-2</v>
      </c>
    </row>
    <row r="28" spans="1:14" s="137" customFormat="1" ht="15.9" customHeight="1">
      <c r="A28" s="139" t="s">
        <v>250</v>
      </c>
      <c r="B28" s="145">
        <v>2.4161073825503355E-2</v>
      </c>
      <c r="C28" s="140">
        <v>2.436847273051861E-2</v>
      </c>
      <c r="D28" s="140">
        <v>2.4803711634546751E-2</v>
      </c>
      <c r="E28" s="140">
        <v>2.4194268368895634E-2</v>
      </c>
      <c r="F28" s="140">
        <v>2.436847273051861E-2</v>
      </c>
      <c r="G28" s="140">
        <v>2.4716694922816099E-2</v>
      </c>
      <c r="H28" s="140">
        <v>2.3409578270192993E-2</v>
      </c>
      <c r="I28" s="140">
        <v>2.2798390701832812E-2</v>
      </c>
      <c r="J28" s="140">
        <v>2.4194268368895634E-2</v>
      </c>
      <c r="K28" s="140">
        <v>2.402000178587374E-2</v>
      </c>
      <c r="L28" s="140">
        <v>2.3845672948111102E-2</v>
      </c>
      <c r="M28" s="140">
        <v>2.4542614904060688E-2</v>
      </c>
      <c r="N28" s="140">
        <v>2.4127724459592787E-2</v>
      </c>
    </row>
    <row r="29" spans="1:14" s="137" customFormat="1" ht="15.9" customHeight="1">
      <c r="A29" s="139" t="s">
        <v>251</v>
      </c>
      <c r="B29" s="145">
        <v>2.3980021663256714E-2</v>
      </c>
      <c r="C29" s="140">
        <v>2.5526197939991044E-2</v>
      </c>
      <c r="D29" s="140">
        <v>2.5962399283795883E-2</v>
      </c>
      <c r="E29" s="140">
        <v>2.4914859293780248E-2</v>
      </c>
      <c r="F29" s="140">
        <v>2.4565178411332256E-2</v>
      </c>
      <c r="G29" s="140">
        <v>2.4652622142536978E-2</v>
      </c>
      <c r="H29" s="140">
        <v>2.3163943257317292E-2</v>
      </c>
      <c r="I29" s="140">
        <v>2.3952632995424779E-2</v>
      </c>
      <c r="J29" s="140">
        <v>2.272523129435013E-2</v>
      </c>
      <c r="K29" s="140">
        <v>2.2198256493214701E-2</v>
      </c>
      <c r="L29" s="140">
        <v>2.1582733812949641E-2</v>
      </c>
      <c r="M29" s="140">
        <v>2.3426981419980251E-2</v>
      </c>
      <c r="N29" s="140">
        <v>2.362347810285299E-2</v>
      </c>
    </row>
    <row r="30" spans="1:14" s="137" customFormat="1" ht="15.9" customHeight="1">
      <c r="A30" s="139" t="s">
        <v>252</v>
      </c>
      <c r="B30" s="145">
        <v>2.407602E-2</v>
      </c>
      <c r="C30" s="140">
        <v>2.4155467E-2</v>
      </c>
      <c r="D30" s="140">
        <v>2.4598347999999999E-2</v>
      </c>
      <c r="E30" s="140">
        <v>2.4066842000000001E-2</v>
      </c>
      <c r="F30" s="140">
        <v>2.5394521999999999E-2</v>
      </c>
      <c r="G30" s="140">
        <v>2.5571272999999999E-2</v>
      </c>
      <c r="H30" s="140">
        <v>2.3712183000000001E-2</v>
      </c>
      <c r="I30" s="140">
        <v>2.2290964999999999E-2</v>
      </c>
      <c r="J30" s="140">
        <v>2.2468844000000002E-2</v>
      </c>
      <c r="K30" s="140">
        <v>2.2113022E-2</v>
      </c>
      <c r="L30" s="140">
        <v>2.4244075E-2</v>
      </c>
      <c r="M30" s="140">
        <v>2.4421244000000002E-2</v>
      </c>
      <c r="N30" s="140">
        <v>2.4444035999999999E-2</v>
      </c>
    </row>
    <row r="31" spans="1:14" s="137" customFormat="1" ht="15.9" customHeight="1">
      <c r="A31" s="139" t="s">
        <v>253</v>
      </c>
      <c r="B31" s="145">
        <v>2.3630406E-2</v>
      </c>
      <c r="C31" s="140">
        <v>2.7482593999999999E-2</v>
      </c>
      <c r="D31" s="140">
        <v>2.5250207E-2</v>
      </c>
      <c r="E31" s="140">
        <v>2.4623300000000001E-2</v>
      </c>
      <c r="F31" s="140">
        <v>2.5071172999999999E-2</v>
      </c>
      <c r="G31" s="140">
        <v>2.5429174999999998E-2</v>
      </c>
      <c r="H31" s="140">
        <v>2.327721E-2</v>
      </c>
      <c r="I31" s="140">
        <v>2.3187339000000001E-2</v>
      </c>
      <c r="J31" s="140">
        <v>2.1747143E-2</v>
      </c>
      <c r="K31" s="140">
        <v>2.1025452E-2</v>
      </c>
      <c r="L31" s="140">
        <v>2.0754543E-2</v>
      </c>
      <c r="M31" s="140">
        <v>2.2467772E-2</v>
      </c>
      <c r="N31" s="140">
        <v>2.2356214999999999E-2</v>
      </c>
    </row>
    <row r="32" spans="1:14" s="137" customFormat="1" ht="15.9" customHeight="1">
      <c r="A32" s="139" t="s">
        <v>254</v>
      </c>
      <c r="B32" s="145">
        <v>1.9027221E-2</v>
      </c>
      <c r="C32" s="140">
        <v>2.3714683E-2</v>
      </c>
      <c r="D32" s="140">
        <v>2.2990637000000001E-2</v>
      </c>
      <c r="E32" s="140">
        <v>2.1357601E-2</v>
      </c>
      <c r="F32" s="140">
        <v>2.1175815000000001E-2</v>
      </c>
      <c r="G32" s="140">
        <v>1.9901423000000001E-2</v>
      </c>
      <c r="H32" s="140">
        <v>1.8258033999999999E-2</v>
      </c>
      <c r="I32" s="140">
        <v>1.6792610999999999E-2</v>
      </c>
      <c r="J32" s="140">
        <v>1.8075094999999999E-2</v>
      </c>
      <c r="K32" s="140">
        <v>1.6333769000000001E-2</v>
      </c>
      <c r="L32" s="140">
        <v>1.559873E-2</v>
      </c>
      <c r="M32" s="140">
        <v>1.5506773E-2</v>
      </c>
      <c r="N32" s="140">
        <v>1.7759819999999999E-2</v>
      </c>
    </row>
    <row r="33" spans="1:14" s="137" customFormat="1" ht="15.9" customHeight="1">
      <c r="A33" s="139" t="s">
        <v>255</v>
      </c>
      <c r="B33" s="145">
        <v>1.7481942E-2</v>
      </c>
      <c r="C33" s="140">
        <v>2.0337395000000001E-2</v>
      </c>
      <c r="D33" s="140">
        <v>1.9418385999999999E-2</v>
      </c>
      <c r="E33" s="140">
        <v>1.9510365000000002E-2</v>
      </c>
      <c r="F33" s="140">
        <v>1.7482846E-2</v>
      </c>
      <c r="G33" s="140">
        <v>1.6928430000000001E-2</v>
      </c>
      <c r="H33" s="140">
        <v>1.553965E-2</v>
      </c>
      <c r="I33" s="140">
        <v>1.7944381999999998E-2</v>
      </c>
      <c r="J33" s="140">
        <v>1.5725046999999999E-2</v>
      </c>
      <c r="K33" s="140">
        <v>1.5261423E-2</v>
      </c>
      <c r="L33" s="140">
        <v>1.6280821000000001E-2</v>
      </c>
      <c r="M33" s="140">
        <v>1.7482846E-2</v>
      </c>
      <c r="N33" s="140">
        <v>1.7619900000000001E-2</v>
      </c>
    </row>
    <row r="34" spans="1:14" s="137" customFormat="1" ht="15.9" customHeight="1">
      <c r="A34" s="175" t="s">
        <v>347</v>
      </c>
      <c r="B34" s="176">
        <v>1.7999999999999999E-2</v>
      </c>
      <c r="C34" s="177">
        <v>2.0020679E-2</v>
      </c>
      <c r="D34" s="177">
        <v>2.0481022000000002E-2</v>
      </c>
      <c r="E34" s="177">
        <v>1.9006398000000001E-2</v>
      </c>
      <c r="F34" s="177">
        <v>1.9098692E-2</v>
      </c>
      <c r="G34" s="177">
        <v>1.8729412000000001E-2</v>
      </c>
      <c r="H34" s="177">
        <v>1.6693388999999999E-2</v>
      </c>
      <c r="I34" s="177">
        <v>1.6786117999999999E-2</v>
      </c>
      <c r="J34" s="177">
        <v>1.6043789999999999E-2</v>
      </c>
      <c r="K34" s="177">
        <v>1.6136642E-2</v>
      </c>
      <c r="L34" s="177">
        <v>1.5672205000000002E-2</v>
      </c>
      <c r="M34" s="177">
        <v>1.5114302E-2</v>
      </c>
      <c r="N34" s="177">
        <v>1.6488202E-2</v>
      </c>
    </row>
    <row r="35" spans="1:14" s="137" customFormat="1" ht="15.9" customHeight="1">
      <c r="A35" s="297" t="s">
        <v>33</v>
      </c>
      <c r="B35" s="297"/>
      <c r="C35" s="297"/>
      <c r="D35" s="297"/>
      <c r="E35" s="297"/>
      <c r="F35" s="297"/>
      <c r="G35" s="297"/>
      <c r="H35" s="297"/>
      <c r="I35" s="297"/>
      <c r="J35" s="297"/>
      <c r="K35" s="297"/>
      <c r="L35" s="297"/>
      <c r="M35" s="297"/>
      <c r="N35" s="297"/>
    </row>
    <row r="36" spans="1:14" s="137" customFormat="1" ht="15.9" customHeight="1">
      <c r="A36" s="139" t="s">
        <v>242</v>
      </c>
      <c r="B36" s="173" t="s">
        <v>243</v>
      </c>
      <c r="C36" s="168" t="s">
        <v>243</v>
      </c>
      <c r="D36" s="168" t="s">
        <v>243</v>
      </c>
      <c r="E36" s="168" t="s">
        <v>243</v>
      </c>
      <c r="F36" s="168" t="s">
        <v>243</v>
      </c>
      <c r="G36" s="168" t="s">
        <v>243</v>
      </c>
      <c r="H36" s="168" t="s">
        <v>243</v>
      </c>
      <c r="I36" s="168" t="s">
        <v>243</v>
      </c>
      <c r="J36" s="168" t="s">
        <v>243</v>
      </c>
      <c r="K36" s="168" t="s">
        <v>243</v>
      </c>
      <c r="L36" s="168" t="s">
        <v>243</v>
      </c>
      <c r="M36" s="168" t="s">
        <v>243</v>
      </c>
      <c r="N36" s="140">
        <v>0.03</v>
      </c>
    </row>
    <row r="37" spans="1:14" s="137" customFormat="1" ht="15.9" customHeight="1">
      <c r="A37" s="139" t="s">
        <v>244</v>
      </c>
      <c r="B37" s="145">
        <v>2.730357046690721E-2</v>
      </c>
      <c r="C37" s="140">
        <v>3.0594405594405596E-2</v>
      </c>
      <c r="D37" s="140">
        <v>3.1017911751856708E-2</v>
      </c>
      <c r="E37" s="140">
        <v>3.1229526097401178E-2</v>
      </c>
      <c r="F37" s="140">
        <v>2.9321663019693654E-2</v>
      </c>
      <c r="G37" s="140">
        <v>2.9958451782199868E-2</v>
      </c>
      <c r="H37" s="140">
        <v>2.7406270554702915E-2</v>
      </c>
      <c r="I37" s="140">
        <v>2.6552556506473556E-2</v>
      </c>
      <c r="J37" s="140">
        <v>2.5269171610635025E-2</v>
      </c>
      <c r="K37" s="140">
        <v>2.4626209322779244E-2</v>
      </c>
      <c r="L37" s="140">
        <v>2.5269171610635025E-2</v>
      </c>
      <c r="M37" s="140">
        <v>2.5911286780852E-2</v>
      </c>
      <c r="N37" s="140">
        <v>2.5243954179041152E-2</v>
      </c>
    </row>
    <row r="38" spans="1:14" s="137" customFormat="1" ht="15.9" customHeight="1">
      <c r="A38" s="139" t="s">
        <v>245</v>
      </c>
      <c r="B38" s="145">
        <v>2.3662443723170348E-2</v>
      </c>
      <c r="C38" s="140">
        <v>2.4208961562964537E-2</v>
      </c>
      <c r="D38" s="140">
        <v>2.3171768707482995E-2</v>
      </c>
      <c r="E38" s="140">
        <v>2.4830220713073003E-2</v>
      </c>
      <c r="F38" s="140">
        <v>2.6689260749841136E-2</v>
      </c>
      <c r="G38" s="140">
        <v>2.3379383634431455E-2</v>
      </c>
      <c r="H38" s="140">
        <v>2.2756273925988942E-2</v>
      </c>
      <c r="I38" s="140">
        <v>2.4416135881104035E-2</v>
      </c>
      <c r="J38" s="140">
        <v>2.4001699235344096E-2</v>
      </c>
      <c r="K38" s="140">
        <v>2.358691032724182E-2</v>
      </c>
      <c r="L38" s="140">
        <v>2.3379383634431455E-2</v>
      </c>
      <c r="M38" s="140">
        <v>2.3379383634431455E-2</v>
      </c>
      <c r="N38" s="140">
        <v>2.3534269199009084E-2</v>
      </c>
    </row>
    <row r="39" spans="1:14" s="137" customFormat="1" ht="15.9" customHeight="1">
      <c r="A39" s="139" t="s">
        <v>246</v>
      </c>
      <c r="B39" s="145">
        <v>2.5545592962273728E-2</v>
      </c>
      <c r="C39" s="140">
        <v>2.614782787729051E-2</v>
      </c>
      <c r="D39" s="140">
        <v>2.6348291477974475E-2</v>
      </c>
      <c r="E39" s="140">
        <v>2.433993399339934E-2</v>
      </c>
      <c r="F39" s="140">
        <v>2.2929146870481306E-2</v>
      </c>
      <c r="G39" s="140">
        <v>2.3735810113519093E-2</v>
      </c>
      <c r="H39" s="140">
        <v>2.4742268041237112E-2</v>
      </c>
      <c r="I39" s="140">
        <v>2.5144270403957131E-2</v>
      </c>
      <c r="J39" s="140">
        <v>2.554594149155336E-2</v>
      </c>
      <c r="K39" s="140">
        <v>2.6548672566371681E-2</v>
      </c>
      <c r="L39" s="140">
        <v>2.8148756934456544E-2</v>
      </c>
      <c r="M39" s="140">
        <v>2.8747433264887063E-2</v>
      </c>
      <c r="N39" s="140">
        <v>2.7750049910161709E-2</v>
      </c>
    </row>
    <row r="40" spans="1:14" s="137" customFormat="1" ht="15.9" customHeight="1">
      <c r="A40" s="139" t="s">
        <v>247</v>
      </c>
      <c r="B40" s="145">
        <v>2.6441951267730933E-2</v>
      </c>
      <c r="C40" s="140">
        <v>2.9106858054226477E-2</v>
      </c>
      <c r="D40" s="140">
        <v>3.0845771144278607E-2</v>
      </c>
      <c r="E40" s="140">
        <v>2.9106858054226477E-2</v>
      </c>
      <c r="F40" s="140">
        <v>3.007369049990042E-2</v>
      </c>
      <c r="G40" s="140">
        <v>2.8332003192338386E-2</v>
      </c>
      <c r="H40" s="140">
        <v>2.8332003192338386E-2</v>
      </c>
      <c r="I40" s="140">
        <v>2.6194761047790442E-2</v>
      </c>
      <c r="J40" s="140">
        <v>2.4048096192384769E-2</v>
      </c>
      <c r="K40" s="140">
        <v>2.3656776263031275E-2</v>
      </c>
      <c r="L40" s="140">
        <v>2.3656776263031275E-2</v>
      </c>
      <c r="M40" s="140">
        <v>2.3265142398716406E-2</v>
      </c>
      <c r="N40" s="140">
        <v>2.3534026279662678E-2</v>
      </c>
    </row>
    <row r="41" spans="1:14" s="137" customFormat="1" ht="15.9" customHeight="1">
      <c r="A41" s="139" t="s">
        <v>248</v>
      </c>
      <c r="B41" s="145">
        <v>2.4208449469167895E-2</v>
      </c>
      <c r="C41" s="140">
        <v>2.6968927105726011E-2</v>
      </c>
      <c r="D41" s="140">
        <v>2.5826648405400117E-2</v>
      </c>
      <c r="E41" s="140">
        <v>2.5063638143724299E-2</v>
      </c>
      <c r="F41" s="140">
        <v>2.5063638143724299E-2</v>
      </c>
      <c r="G41" s="140">
        <v>2.5254502740798747E-2</v>
      </c>
      <c r="H41" s="140">
        <v>2.6588465298142717E-2</v>
      </c>
      <c r="I41" s="140">
        <v>2.4872698785742265E-2</v>
      </c>
      <c r="J41" s="140">
        <v>2.5254502740798747E-2</v>
      </c>
      <c r="K41" s="140">
        <v>2.2767419038272816E-2</v>
      </c>
      <c r="L41" s="140">
        <v>2.4108192865542926E-2</v>
      </c>
      <c r="M41" s="140">
        <v>2.4872698785742265E-2</v>
      </c>
      <c r="N41" s="140">
        <v>2.4E-2</v>
      </c>
    </row>
    <row r="42" spans="1:14" s="137" customFormat="1" ht="15.9" customHeight="1">
      <c r="A42" s="139" t="s">
        <v>249</v>
      </c>
      <c r="B42" s="145">
        <v>2.2409748757062982E-2</v>
      </c>
      <c r="C42" s="140">
        <v>2.4183360404259158E-2</v>
      </c>
      <c r="D42" s="140">
        <v>2.5238867856499009E-2</v>
      </c>
      <c r="E42" s="140">
        <v>2.4535450117265017E-2</v>
      </c>
      <c r="F42" s="140">
        <v>2.4359437026344279E-2</v>
      </c>
      <c r="G42" s="140">
        <v>2.3831016428958296E-2</v>
      </c>
      <c r="H42" s="140">
        <v>2.2065472960752397E-2</v>
      </c>
      <c r="I42" s="140">
        <v>2.0471014492753622E-2</v>
      </c>
      <c r="J42" s="140">
        <v>2.1534563879840752E-2</v>
      </c>
      <c r="K42" s="140">
        <v>2.0648433254845135E-2</v>
      </c>
      <c r="L42" s="140">
        <v>2.1534563879840752E-2</v>
      </c>
      <c r="M42" s="140">
        <v>2.2949042284062162E-2</v>
      </c>
      <c r="N42" s="140">
        <v>2.220294882914137E-2</v>
      </c>
    </row>
    <row r="43" spans="1:14" s="137" customFormat="1" ht="15.9" customHeight="1">
      <c r="A43" s="139" t="s">
        <v>250</v>
      </c>
      <c r="B43" s="145">
        <v>2.421733212341198E-2</v>
      </c>
      <c r="C43" s="140">
        <v>2.3050259965337955E-2</v>
      </c>
      <c r="D43" s="140">
        <v>2.4234031504240954E-2</v>
      </c>
      <c r="E43" s="140">
        <v>2.4909185262065387E-2</v>
      </c>
      <c r="F43" s="140">
        <v>2.3727052303429166E-2</v>
      </c>
      <c r="G43" s="140">
        <v>2.3727052303429166E-2</v>
      </c>
      <c r="H43" s="140">
        <v>2.5751814725198757E-2</v>
      </c>
      <c r="I43" s="140">
        <v>2.5583405358686258E-2</v>
      </c>
      <c r="J43" s="140">
        <v>2.6088458880442294E-2</v>
      </c>
      <c r="K43" s="140">
        <v>2.5583405358686258E-2</v>
      </c>
      <c r="L43" s="140">
        <v>2.3557942144465615E-2</v>
      </c>
      <c r="M43" s="140">
        <v>2.4234031504240954E-2</v>
      </c>
      <c r="N43" s="140">
        <v>2.425560388089662E-2</v>
      </c>
    </row>
    <row r="44" spans="1:14" s="137" customFormat="1" ht="15.9" customHeight="1">
      <c r="A44" s="139" t="s">
        <v>251</v>
      </c>
      <c r="B44" s="145">
        <v>2.1165555233400985E-2</v>
      </c>
      <c r="C44" s="140">
        <v>2.1637034552163703E-2</v>
      </c>
      <c r="D44" s="140">
        <v>2.1308724832214763E-2</v>
      </c>
      <c r="E44" s="140">
        <v>2.098019469620678E-2</v>
      </c>
      <c r="F44" s="140">
        <v>2.3111706581812091E-2</v>
      </c>
      <c r="G44" s="140">
        <v>2.1144487330088942E-2</v>
      </c>
      <c r="H44" s="140">
        <v>1.9499075474869725E-2</v>
      </c>
      <c r="I44" s="140">
        <v>2.098019469620678E-2</v>
      </c>
      <c r="J44" s="140">
        <v>2.0815846902803425E-2</v>
      </c>
      <c r="K44" s="140">
        <v>2.2456845986257752E-2</v>
      </c>
      <c r="L44" s="140">
        <v>2.1637034552163703E-2</v>
      </c>
      <c r="M44" s="140">
        <v>2.2292993630573247E-2</v>
      </c>
      <c r="N44" s="140">
        <v>2.0785597381342062E-2</v>
      </c>
    </row>
    <row r="45" spans="1:14" s="137" customFormat="1" ht="15.9" customHeight="1">
      <c r="A45" s="139" t="s">
        <v>252</v>
      </c>
      <c r="B45" s="145">
        <v>2.0691138000000001E-2</v>
      </c>
      <c r="C45" s="140">
        <v>2.0144121000000001E-2</v>
      </c>
      <c r="D45" s="140">
        <v>2.0625306999999999E-2</v>
      </c>
      <c r="E45" s="140">
        <v>2.0785596999999999E-2</v>
      </c>
      <c r="F45" s="140">
        <v>2.2066035000000001E-2</v>
      </c>
      <c r="G45" s="140">
        <v>2.3183672999999998E-2</v>
      </c>
      <c r="H45" s="140">
        <v>2.1266153999999999E-2</v>
      </c>
      <c r="I45" s="140">
        <v>1.8536745E-2</v>
      </c>
      <c r="J45" s="140">
        <v>2.0625306999999999E-2</v>
      </c>
      <c r="K45" s="140">
        <v>2.0144121000000001E-2</v>
      </c>
      <c r="L45" s="140">
        <v>2.1586263000000001E-2</v>
      </c>
      <c r="M45" s="140">
        <v>2.1266153999999999E-2</v>
      </c>
      <c r="N45" s="140">
        <v>2.1117815000000002E-2</v>
      </c>
    </row>
    <row r="46" spans="1:14" s="137" customFormat="1" ht="15.9" customHeight="1">
      <c r="A46" s="139" t="s">
        <v>253</v>
      </c>
      <c r="B46" s="145">
        <v>1.8694867E-2</v>
      </c>
      <c r="C46" s="140">
        <v>2.1273218E-2</v>
      </c>
      <c r="D46" s="140">
        <v>2.0651310999999999E-2</v>
      </c>
      <c r="E46" s="140">
        <v>1.8936983000000001E-2</v>
      </c>
      <c r="F46" s="140">
        <v>1.8468397000000001E-2</v>
      </c>
      <c r="G46" s="140">
        <v>1.8624642E-2</v>
      </c>
      <c r="H46" s="140">
        <v>1.8312102E-2</v>
      </c>
      <c r="I46" s="140">
        <v>1.9561069E-2</v>
      </c>
      <c r="J46" s="140">
        <v>2.0184361000000001E-2</v>
      </c>
      <c r="K46" s="140">
        <v>1.8936983000000001E-2</v>
      </c>
      <c r="L46" s="140">
        <v>1.8155757000000002E-2</v>
      </c>
      <c r="M46" s="140">
        <v>1.8155757000000002E-2</v>
      </c>
      <c r="N46" s="140">
        <v>1.6985462999999999E-2</v>
      </c>
    </row>
    <row r="47" spans="1:14" s="137" customFormat="1" ht="15.9" customHeight="1">
      <c r="A47" s="139" t="s">
        <v>254</v>
      </c>
      <c r="B47" s="145">
        <v>1.6211173999999998E-2</v>
      </c>
      <c r="C47" s="140">
        <v>1.9685640000000001E-2</v>
      </c>
      <c r="D47" s="140">
        <v>1.9386352999999999E-2</v>
      </c>
      <c r="E47" s="140">
        <v>1.8637336000000001E-2</v>
      </c>
      <c r="F47" s="140">
        <v>1.8187376000000002E-2</v>
      </c>
      <c r="G47" s="140">
        <v>1.7436525000000001E-2</v>
      </c>
      <c r="H47" s="140">
        <v>1.6383401999999998E-2</v>
      </c>
      <c r="I47" s="140">
        <v>1.5780604E-2</v>
      </c>
      <c r="J47" s="140">
        <v>1.4572787E-2</v>
      </c>
      <c r="K47" s="140">
        <v>1.4270369999999999E-2</v>
      </c>
      <c r="L47" s="140">
        <v>1.3513514000000001E-2</v>
      </c>
      <c r="M47" s="140">
        <v>1.4572787E-2</v>
      </c>
      <c r="N47" s="140">
        <v>1.4078179E-2</v>
      </c>
    </row>
    <row r="48" spans="1:14" s="137" customFormat="1" ht="15.9" customHeight="1">
      <c r="A48" s="139" t="s">
        <v>255</v>
      </c>
      <c r="B48" s="145">
        <v>1.3711757999999999E-2</v>
      </c>
      <c r="C48" s="140">
        <v>1.4668463E-2</v>
      </c>
      <c r="D48" s="140">
        <v>1.5699761E-2</v>
      </c>
      <c r="E48" s="140">
        <v>1.5405324999999999E-2</v>
      </c>
      <c r="F48" s="140">
        <v>1.2154862000000001E-2</v>
      </c>
      <c r="G48" s="140">
        <v>1.2747451E-2</v>
      </c>
      <c r="H48" s="140">
        <v>1.3043478000000001E-2</v>
      </c>
      <c r="I48" s="140">
        <v>1.5110712E-2</v>
      </c>
      <c r="J48" s="140">
        <v>1.4078179E-2</v>
      </c>
      <c r="K48" s="140">
        <v>1.259937E-2</v>
      </c>
      <c r="L48" s="140">
        <v>1.3782772E-2</v>
      </c>
      <c r="M48" s="140">
        <v>1.3487186999999999E-2</v>
      </c>
      <c r="N48" s="140">
        <v>1.3929192999999999E-2</v>
      </c>
    </row>
    <row r="49" spans="1:14" s="137" customFormat="1" ht="15.9" customHeight="1" thickBot="1">
      <c r="A49" s="153" t="s">
        <v>347</v>
      </c>
      <c r="B49" s="152">
        <v>1.2E-2</v>
      </c>
      <c r="C49" s="154">
        <v>1.4501160000000001E-2</v>
      </c>
      <c r="D49" s="154">
        <v>1.4501160000000001E-2</v>
      </c>
      <c r="E49" s="154">
        <v>1.4644048E-2</v>
      </c>
      <c r="F49" s="154">
        <v>1.421526E-2</v>
      </c>
      <c r="G49" s="154">
        <v>1.3499782E-2</v>
      </c>
      <c r="H49" s="154">
        <v>1.2209302E-2</v>
      </c>
      <c r="I49" s="154">
        <v>1.192207E-2</v>
      </c>
      <c r="J49" s="154">
        <v>1.1490909000000001E-2</v>
      </c>
      <c r="K49" s="154">
        <v>1.2639836999999999E-2</v>
      </c>
      <c r="L49" s="154">
        <v>1.1634670999999999E-2</v>
      </c>
      <c r="M49" s="154">
        <v>9.4738380000000001E-3</v>
      </c>
      <c r="N49" s="154">
        <v>9.4958799999999999E-3</v>
      </c>
    </row>
    <row r="50" spans="1:14">
      <c r="A50" s="273" t="s">
        <v>429</v>
      </c>
      <c r="B50" s="273"/>
      <c r="C50" s="273"/>
      <c r="D50" s="273"/>
      <c r="E50" s="273"/>
      <c r="F50" s="273"/>
      <c r="G50" s="273"/>
      <c r="H50" s="273"/>
      <c r="I50" s="273"/>
      <c r="J50" s="273"/>
      <c r="K50" s="273"/>
      <c r="L50" s="273"/>
      <c r="M50" s="273"/>
      <c r="N50" s="273"/>
    </row>
  </sheetData>
  <mergeCells count="6">
    <mergeCell ref="A50:N50"/>
    <mergeCell ref="A1:N1"/>
    <mergeCell ref="M3:N3"/>
    <mergeCell ref="A5:N5"/>
    <mergeCell ref="A20:N20"/>
    <mergeCell ref="A35:N35"/>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C6C4"/>
  </sheetPr>
  <dimension ref="A1:N50"/>
  <sheetViews>
    <sheetView zoomScale="85" zoomScaleNormal="85" workbookViewId="0">
      <selection activeCell="T20" sqref="T20"/>
    </sheetView>
  </sheetViews>
  <sheetFormatPr baseColWidth="10" defaultRowHeight="13.2"/>
  <cols>
    <col min="1" max="1" width="6.109375" style="21" customWidth="1"/>
    <col min="2" max="2" width="16.44140625" style="22" bestFit="1" customWidth="1"/>
    <col min="3" max="3" width="7" style="21" bestFit="1" customWidth="1"/>
    <col min="4" max="12" width="7" style="20" bestFit="1" customWidth="1"/>
    <col min="13" max="13" width="7.109375" style="20" customWidth="1"/>
    <col min="14" max="14" width="7" style="20" bestFit="1" customWidth="1"/>
    <col min="15" max="256" width="11.44140625" style="20"/>
    <col min="257" max="257" width="6.109375" style="20" customWidth="1"/>
    <col min="258" max="258" width="10.88671875" style="20" bestFit="1" customWidth="1"/>
    <col min="259" max="270" width="6.109375" style="20" customWidth="1"/>
    <col min="271" max="512" width="11.44140625" style="20"/>
    <col min="513" max="513" width="6.109375" style="20" customWidth="1"/>
    <col min="514" max="514" width="10.88671875" style="20" bestFit="1" customWidth="1"/>
    <col min="515" max="526" width="6.109375" style="20" customWidth="1"/>
    <col min="527" max="768" width="11.44140625" style="20"/>
    <col min="769" max="769" width="6.109375" style="20" customWidth="1"/>
    <col min="770" max="770" width="10.88671875" style="20" bestFit="1" customWidth="1"/>
    <col min="771" max="782" width="6.109375" style="20" customWidth="1"/>
    <col min="783" max="1024" width="11.44140625" style="20"/>
    <col min="1025" max="1025" width="6.109375" style="20" customWidth="1"/>
    <col min="1026" max="1026" width="10.88671875" style="20" bestFit="1" customWidth="1"/>
    <col min="1027" max="1038" width="6.109375" style="20" customWidth="1"/>
    <col min="1039" max="1280" width="11.44140625" style="20"/>
    <col min="1281" max="1281" width="6.109375" style="20" customWidth="1"/>
    <col min="1282" max="1282" width="10.88671875" style="20" bestFit="1" customWidth="1"/>
    <col min="1283" max="1294" width="6.109375" style="20" customWidth="1"/>
    <col min="1295" max="1536" width="11.44140625" style="20"/>
    <col min="1537" max="1537" width="6.109375" style="20" customWidth="1"/>
    <col min="1538" max="1538" width="10.88671875" style="20" bestFit="1" customWidth="1"/>
    <col min="1539" max="1550" width="6.109375" style="20" customWidth="1"/>
    <col min="1551" max="1792" width="11.44140625" style="20"/>
    <col min="1793" max="1793" width="6.109375" style="20" customWidth="1"/>
    <col min="1794" max="1794" width="10.88671875" style="20" bestFit="1" customWidth="1"/>
    <col min="1795" max="1806" width="6.109375" style="20" customWidth="1"/>
    <col min="1807" max="2048" width="11.44140625" style="20"/>
    <col min="2049" max="2049" width="6.109375" style="20" customWidth="1"/>
    <col min="2050" max="2050" width="10.88671875" style="20" bestFit="1" customWidth="1"/>
    <col min="2051" max="2062" width="6.109375" style="20" customWidth="1"/>
    <col min="2063" max="2304" width="11.44140625" style="20"/>
    <col min="2305" max="2305" width="6.109375" style="20" customWidth="1"/>
    <col min="2306" max="2306" width="10.88671875" style="20" bestFit="1" customWidth="1"/>
    <col min="2307" max="2318" width="6.109375" style="20" customWidth="1"/>
    <col min="2319" max="2560" width="11.44140625" style="20"/>
    <col min="2561" max="2561" width="6.109375" style="20" customWidth="1"/>
    <col min="2562" max="2562" width="10.88671875" style="20" bestFit="1" customWidth="1"/>
    <col min="2563" max="2574" width="6.109375" style="20" customWidth="1"/>
    <col min="2575" max="2816" width="11.44140625" style="20"/>
    <col min="2817" max="2817" width="6.109375" style="20" customWidth="1"/>
    <col min="2818" max="2818" width="10.88671875" style="20" bestFit="1" customWidth="1"/>
    <col min="2819" max="2830" width="6.109375" style="20" customWidth="1"/>
    <col min="2831" max="3072" width="11.44140625" style="20"/>
    <col min="3073" max="3073" width="6.109375" style="20" customWidth="1"/>
    <col min="3074" max="3074" width="10.88671875" style="20" bestFit="1" customWidth="1"/>
    <col min="3075" max="3086" width="6.109375" style="20" customWidth="1"/>
    <col min="3087" max="3328" width="11.44140625" style="20"/>
    <col min="3329" max="3329" width="6.109375" style="20" customWidth="1"/>
    <col min="3330" max="3330" width="10.88671875" style="20" bestFit="1" customWidth="1"/>
    <col min="3331" max="3342" width="6.109375" style="20" customWidth="1"/>
    <col min="3343" max="3584" width="11.44140625" style="20"/>
    <col min="3585" max="3585" width="6.109375" style="20" customWidth="1"/>
    <col min="3586" max="3586" width="10.88671875" style="20" bestFit="1" customWidth="1"/>
    <col min="3587" max="3598" width="6.109375" style="20" customWidth="1"/>
    <col min="3599" max="3840" width="11.44140625" style="20"/>
    <col min="3841" max="3841" width="6.109375" style="20" customWidth="1"/>
    <col min="3842" max="3842" width="10.88671875" style="20" bestFit="1" customWidth="1"/>
    <col min="3843" max="3854" width="6.109375" style="20" customWidth="1"/>
    <col min="3855" max="4096" width="11.44140625" style="20"/>
    <col min="4097" max="4097" width="6.109375" style="20" customWidth="1"/>
    <col min="4098" max="4098" width="10.88671875" style="20" bestFit="1" customWidth="1"/>
    <col min="4099" max="4110" width="6.109375" style="20" customWidth="1"/>
    <col min="4111" max="4352" width="11.44140625" style="20"/>
    <col min="4353" max="4353" width="6.109375" style="20" customWidth="1"/>
    <col min="4354" max="4354" width="10.88671875" style="20" bestFit="1" customWidth="1"/>
    <col min="4355" max="4366" width="6.109375" style="20" customWidth="1"/>
    <col min="4367" max="4608" width="11.44140625" style="20"/>
    <col min="4609" max="4609" width="6.109375" style="20" customWidth="1"/>
    <col min="4610" max="4610" width="10.88671875" style="20" bestFit="1" customWidth="1"/>
    <col min="4611" max="4622" width="6.109375" style="20" customWidth="1"/>
    <col min="4623" max="4864" width="11.44140625" style="20"/>
    <col min="4865" max="4865" width="6.109375" style="20" customWidth="1"/>
    <col min="4866" max="4866" width="10.88671875" style="20" bestFit="1" customWidth="1"/>
    <col min="4867" max="4878" width="6.109375" style="20" customWidth="1"/>
    <col min="4879" max="5120" width="11.44140625" style="20"/>
    <col min="5121" max="5121" width="6.109375" style="20" customWidth="1"/>
    <col min="5122" max="5122" width="10.88671875" style="20" bestFit="1" customWidth="1"/>
    <col min="5123" max="5134" width="6.109375" style="20" customWidth="1"/>
    <col min="5135" max="5376" width="11.44140625" style="20"/>
    <col min="5377" max="5377" width="6.109375" style="20" customWidth="1"/>
    <col min="5378" max="5378" width="10.88671875" style="20" bestFit="1" customWidth="1"/>
    <col min="5379" max="5390" width="6.109375" style="20" customWidth="1"/>
    <col min="5391" max="5632" width="11.44140625" style="20"/>
    <col min="5633" max="5633" width="6.109375" style="20" customWidth="1"/>
    <col min="5634" max="5634" width="10.88671875" style="20" bestFit="1" customWidth="1"/>
    <col min="5635" max="5646" width="6.109375" style="20" customWidth="1"/>
    <col min="5647" max="5888" width="11.44140625" style="20"/>
    <col min="5889" max="5889" width="6.109375" style="20" customWidth="1"/>
    <col min="5890" max="5890" width="10.88671875" style="20" bestFit="1" customWidth="1"/>
    <col min="5891" max="5902" width="6.109375" style="20" customWidth="1"/>
    <col min="5903" max="6144" width="11.44140625" style="20"/>
    <col min="6145" max="6145" width="6.109375" style="20" customWidth="1"/>
    <col min="6146" max="6146" width="10.88671875" style="20" bestFit="1" customWidth="1"/>
    <col min="6147" max="6158" width="6.109375" style="20" customWidth="1"/>
    <col min="6159" max="6400" width="11.44140625" style="20"/>
    <col min="6401" max="6401" width="6.109375" style="20" customWidth="1"/>
    <col min="6402" max="6402" width="10.88671875" style="20" bestFit="1" customWidth="1"/>
    <col min="6403" max="6414" width="6.109375" style="20" customWidth="1"/>
    <col min="6415" max="6656" width="11.44140625" style="20"/>
    <col min="6657" max="6657" width="6.109375" style="20" customWidth="1"/>
    <col min="6658" max="6658" width="10.88671875" style="20" bestFit="1" customWidth="1"/>
    <col min="6659" max="6670" width="6.109375" style="20" customWidth="1"/>
    <col min="6671" max="6912" width="11.44140625" style="20"/>
    <col min="6913" max="6913" width="6.109375" style="20" customWidth="1"/>
    <col min="6914" max="6914" width="10.88671875" style="20" bestFit="1" customWidth="1"/>
    <col min="6915" max="6926" width="6.109375" style="20" customWidth="1"/>
    <col min="6927" max="7168" width="11.44140625" style="20"/>
    <col min="7169" max="7169" width="6.109375" style="20" customWidth="1"/>
    <col min="7170" max="7170" width="10.88671875" style="20" bestFit="1" customWidth="1"/>
    <col min="7171" max="7182" width="6.109375" style="20" customWidth="1"/>
    <col min="7183" max="7424" width="11.44140625" style="20"/>
    <col min="7425" max="7425" width="6.109375" style="20" customWidth="1"/>
    <col min="7426" max="7426" width="10.88671875" style="20" bestFit="1" customWidth="1"/>
    <col min="7427" max="7438" width="6.109375" style="20" customWidth="1"/>
    <col min="7439" max="7680" width="11.44140625" style="20"/>
    <col min="7681" max="7681" width="6.109375" style="20" customWidth="1"/>
    <col min="7682" max="7682" width="10.88671875" style="20" bestFit="1" customWidth="1"/>
    <col min="7683" max="7694" width="6.109375" style="20" customWidth="1"/>
    <col min="7695" max="7936" width="11.44140625" style="20"/>
    <col min="7937" max="7937" width="6.109375" style="20" customWidth="1"/>
    <col min="7938" max="7938" width="10.88671875" style="20" bestFit="1" customWidth="1"/>
    <col min="7939" max="7950" width="6.109375" style="20" customWidth="1"/>
    <col min="7951" max="8192" width="11.44140625" style="20"/>
    <col min="8193" max="8193" width="6.109375" style="20" customWidth="1"/>
    <col min="8194" max="8194" width="10.88671875" style="20" bestFit="1" customWidth="1"/>
    <col min="8195" max="8206" width="6.109375" style="20" customWidth="1"/>
    <col min="8207" max="8448" width="11.44140625" style="20"/>
    <col min="8449" max="8449" width="6.109375" style="20" customWidth="1"/>
    <col min="8450" max="8450" width="10.88671875" style="20" bestFit="1" customWidth="1"/>
    <col min="8451" max="8462" width="6.109375" style="20" customWidth="1"/>
    <col min="8463" max="8704" width="11.44140625" style="20"/>
    <col min="8705" max="8705" width="6.109375" style="20" customWidth="1"/>
    <col min="8706" max="8706" width="10.88671875" style="20" bestFit="1" customWidth="1"/>
    <col min="8707" max="8718" width="6.109375" style="20" customWidth="1"/>
    <col min="8719" max="8960" width="11.44140625" style="20"/>
    <col min="8961" max="8961" width="6.109375" style="20" customWidth="1"/>
    <col min="8962" max="8962" width="10.88671875" style="20" bestFit="1" customWidth="1"/>
    <col min="8963" max="8974" width="6.109375" style="20" customWidth="1"/>
    <col min="8975" max="9216" width="11.44140625" style="20"/>
    <col min="9217" max="9217" width="6.109375" style="20" customWidth="1"/>
    <col min="9218" max="9218" width="10.88671875" style="20" bestFit="1" customWidth="1"/>
    <col min="9219" max="9230" width="6.109375" style="20" customWidth="1"/>
    <col min="9231" max="9472" width="11.44140625" style="20"/>
    <col min="9473" max="9473" width="6.109375" style="20" customWidth="1"/>
    <col min="9474" max="9474" width="10.88671875" style="20" bestFit="1" customWidth="1"/>
    <col min="9475" max="9486" width="6.109375" style="20" customWidth="1"/>
    <col min="9487" max="9728" width="11.44140625" style="20"/>
    <col min="9729" max="9729" width="6.109375" style="20" customWidth="1"/>
    <col min="9730" max="9730" width="10.88671875" style="20" bestFit="1" customWidth="1"/>
    <col min="9731" max="9742" width="6.109375" style="20" customWidth="1"/>
    <col min="9743" max="9984" width="11.44140625" style="20"/>
    <col min="9985" max="9985" width="6.109375" style="20" customWidth="1"/>
    <col min="9986" max="9986" width="10.88671875" style="20" bestFit="1" customWidth="1"/>
    <col min="9987" max="9998" width="6.109375" style="20" customWidth="1"/>
    <col min="9999" max="10240" width="11.44140625" style="20"/>
    <col min="10241" max="10241" width="6.109375" style="20" customWidth="1"/>
    <col min="10242" max="10242" width="10.88671875" style="20" bestFit="1" customWidth="1"/>
    <col min="10243" max="10254" width="6.109375" style="20" customWidth="1"/>
    <col min="10255" max="10496" width="11.44140625" style="20"/>
    <col min="10497" max="10497" width="6.109375" style="20" customWidth="1"/>
    <col min="10498" max="10498" width="10.88671875" style="20" bestFit="1" customWidth="1"/>
    <col min="10499" max="10510" width="6.109375" style="20" customWidth="1"/>
    <col min="10511" max="10752" width="11.44140625" style="20"/>
    <col min="10753" max="10753" width="6.109375" style="20" customWidth="1"/>
    <col min="10754" max="10754" width="10.88671875" style="20" bestFit="1" customWidth="1"/>
    <col min="10755" max="10766" width="6.109375" style="20" customWidth="1"/>
    <col min="10767" max="11008" width="11.44140625" style="20"/>
    <col min="11009" max="11009" width="6.109375" style="20" customWidth="1"/>
    <col min="11010" max="11010" width="10.88671875" style="20" bestFit="1" customWidth="1"/>
    <col min="11011" max="11022" width="6.109375" style="20" customWidth="1"/>
    <col min="11023" max="11264" width="11.44140625" style="20"/>
    <col min="11265" max="11265" width="6.109375" style="20" customWidth="1"/>
    <col min="11266" max="11266" width="10.88671875" style="20" bestFit="1" customWidth="1"/>
    <col min="11267" max="11278" width="6.109375" style="20" customWidth="1"/>
    <col min="11279" max="11520" width="11.44140625" style="20"/>
    <col min="11521" max="11521" width="6.109375" style="20" customWidth="1"/>
    <col min="11522" max="11522" width="10.88671875" style="20" bestFit="1" customWidth="1"/>
    <col min="11523" max="11534" width="6.109375" style="20" customWidth="1"/>
    <col min="11535" max="11776" width="11.44140625" style="20"/>
    <col min="11777" max="11777" width="6.109375" style="20" customWidth="1"/>
    <col min="11778" max="11778" width="10.88671875" style="20" bestFit="1" customWidth="1"/>
    <col min="11779" max="11790" width="6.109375" style="20" customWidth="1"/>
    <col min="11791" max="12032" width="11.44140625" style="20"/>
    <col min="12033" max="12033" width="6.109375" style="20" customWidth="1"/>
    <col min="12034" max="12034" width="10.88671875" style="20" bestFit="1" customWidth="1"/>
    <col min="12035" max="12046" width="6.109375" style="20" customWidth="1"/>
    <col min="12047" max="12288" width="11.44140625" style="20"/>
    <col min="12289" max="12289" width="6.109375" style="20" customWidth="1"/>
    <col min="12290" max="12290" width="10.88671875" style="20" bestFit="1" customWidth="1"/>
    <col min="12291" max="12302" width="6.109375" style="20" customWidth="1"/>
    <col min="12303" max="12544" width="11.44140625" style="20"/>
    <col min="12545" max="12545" width="6.109375" style="20" customWidth="1"/>
    <col min="12546" max="12546" width="10.88671875" style="20" bestFit="1" customWidth="1"/>
    <col min="12547" max="12558" width="6.109375" style="20" customWidth="1"/>
    <col min="12559" max="12800" width="11.44140625" style="20"/>
    <col min="12801" max="12801" width="6.109375" style="20" customWidth="1"/>
    <col min="12802" max="12802" width="10.88671875" style="20" bestFit="1" customWidth="1"/>
    <col min="12803" max="12814" width="6.109375" style="20" customWidth="1"/>
    <col min="12815" max="13056" width="11.44140625" style="20"/>
    <col min="13057" max="13057" width="6.109375" style="20" customWidth="1"/>
    <col min="13058" max="13058" width="10.88671875" style="20" bestFit="1" customWidth="1"/>
    <col min="13059" max="13070" width="6.109375" style="20" customWidth="1"/>
    <col min="13071" max="13312" width="11.44140625" style="20"/>
    <col min="13313" max="13313" width="6.109375" style="20" customWidth="1"/>
    <col min="13314" max="13314" width="10.88671875" style="20" bestFit="1" customWidth="1"/>
    <col min="13315" max="13326" width="6.109375" style="20" customWidth="1"/>
    <col min="13327" max="13568" width="11.44140625" style="20"/>
    <col min="13569" max="13569" width="6.109375" style="20" customWidth="1"/>
    <col min="13570" max="13570" width="10.88671875" style="20" bestFit="1" customWidth="1"/>
    <col min="13571" max="13582" width="6.109375" style="20" customWidth="1"/>
    <col min="13583" max="13824" width="11.44140625" style="20"/>
    <col min="13825" max="13825" width="6.109375" style="20" customWidth="1"/>
    <col min="13826" max="13826" width="10.88671875" style="20" bestFit="1" customWidth="1"/>
    <col min="13827" max="13838" width="6.109375" style="20" customWidth="1"/>
    <col min="13839" max="14080" width="11.44140625" style="20"/>
    <col min="14081" max="14081" width="6.109375" style="20" customWidth="1"/>
    <col min="14082" max="14082" width="10.88671875" style="20" bestFit="1" customWidth="1"/>
    <col min="14083" max="14094" width="6.109375" style="20" customWidth="1"/>
    <col min="14095" max="14336" width="11.44140625" style="20"/>
    <col min="14337" max="14337" width="6.109375" style="20" customWidth="1"/>
    <col min="14338" max="14338" width="10.88671875" style="20" bestFit="1" customWidth="1"/>
    <col min="14339" max="14350" width="6.109375" style="20" customWidth="1"/>
    <col min="14351" max="14592" width="11.44140625" style="20"/>
    <col min="14593" max="14593" width="6.109375" style="20" customWidth="1"/>
    <col min="14594" max="14594" width="10.88671875" style="20" bestFit="1" customWidth="1"/>
    <col min="14595" max="14606" width="6.109375" style="20" customWidth="1"/>
    <col min="14607" max="14848" width="11.44140625" style="20"/>
    <col min="14849" max="14849" width="6.109375" style="20" customWidth="1"/>
    <col min="14850" max="14850" width="10.88671875" style="20" bestFit="1" customWidth="1"/>
    <col min="14851" max="14862" width="6.109375" style="20" customWidth="1"/>
    <col min="14863" max="15104" width="11.44140625" style="20"/>
    <col min="15105" max="15105" width="6.109375" style="20" customWidth="1"/>
    <col min="15106" max="15106" width="10.88671875" style="20" bestFit="1" customWidth="1"/>
    <col min="15107" max="15118" width="6.109375" style="20" customWidth="1"/>
    <col min="15119" max="15360" width="11.44140625" style="20"/>
    <col min="15361" max="15361" width="6.109375" style="20" customWidth="1"/>
    <col min="15362" max="15362" width="10.88671875" style="20" bestFit="1" customWidth="1"/>
    <col min="15363" max="15374" width="6.109375" style="20" customWidth="1"/>
    <col min="15375" max="15616" width="11.44140625" style="20"/>
    <col min="15617" max="15617" width="6.109375" style="20" customWidth="1"/>
    <col min="15618" max="15618" width="10.88671875" style="20" bestFit="1" customWidth="1"/>
    <col min="15619" max="15630" width="6.109375" style="20" customWidth="1"/>
    <col min="15631" max="15872" width="11.44140625" style="20"/>
    <col min="15873" max="15873" width="6.109375" style="20" customWidth="1"/>
    <col min="15874" max="15874" width="10.88671875" style="20" bestFit="1" customWidth="1"/>
    <col min="15875" max="15886" width="6.109375" style="20" customWidth="1"/>
    <col min="15887" max="16128" width="11.44140625" style="20"/>
    <col min="16129" max="16129" width="6.109375" style="20" customWidth="1"/>
    <col min="16130" max="16130" width="10.88671875" style="20" bestFit="1" customWidth="1"/>
    <col min="16131" max="16142" width="6.109375" style="20" customWidth="1"/>
    <col min="16143" max="16384" width="11.44140625" style="20"/>
  </cols>
  <sheetData>
    <row r="1" spans="1:14" ht="18" customHeight="1">
      <c r="A1" s="295" t="s">
        <v>264</v>
      </c>
      <c r="B1" s="295"/>
      <c r="C1" s="295"/>
      <c r="D1" s="295"/>
      <c r="E1" s="295"/>
      <c r="F1" s="295"/>
      <c r="G1" s="295"/>
      <c r="H1" s="295"/>
      <c r="I1" s="295"/>
      <c r="J1" s="295"/>
      <c r="K1" s="295"/>
      <c r="L1" s="295"/>
      <c r="M1" s="295"/>
      <c r="N1" s="295"/>
    </row>
    <row r="2" spans="1:14" s="137" customFormat="1" ht="15.9" customHeight="1">
      <c r="A2" s="144"/>
      <c r="B2" s="144"/>
      <c r="C2" s="135"/>
    </row>
    <row r="3" spans="1:14" s="137" customFormat="1" ht="15.9" customHeight="1" thickBot="1">
      <c r="A3" s="147"/>
      <c r="B3" s="147"/>
      <c r="C3" s="146"/>
      <c r="D3" s="148"/>
      <c r="E3" s="148"/>
      <c r="F3" s="148"/>
      <c r="G3" s="148"/>
      <c r="H3" s="148"/>
      <c r="I3" s="148"/>
      <c r="J3" s="148"/>
      <c r="K3" s="148"/>
      <c r="L3" s="293" t="s">
        <v>265</v>
      </c>
      <c r="M3" s="293"/>
      <c r="N3" s="293"/>
    </row>
    <row r="4" spans="1:14" s="138" customFormat="1" ht="15.9" customHeight="1">
      <c r="A4" s="142" t="s">
        <v>237</v>
      </c>
      <c r="B4" s="171" t="s">
        <v>170</v>
      </c>
      <c r="C4" s="172" t="s">
        <v>126</v>
      </c>
      <c r="D4" s="172" t="s">
        <v>127</v>
      </c>
      <c r="E4" s="172" t="s">
        <v>117</v>
      </c>
      <c r="F4" s="172" t="s">
        <v>116</v>
      </c>
      <c r="G4" s="172" t="s">
        <v>135</v>
      </c>
      <c r="H4" s="172" t="s">
        <v>134</v>
      </c>
      <c r="I4" s="172" t="s">
        <v>133</v>
      </c>
      <c r="J4" s="172" t="s">
        <v>132</v>
      </c>
      <c r="K4" s="172" t="s">
        <v>131</v>
      </c>
      <c r="L4" s="172" t="s">
        <v>130</v>
      </c>
      <c r="M4" s="172" t="s">
        <v>129</v>
      </c>
      <c r="N4" s="172" t="s">
        <v>128</v>
      </c>
    </row>
    <row r="5" spans="1:14" s="137" customFormat="1" ht="15.9" customHeight="1">
      <c r="A5" s="297" t="s">
        <v>184</v>
      </c>
      <c r="B5" s="297"/>
      <c r="C5" s="297"/>
      <c r="D5" s="297"/>
      <c r="E5" s="297"/>
      <c r="F5" s="297"/>
      <c r="G5" s="297"/>
      <c r="H5" s="297"/>
      <c r="I5" s="297"/>
      <c r="J5" s="297"/>
      <c r="K5" s="297"/>
      <c r="L5" s="297"/>
      <c r="M5" s="297"/>
      <c r="N5" s="297"/>
    </row>
    <row r="6" spans="1:14" s="137" customFormat="1" ht="15.9" customHeight="1">
      <c r="A6" s="139" t="s">
        <v>242</v>
      </c>
      <c r="B6" s="173" t="s">
        <v>243</v>
      </c>
      <c r="C6" s="168" t="s">
        <v>243</v>
      </c>
      <c r="D6" s="168" t="s">
        <v>243</v>
      </c>
      <c r="E6" s="168" t="s">
        <v>243</v>
      </c>
      <c r="F6" s="168" t="s">
        <v>243</v>
      </c>
      <c r="G6" s="168" t="s">
        <v>243</v>
      </c>
      <c r="H6" s="168" t="s">
        <v>243</v>
      </c>
      <c r="I6" s="168" t="s">
        <v>243</v>
      </c>
      <c r="J6" s="168" t="s">
        <v>243</v>
      </c>
      <c r="K6" s="168" t="s">
        <v>243</v>
      </c>
      <c r="L6" s="168" t="s">
        <v>243</v>
      </c>
      <c r="M6" s="168" t="s">
        <v>243</v>
      </c>
      <c r="N6" s="140">
        <v>5.9103908484270731E-2</v>
      </c>
    </row>
    <row r="7" spans="1:14" s="137" customFormat="1" ht="15.9" customHeight="1">
      <c r="A7" s="139" t="s">
        <v>244</v>
      </c>
      <c r="B7" s="145">
        <v>4.6163693095447642E-2</v>
      </c>
      <c r="C7" s="140">
        <v>6.2678062678062682E-2</v>
      </c>
      <c r="D7" s="140">
        <v>5.9103908484270731E-2</v>
      </c>
      <c r="E7" s="140">
        <v>4.9132947976878616E-2</v>
      </c>
      <c r="F7" s="140">
        <v>4.3604651162790699E-2</v>
      </c>
      <c r="G7" s="140">
        <v>3.8948393378773129E-2</v>
      </c>
      <c r="H7" s="140">
        <v>4.3604651162790699E-2</v>
      </c>
      <c r="I7" s="140">
        <v>4.72972972972973E-2</v>
      </c>
      <c r="J7" s="140">
        <v>5.5502392344497609E-2</v>
      </c>
      <c r="K7" s="140">
        <v>4.8216007714561235E-2</v>
      </c>
      <c r="L7" s="140">
        <v>3.9883268482490269E-2</v>
      </c>
      <c r="M7" s="140">
        <v>3.4246575342465752E-2</v>
      </c>
      <c r="N7" s="140">
        <v>3.3816425120772944E-2</v>
      </c>
    </row>
    <row r="8" spans="1:14" s="137" customFormat="1" ht="15.9" customHeight="1">
      <c r="A8" s="139" t="s">
        <v>245</v>
      </c>
      <c r="B8" s="145">
        <v>3.7267080745341616E-2</v>
      </c>
      <c r="C8" s="140">
        <v>3.6608863198458574E-2</v>
      </c>
      <c r="D8" s="140">
        <v>3.3816425120772944E-2</v>
      </c>
      <c r="E8" s="140">
        <v>3.1945788964181994E-2</v>
      </c>
      <c r="F8" s="140">
        <v>3.0067895247332686E-2</v>
      </c>
      <c r="G8" s="140">
        <v>2.5341130604288498E-2</v>
      </c>
      <c r="H8" s="140">
        <v>2.9126213592233011E-2</v>
      </c>
      <c r="I8" s="140">
        <v>3.4749034749034749E-2</v>
      </c>
      <c r="J8" s="140">
        <v>4.9429657794676805E-2</v>
      </c>
      <c r="K8" s="140">
        <v>4.6711153479504289E-2</v>
      </c>
      <c r="L8" s="140">
        <v>4.5801526717557252E-2</v>
      </c>
      <c r="M8" s="140">
        <v>4.3062200956937802E-2</v>
      </c>
      <c r="N8" s="140">
        <v>4.2452830188679243E-2</v>
      </c>
    </row>
    <row r="9" spans="1:14" s="137" customFormat="1" ht="15.9" customHeight="1">
      <c r="A9" s="139" t="s">
        <v>246</v>
      </c>
      <c r="B9" s="145">
        <v>4.1414538310412571E-2</v>
      </c>
      <c r="C9" s="140">
        <v>4.3355325164938736E-2</v>
      </c>
      <c r="D9" s="140">
        <v>4.6948356807511735E-2</v>
      </c>
      <c r="E9" s="140">
        <v>4.6052631578947366E-2</v>
      </c>
      <c r="F9" s="140">
        <v>4.6052631578947366E-2</v>
      </c>
      <c r="G9" s="140">
        <v>4.6052631578947366E-2</v>
      </c>
      <c r="H9" s="140">
        <v>4.1548630783758263E-2</v>
      </c>
      <c r="I9" s="140">
        <v>4.4256120527306965E-2</v>
      </c>
      <c r="J9" s="140">
        <v>5.493482309124767E-2</v>
      </c>
      <c r="K9" s="140">
        <v>4.1548630783758263E-2</v>
      </c>
      <c r="L9" s="140">
        <v>3.1488549618320608E-2</v>
      </c>
      <c r="M9" s="140">
        <v>2.7777777777777776E-2</v>
      </c>
      <c r="N9" s="140">
        <v>2.676864244741874E-2</v>
      </c>
    </row>
    <row r="10" spans="1:14" s="137" customFormat="1" ht="15.9" customHeight="1">
      <c r="A10" s="139" t="s">
        <v>247</v>
      </c>
      <c r="B10" s="145">
        <v>3.6209921837613658E-2</v>
      </c>
      <c r="C10" s="140">
        <v>3.3238366571699908E-2</v>
      </c>
      <c r="D10" s="140">
        <v>3.2319391634980987E-2</v>
      </c>
      <c r="E10" s="140">
        <v>2.9551954242135366E-2</v>
      </c>
      <c r="F10" s="140">
        <v>3.8715769593956562E-2</v>
      </c>
      <c r="G10" s="140">
        <v>3.5071090047393366E-2</v>
      </c>
      <c r="H10" s="140">
        <v>3.4155597722960153E-2</v>
      </c>
      <c r="I10" s="140">
        <v>4.1431261770244823E-2</v>
      </c>
      <c r="J10" s="140">
        <v>5.0373134328358209E-2</v>
      </c>
      <c r="K10" s="140">
        <v>4.4131455399061034E-2</v>
      </c>
      <c r="L10" s="140">
        <v>3.2319391634980987E-2</v>
      </c>
      <c r="M10" s="140">
        <v>2.8625954198473282E-2</v>
      </c>
      <c r="N10" s="140">
        <v>3.0185004868549171E-2</v>
      </c>
    </row>
    <row r="11" spans="1:14" s="137" customFormat="1" ht="15.9" customHeight="1">
      <c r="A11" s="139" t="s">
        <v>248</v>
      </c>
      <c r="B11" s="145">
        <v>3.2321094195229182E-2</v>
      </c>
      <c r="C11" s="140">
        <v>2.734375E-2</v>
      </c>
      <c r="D11" s="140">
        <v>3.3947623666343359E-2</v>
      </c>
      <c r="E11" s="140">
        <v>3.0185004868549171E-2</v>
      </c>
      <c r="F11" s="140">
        <v>3.1128404669260701E-2</v>
      </c>
      <c r="G11" s="140">
        <v>2.8292682926829269E-2</v>
      </c>
      <c r="H11" s="140">
        <v>2.1611001964636542E-2</v>
      </c>
      <c r="I11" s="140">
        <v>2.9239766081871343E-2</v>
      </c>
      <c r="J11" s="140">
        <v>3.6750483558994199E-2</v>
      </c>
      <c r="K11" s="140">
        <v>3.5818005808325268E-2</v>
      </c>
      <c r="L11" s="140">
        <v>3.6750483558994199E-2</v>
      </c>
      <c r="M11" s="140">
        <v>3.8610038610038609E-2</v>
      </c>
      <c r="N11" s="140">
        <v>3.5818005808325268E-2</v>
      </c>
    </row>
    <row r="12" spans="1:14" s="137" customFormat="1" ht="15.9" customHeight="1">
      <c r="A12" s="139" t="s">
        <v>249</v>
      </c>
      <c r="B12" s="145">
        <v>3.2000000000000001E-2</v>
      </c>
      <c r="C12" s="140">
        <v>3.1465093411996069E-2</v>
      </c>
      <c r="D12" s="140">
        <v>3.0511811023622049E-2</v>
      </c>
      <c r="E12" s="140">
        <v>2.7640671273445213E-2</v>
      </c>
      <c r="F12" s="140">
        <v>4.0895813047711782E-2</v>
      </c>
      <c r="G12" s="140">
        <v>3.6203522504892366E-2</v>
      </c>
      <c r="H12" s="140">
        <v>2.9556650246305417E-2</v>
      </c>
      <c r="I12" s="140">
        <v>3.6203522504892366E-2</v>
      </c>
      <c r="J12" s="140">
        <v>4.6466602129719266E-2</v>
      </c>
      <c r="K12" s="140">
        <v>3.9024390243902439E-2</v>
      </c>
      <c r="L12" s="140">
        <v>3.2416502946954813E-2</v>
      </c>
      <c r="M12" s="140">
        <v>2.8599605522682446E-2</v>
      </c>
      <c r="N12" s="140">
        <v>1.9213174748398901E-2</v>
      </c>
    </row>
    <row r="13" spans="1:14" s="137" customFormat="1" ht="15.9" customHeight="1">
      <c r="A13" s="139" t="s">
        <v>250</v>
      </c>
      <c r="B13" s="145">
        <v>2.6654411764705881E-2</v>
      </c>
      <c r="C13" s="140">
        <v>2.4567788898999091E-2</v>
      </c>
      <c r="D13" s="140">
        <v>2.633969118982743E-2</v>
      </c>
      <c r="E13" s="140">
        <v>2.3679417122040074E-2</v>
      </c>
      <c r="F13" s="140">
        <v>2.0109689213893969E-2</v>
      </c>
      <c r="G13" s="140">
        <v>2.1897810218978103E-2</v>
      </c>
      <c r="H13" s="140">
        <v>2.1897810218978103E-2</v>
      </c>
      <c r="I13" s="140">
        <v>2.1897810218978103E-2</v>
      </c>
      <c r="J13" s="140">
        <v>3.074141048824593E-2</v>
      </c>
      <c r="K13" s="140">
        <v>3.3363390441839495E-2</v>
      </c>
      <c r="L13" s="140">
        <v>2.986425339366516E-2</v>
      </c>
      <c r="M13" s="140">
        <v>3.074141048824593E-2</v>
      </c>
      <c r="N13" s="140">
        <v>3.1481481481481478E-2</v>
      </c>
    </row>
    <row r="14" spans="1:14" s="137" customFormat="1" ht="15.9" customHeight="1">
      <c r="A14" s="139" t="s">
        <v>251</v>
      </c>
      <c r="B14" s="145">
        <v>3.2636769194646628E-2</v>
      </c>
      <c r="C14" s="140">
        <v>3.2377428307123035E-2</v>
      </c>
      <c r="D14" s="140">
        <v>2.9684601113172542E-2</v>
      </c>
      <c r="E14" s="140">
        <v>2.9684601113172542E-2</v>
      </c>
      <c r="F14" s="140">
        <v>3.0583873957367932E-2</v>
      </c>
      <c r="G14" s="140">
        <v>2.9684601113172542E-2</v>
      </c>
      <c r="H14" s="140">
        <v>2.8783658310120707E-2</v>
      </c>
      <c r="I14" s="140">
        <v>2.9684601113172542E-2</v>
      </c>
      <c r="J14" s="140">
        <v>4.0366972477064222E-2</v>
      </c>
      <c r="K14" s="140">
        <v>3.2377428307123035E-2</v>
      </c>
      <c r="L14" s="140">
        <v>3.4164358264081256E-2</v>
      </c>
      <c r="M14" s="140">
        <v>3.7718491260349589E-2</v>
      </c>
      <c r="N14" s="140">
        <v>3.151862464183381E-2</v>
      </c>
    </row>
    <row r="15" spans="1:14" s="137" customFormat="1" ht="15.9" customHeight="1">
      <c r="A15" s="139" t="s">
        <v>252</v>
      </c>
      <c r="B15" s="145">
        <v>3.3166308756859941E-2</v>
      </c>
      <c r="C15" s="140">
        <v>2.9665071770334929E-2</v>
      </c>
      <c r="D15" s="140">
        <v>3.4285714285714287E-2</v>
      </c>
      <c r="E15" s="140">
        <v>3.7037037037037035E-2</v>
      </c>
      <c r="F15" s="140">
        <v>3.7950664136622389E-2</v>
      </c>
      <c r="G15" s="140">
        <v>3.0592734225621414E-2</v>
      </c>
      <c r="H15" s="140">
        <v>3.151862464183381E-2</v>
      </c>
      <c r="I15" s="140">
        <v>2.5000000000000001E-2</v>
      </c>
      <c r="J15" s="140">
        <v>3.151862464183381E-2</v>
      </c>
      <c r="K15" s="140">
        <v>3.151862464183381E-2</v>
      </c>
      <c r="L15" s="140">
        <v>3.9772727272727272E-2</v>
      </c>
      <c r="M15" s="140">
        <v>3.4285714285714287E-2</v>
      </c>
      <c r="N15" s="140">
        <v>3.4351145038167941E-2</v>
      </c>
    </row>
    <row r="16" spans="1:14" s="137" customFormat="1" ht="15.9" customHeight="1">
      <c r="A16" s="139" t="s">
        <v>253</v>
      </c>
      <c r="B16" s="145">
        <v>2.7404966999999999E-2</v>
      </c>
      <c r="C16" s="140">
        <v>3.5271687000000003E-2</v>
      </c>
      <c r="D16" s="140">
        <v>3.6190475999999999E-2</v>
      </c>
      <c r="E16" s="140">
        <v>3.2504779999999997E-2</v>
      </c>
      <c r="F16" s="140">
        <v>2.7857829000000001E-2</v>
      </c>
      <c r="G16" s="140">
        <v>2.7857829000000001E-2</v>
      </c>
      <c r="H16" s="140">
        <v>0.02</v>
      </c>
      <c r="I16" s="140">
        <v>2.0299999999999999E-2</v>
      </c>
      <c r="J16" s="140">
        <v>2.7900000000000001E-2</v>
      </c>
      <c r="K16" s="140">
        <v>2.9700000000000001E-2</v>
      </c>
      <c r="L16" s="140">
        <v>2.69E-2</v>
      </c>
      <c r="M16" s="140">
        <v>2.5048170000000002E-2</v>
      </c>
      <c r="N16" s="140">
        <v>1.7595308E-2</v>
      </c>
    </row>
    <row r="17" spans="1:14" s="137" customFormat="1" ht="15.9" customHeight="1">
      <c r="A17" s="139" t="s">
        <v>254</v>
      </c>
      <c r="B17" s="145">
        <v>2.5314415E-2</v>
      </c>
      <c r="C17" s="140">
        <v>2.7105517999999999E-2</v>
      </c>
      <c r="D17" s="140">
        <v>3.3653846000000001E-2</v>
      </c>
      <c r="E17" s="140">
        <v>2.6162791000000001E-2</v>
      </c>
      <c r="F17" s="140">
        <v>2.4271845E-2</v>
      </c>
      <c r="G17" s="140">
        <v>2.3323614999999999E-2</v>
      </c>
      <c r="H17" s="140">
        <v>2.1421616000000001E-2</v>
      </c>
      <c r="I17" s="140">
        <v>1.9512195E-2</v>
      </c>
      <c r="J17" s="140">
        <v>2.5999999999999999E-2</v>
      </c>
      <c r="K17" s="140">
        <v>2.4299999999999999E-2</v>
      </c>
      <c r="L17" s="140">
        <v>2.3300000000000001E-2</v>
      </c>
      <c r="M17" s="140">
        <v>2.9000000000000001E-2</v>
      </c>
      <c r="N17" s="140">
        <v>2.5999999999999999E-2</v>
      </c>
    </row>
    <row r="18" spans="1:14" s="137" customFormat="1" ht="15.9" customHeight="1">
      <c r="A18" s="139" t="s">
        <v>255</v>
      </c>
      <c r="B18" s="145">
        <v>2.4276526999999999E-2</v>
      </c>
      <c r="C18" s="140">
        <v>2.6036644000000001E-2</v>
      </c>
      <c r="D18" s="140">
        <v>2.5096525000000001E-2</v>
      </c>
      <c r="E18" s="140">
        <v>3.1639501E-2</v>
      </c>
      <c r="F18" s="140">
        <v>2.1317829E-2</v>
      </c>
      <c r="G18" s="140">
        <v>1.8464529E-2</v>
      </c>
      <c r="H18" s="140">
        <v>1.8464529E-2</v>
      </c>
      <c r="I18" s="140">
        <v>2.2265246999999998E-2</v>
      </c>
      <c r="J18" s="140">
        <v>2.9000000000000001E-2</v>
      </c>
      <c r="K18" s="140">
        <v>2.5100000000000001E-2</v>
      </c>
      <c r="L18" s="140">
        <v>2.7900000000000001E-2</v>
      </c>
      <c r="M18" s="140">
        <v>2.5100000000000001E-2</v>
      </c>
      <c r="N18" s="140">
        <v>2.1299999999999999E-2</v>
      </c>
    </row>
    <row r="19" spans="1:14" s="137" customFormat="1" ht="15.9" customHeight="1">
      <c r="A19" s="175" t="s">
        <v>347</v>
      </c>
      <c r="B19" s="176">
        <v>1.6E-2</v>
      </c>
      <c r="C19" s="177">
        <v>2.1256039000000001E-2</v>
      </c>
      <c r="D19" s="177">
        <v>1.6504853999999999E-2</v>
      </c>
      <c r="E19" s="177">
        <v>1.7458778000000001E-2</v>
      </c>
      <c r="F19" s="177">
        <v>1.7458778000000001E-2</v>
      </c>
      <c r="G19" s="177">
        <v>1.4591440000000001E-2</v>
      </c>
      <c r="H19" s="177">
        <v>1.3631938E-2</v>
      </c>
      <c r="I19" s="177">
        <v>1.0742188E-2</v>
      </c>
      <c r="J19" s="177">
        <v>1.6504853999999999E-2</v>
      </c>
      <c r="K19" s="177">
        <v>1.9E-2</v>
      </c>
      <c r="L19" s="177">
        <v>1.2699999999999999E-2</v>
      </c>
      <c r="M19" s="177">
        <v>1.3599999999999999E-2</v>
      </c>
      <c r="N19" s="177">
        <v>1.44E-2</v>
      </c>
    </row>
    <row r="20" spans="1:14" s="137" customFormat="1" ht="15.9" customHeight="1">
      <c r="A20" s="297" t="s">
        <v>185</v>
      </c>
      <c r="B20" s="297"/>
      <c r="C20" s="297"/>
      <c r="D20" s="297"/>
      <c r="E20" s="297"/>
      <c r="F20" s="297"/>
      <c r="G20" s="297"/>
      <c r="H20" s="297"/>
      <c r="I20" s="297"/>
      <c r="J20" s="297"/>
      <c r="K20" s="297"/>
      <c r="L20" s="297"/>
      <c r="M20" s="297"/>
      <c r="N20" s="297"/>
    </row>
    <row r="21" spans="1:14" s="137" customFormat="1" ht="15.9" customHeight="1">
      <c r="A21" s="139" t="s">
        <v>242</v>
      </c>
      <c r="B21" s="173" t="s">
        <v>243</v>
      </c>
      <c r="C21" s="168" t="s">
        <v>243</v>
      </c>
      <c r="D21" s="168" t="s">
        <v>243</v>
      </c>
      <c r="E21" s="168" t="s">
        <v>243</v>
      </c>
      <c r="F21" s="168" t="s">
        <v>243</v>
      </c>
      <c r="G21" s="168" t="s">
        <v>243</v>
      </c>
      <c r="H21" s="168" t="s">
        <v>243</v>
      </c>
      <c r="I21" s="168" t="s">
        <v>243</v>
      </c>
      <c r="J21" s="168" t="s">
        <v>243</v>
      </c>
      <c r="K21" s="168" t="s">
        <v>243</v>
      </c>
      <c r="L21" s="168" t="s">
        <v>243</v>
      </c>
      <c r="M21" s="168" t="s">
        <v>243</v>
      </c>
      <c r="N21" s="140">
        <v>3.6636504082983891E-2</v>
      </c>
    </row>
    <row r="22" spans="1:14" s="137" customFormat="1" ht="15.9" customHeight="1">
      <c r="A22" s="139" t="s">
        <v>244</v>
      </c>
      <c r="B22" s="145">
        <v>3.0385671377766307E-2</v>
      </c>
      <c r="C22" s="140">
        <v>3.4932566880389121E-2</v>
      </c>
      <c r="D22" s="140">
        <v>3.3008418254319896E-2</v>
      </c>
      <c r="E22" s="140">
        <v>3.2365329195300378E-2</v>
      </c>
      <c r="F22" s="140">
        <v>2.8056112224448898E-2</v>
      </c>
      <c r="G22" s="140">
        <v>2.4581005586592177E-2</v>
      </c>
      <c r="H22" s="140">
        <v>2.6972804279982165E-2</v>
      </c>
      <c r="I22" s="140">
        <v>2.8488760293790341E-2</v>
      </c>
      <c r="J22" s="140">
        <v>3.2365329195300378E-2</v>
      </c>
      <c r="K22" s="140">
        <v>3.1721384205856254E-2</v>
      </c>
      <c r="L22" s="140">
        <v>3.2150776053215077E-2</v>
      </c>
      <c r="M22" s="140">
        <v>3.1076581576026639E-2</v>
      </c>
      <c r="N22" s="140">
        <v>3.0162923822104799E-2</v>
      </c>
    </row>
    <row r="23" spans="1:14" s="137" customFormat="1" ht="15.9" customHeight="1">
      <c r="A23" s="139" t="s">
        <v>245</v>
      </c>
      <c r="B23" s="145">
        <v>2.3649879746374169E-2</v>
      </c>
      <c r="C23" s="140">
        <v>2.8237370394881976E-2</v>
      </c>
      <c r="D23" s="140">
        <v>2.6088879062569091E-2</v>
      </c>
      <c r="E23" s="140">
        <v>2.5873507297655904E-2</v>
      </c>
      <c r="F23" s="140">
        <v>2.4795218065087447E-2</v>
      </c>
      <c r="G23" s="140">
        <v>2.2197558268590455E-2</v>
      </c>
      <c r="H23" s="140">
        <v>2.3498115717135889E-2</v>
      </c>
      <c r="I23" s="140">
        <v>2.3498115717135889E-2</v>
      </c>
      <c r="J23" s="140">
        <v>2.2631462169957844E-2</v>
      </c>
      <c r="K23" s="140">
        <v>2.1763268931823228E-2</v>
      </c>
      <c r="L23" s="140">
        <v>2.3281596452328159E-2</v>
      </c>
      <c r="M23" s="140">
        <v>2.2631462169957844E-2</v>
      </c>
      <c r="N23" s="140">
        <v>2.24622030237581E-2</v>
      </c>
    </row>
    <row r="24" spans="1:14" s="137" customFormat="1" ht="15.9" customHeight="1">
      <c r="A24" s="139" t="s">
        <v>246</v>
      </c>
      <c r="B24" s="145">
        <v>3.1863396989201556E-2</v>
      </c>
      <c r="C24" s="140">
        <v>2.7294218783580487E-2</v>
      </c>
      <c r="D24" s="140">
        <v>2.708512467755804E-2</v>
      </c>
      <c r="E24" s="140">
        <v>2.7712137486573578E-2</v>
      </c>
      <c r="F24" s="140">
        <v>2.9380227321466865E-2</v>
      </c>
      <c r="G24" s="140">
        <v>3.125E-2</v>
      </c>
      <c r="H24" s="140">
        <v>3.3112582781456956E-2</v>
      </c>
      <c r="I24" s="140">
        <v>3.3938100320170757E-2</v>
      </c>
      <c r="J24" s="140">
        <v>3.3938100320170757E-2</v>
      </c>
      <c r="K24" s="140">
        <v>3.5995740149094783E-2</v>
      </c>
      <c r="L24" s="140">
        <v>3.5584913701257194E-2</v>
      </c>
      <c r="M24" s="140">
        <v>3.3938100320170757E-2</v>
      </c>
      <c r="N24" s="140">
        <v>3.4613761080624736E-2</v>
      </c>
    </row>
    <row r="25" spans="1:14" s="137" customFormat="1" ht="15.9" customHeight="1">
      <c r="A25" s="139" t="s">
        <v>247</v>
      </c>
      <c r="B25" s="145">
        <v>2.9344083911593148E-2</v>
      </c>
      <c r="C25" s="140">
        <v>3.3185373071232295E-2</v>
      </c>
      <c r="D25" s="140">
        <v>3.3593915064441156E-2</v>
      </c>
      <c r="E25" s="140">
        <v>3.0726848908667091E-2</v>
      </c>
      <c r="F25" s="140">
        <v>3.0726848908667091E-2</v>
      </c>
      <c r="G25" s="140">
        <v>3.1137470874814659E-2</v>
      </c>
      <c r="H25" s="140">
        <v>3.093220338983051E-2</v>
      </c>
      <c r="I25" s="140">
        <v>2.9904559915164369E-2</v>
      </c>
      <c r="J25" s="140">
        <v>2.7842720510095644E-2</v>
      </c>
      <c r="K25" s="140">
        <v>2.3900981647460521E-2</v>
      </c>
      <c r="L25" s="140">
        <v>2.5356914553590452E-2</v>
      </c>
      <c r="M25" s="140">
        <v>2.6601404554160459E-2</v>
      </c>
      <c r="N25" s="140">
        <v>2.5579882939518753E-2</v>
      </c>
    </row>
    <row r="26" spans="1:14" s="137" customFormat="1" ht="15.9" customHeight="1">
      <c r="A26" s="139" t="s">
        <v>248</v>
      </c>
      <c r="B26" s="145">
        <v>2.786540483701367E-2</v>
      </c>
      <c r="C26" s="140">
        <v>2.8528204019883294E-2</v>
      </c>
      <c r="D26" s="140">
        <v>2.8528204019883294E-2</v>
      </c>
      <c r="E26" s="140">
        <v>2.7687648712956953E-2</v>
      </c>
      <c r="F26" s="140">
        <v>2.9367307277045996E-2</v>
      </c>
      <c r="G26" s="140">
        <v>2.7687648712956953E-2</v>
      </c>
      <c r="H26" s="140">
        <v>2.7687648712956953E-2</v>
      </c>
      <c r="I26" s="140">
        <v>2.7687648712956953E-2</v>
      </c>
      <c r="J26" s="140">
        <v>2.7897923875432527E-2</v>
      </c>
      <c r="K26" s="140">
        <v>2.894793691942104E-2</v>
      </c>
      <c r="L26" s="140">
        <v>2.8318201469952443E-2</v>
      </c>
      <c r="M26" s="140">
        <v>3.0414150129421915E-2</v>
      </c>
      <c r="N26" s="140">
        <v>2.9000000000000001E-2</v>
      </c>
    </row>
    <row r="27" spans="1:14" s="137" customFormat="1" ht="15.9" customHeight="1">
      <c r="A27" s="139" t="s">
        <v>249</v>
      </c>
      <c r="B27" s="145">
        <v>2.8845511063573772E-2</v>
      </c>
      <c r="C27" s="140">
        <v>3.1600407747196739E-2</v>
      </c>
      <c r="D27" s="140">
        <v>3.12053844584948E-2</v>
      </c>
      <c r="E27" s="140">
        <v>3.0216414863209473E-2</v>
      </c>
      <c r="F27" s="140">
        <v>2.8629856850715747E-2</v>
      </c>
      <c r="G27" s="140">
        <v>2.8828460437538336E-2</v>
      </c>
      <c r="H27" s="140">
        <v>2.902698282910875E-2</v>
      </c>
      <c r="I27" s="140">
        <v>2.9423784225582346E-2</v>
      </c>
      <c r="J27" s="140">
        <v>3.0414370279648908E-2</v>
      </c>
      <c r="K27" s="140">
        <v>2.8828460437538336E-2</v>
      </c>
      <c r="L27" s="140">
        <v>2.902698282910875E-2</v>
      </c>
      <c r="M27" s="140">
        <v>2.8629856850715747E-2</v>
      </c>
      <c r="N27" s="140">
        <v>2.5858665613896565E-2</v>
      </c>
    </row>
    <row r="28" spans="1:14" s="137" customFormat="1" ht="15.9" customHeight="1">
      <c r="A28" s="139" t="s">
        <v>250</v>
      </c>
      <c r="B28" s="145">
        <v>2.7808383627423567E-2</v>
      </c>
      <c r="C28" s="140">
        <v>2.7011041009463721E-2</v>
      </c>
      <c r="D28" s="140">
        <v>2.7011041009463721E-2</v>
      </c>
      <c r="E28" s="140">
        <v>2.7777777777777776E-2</v>
      </c>
      <c r="F28" s="140">
        <v>2.6243093922651933E-2</v>
      </c>
      <c r="G28" s="140">
        <v>2.7777777777777776E-2</v>
      </c>
      <c r="H28" s="140">
        <v>2.6435194318405998E-2</v>
      </c>
      <c r="I28" s="140">
        <v>2.7394560504532914E-2</v>
      </c>
      <c r="J28" s="140">
        <v>2.9116663387763132E-2</v>
      </c>
      <c r="K28" s="140">
        <v>2.8543307086614175E-2</v>
      </c>
      <c r="L28" s="140">
        <v>2.7969273192830411E-2</v>
      </c>
      <c r="M28" s="140">
        <v>2.8925619834710745E-2</v>
      </c>
      <c r="N28" s="140">
        <v>2.9022704837117472E-2</v>
      </c>
    </row>
    <row r="29" spans="1:14" s="137" customFormat="1" ht="15.9" customHeight="1">
      <c r="A29" s="139" t="s">
        <v>251</v>
      </c>
      <c r="B29" s="145">
        <v>2.6714513556618819E-2</v>
      </c>
      <c r="C29" s="140">
        <v>2.863914675093818E-2</v>
      </c>
      <c r="D29" s="140">
        <v>2.9022704837117472E-2</v>
      </c>
      <c r="E29" s="140">
        <v>2.9022704837117472E-2</v>
      </c>
      <c r="F29" s="140">
        <v>2.8830963665086889E-2</v>
      </c>
      <c r="G29" s="140">
        <v>2.7294303797468354E-2</v>
      </c>
      <c r="H29" s="140">
        <v>2.6524148851939825E-2</v>
      </c>
      <c r="I29" s="140">
        <v>2.6138613861386138E-2</v>
      </c>
      <c r="J29" s="140">
        <v>2.4399920650664552E-2</v>
      </c>
      <c r="K29" s="140">
        <v>2.4786833234186002E-2</v>
      </c>
      <c r="L29" s="140">
        <v>2.3625173714512608E-2</v>
      </c>
      <c r="M29" s="140">
        <v>2.5559738458490192E-2</v>
      </c>
      <c r="N29" s="140">
        <v>2.4753471523445363E-2</v>
      </c>
    </row>
    <row r="30" spans="1:14" s="137" customFormat="1" ht="15.9" customHeight="1">
      <c r="A30" s="139" t="s">
        <v>252</v>
      </c>
      <c r="B30" s="145">
        <v>2.4816036538949506E-2</v>
      </c>
      <c r="C30" s="140">
        <v>2.2392576154932418E-2</v>
      </c>
      <c r="D30" s="140">
        <v>2.5537904685300622E-2</v>
      </c>
      <c r="E30" s="140">
        <v>2.5537904685300622E-2</v>
      </c>
      <c r="F30" s="140">
        <v>2.6321076953988345E-2</v>
      </c>
      <c r="G30" s="140">
        <v>2.7102991367195343E-2</v>
      </c>
      <c r="H30" s="140">
        <v>2.5537904685300622E-2</v>
      </c>
      <c r="I30" s="140">
        <v>2.3574450936933306E-2</v>
      </c>
      <c r="J30" s="140">
        <v>2.3771152296535054E-2</v>
      </c>
      <c r="K30" s="140">
        <v>2.2786852187941117E-2</v>
      </c>
      <c r="L30" s="140">
        <v>2.4164317358034634E-2</v>
      </c>
      <c r="M30" s="140">
        <v>2.3771152296535054E-2</v>
      </c>
      <c r="N30" s="140">
        <v>2.5179119754350051E-2</v>
      </c>
    </row>
    <row r="31" spans="1:14" s="137" customFormat="1" ht="15.9" customHeight="1">
      <c r="A31" s="139" t="s">
        <v>253</v>
      </c>
      <c r="B31" s="145">
        <v>2.4502296999999999E-2</v>
      </c>
      <c r="C31" s="140">
        <v>2.7766434999999999E-2</v>
      </c>
      <c r="D31" s="140">
        <v>2.5179119999999999E-2</v>
      </c>
      <c r="E31" s="140">
        <v>2.3980324000000001E-2</v>
      </c>
      <c r="F31" s="140">
        <v>2.4779848E-2</v>
      </c>
      <c r="G31" s="140">
        <v>2.5976682000000001E-2</v>
      </c>
      <c r="H31" s="140">
        <v>2.5578064000000001E-2</v>
      </c>
      <c r="I31" s="140">
        <v>2.5000000000000001E-2</v>
      </c>
      <c r="J31" s="140">
        <v>2.3800000000000002E-2</v>
      </c>
      <c r="K31" s="140">
        <v>2.24E-2</v>
      </c>
      <c r="L31" s="140">
        <v>2.3199999999999998E-2</v>
      </c>
      <c r="M31" s="140">
        <v>2.5000000000000001E-2</v>
      </c>
      <c r="N31" s="140">
        <v>2.2435244E-2</v>
      </c>
    </row>
    <row r="32" spans="1:14" s="137" customFormat="1" ht="15.9" customHeight="1">
      <c r="A32" s="139" t="s">
        <v>254</v>
      </c>
      <c r="B32" s="145">
        <v>1.9793842999999998E-2</v>
      </c>
      <c r="C32" s="140">
        <v>2.3431133E-2</v>
      </c>
      <c r="D32" s="140">
        <v>2.2235821999999999E-2</v>
      </c>
      <c r="E32" s="140">
        <v>2.0637514999999999E-2</v>
      </c>
      <c r="F32" s="140">
        <v>2.1037581999999999E-2</v>
      </c>
      <c r="G32" s="140">
        <v>2.0437358999999999E-2</v>
      </c>
      <c r="H32" s="140">
        <v>2.0637514999999999E-2</v>
      </c>
      <c r="I32" s="140">
        <v>1.9836401E-2</v>
      </c>
      <c r="J32" s="140">
        <v>0.02</v>
      </c>
      <c r="K32" s="140">
        <v>1.78E-2</v>
      </c>
      <c r="L32" s="140">
        <v>1.66E-2</v>
      </c>
      <c r="M32" s="140">
        <v>1.5800000000000002E-2</v>
      </c>
      <c r="N32" s="140">
        <v>1.7600000000000001E-2</v>
      </c>
    </row>
    <row r="33" spans="1:14" s="137" customFormat="1" ht="15.9" customHeight="1">
      <c r="A33" s="139" t="s">
        <v>255</v>
      </c>
      <c r="B33" s="145">
        <v>1.9329808E-2</v>
      </c>
      <c r="C33" s="140">
        <v>2.2441836999999999E-2</v>
      </c>
      <c r="D33" s="140">
        <v>2.0425005E-2</v>
      </c>
      <c r="E33" s="140">
        <v>2.1030928000000001E-2</v>
      </c>
      <c r="F33" s="140">
        <v>1.9210906999999999E-2</v>
      </c>
      <c r="G33" s="140">
        <v>1.8602727999999999E-2</v>
      </c>
      <c r="H33" s="140">
        <v>1.6773659E-2</v>
      </c>
      <c r="I33" s="140">
        <v>2.0222864E-2</v>
      </c>
      <c r="J33" s="140">
        <v>1.9E-2</v>
      </c>
      <c r="K33" s="140">
        <v>1.7999999999999999E-2</v>
      </c>
      <c r="L33" s="140">
        <v>1.8800000000000001E-2</v>
      </c>
      <c r="M33" s="140">
        <v>1.8800000000000001E-2</v>
      </c>
      <c r="N33" s="140">
        <v>1.9099999999999999E-2</v>
      </c>
    </row>
    <row r="34" spans="1:14" s="137" customFormat="1" ht="15.9" customHeight="1">
      <c r="A34" s="175" t="s">
        <v>347</v>
      </c>
      <c r="B34" s="176">
        <v>1.7999999999999999E-2</v>
      </c>
      <c r="C34" s="177">
        <v>2.1725762999999999E-2</v>
      </c>
      <c r="D34" s="177">
        <v>2.1525215E-2</v>
      </c>
      <c r="E34" s="177">
        <v>1.9112206999999999E-2</v>
      </c>
      <c r="F34" s="177">
        <v>1.9313746E-2</v>
      </c>
      <c r="G34" s="177">
        <v>1.9313746E-2</v>
      </c>
      <c r="H34" s="177">
        <v>1.6687268000000002E-2</v>
      </c>
      <c r="I34" s="177">
        <v>1.7699115000000001E-2</v>
      </c>
      <c r="J34" s="177">
        <v>1.6484649000000001E-2</v>
      </c>
      <c r="K34" s="177">
        <v>1.7000000000000001E-2</v>
      </c>
      <c r="L34" s="177">
        <v>1.6500000000000001E-2</v>
      </c>
      <c r="M34" s="177">
        <v>1.5100000000000001E-2</v>
      </c>
      <c r="N34" s="177">
        <v>1.55E-2</v>
      </c>
    </row>
    <row r="35" spans="1:14" s="137" customFormat="1" ht="15.9" customHeight="1">
      <c r="A35" s="297" t="s">
        <v>33</v>
      </c>
      <c r="B35" s="297"/>
      <c r="C35" s="297"/>
      <c r="D35" s="297"/>
      <c r="E35" s="297"/>
      <c r="F35" s="297"/>
      <c r="G35" s="297"/>
      <c r="H35" s="297"/>
      <c r="I35" s="297"/>
      <c r="J35" s="297"/>
      <c r="K35" s="297"/>
      <c r="L35" s="297"/>
      <c r="M35" s="297"/>
      <c r="N35" s="297"/>
    </row>
    <row r="36" spans="1:14" s="137" customFormat="1" ht="15.9" customHeight="1">
      <c r="A36" s="139" t="s">
        <v>242</v>
      </c>
      <c r="B36" s="173" t="s">
        <v>243</v>
      </c>
      <c r="C36" s="168" t="s">
        <v>243</v>
      </c>
      <c r="D36" s="168" t="s">
        <v>243</v>
      </c>
      <c r="E36" s="168" t="s">
        <v>243</v>
      </c>
      <c r="F36" s="168" t="s">
        <v>243</v>
      </c>
      <c r="G36" s="168" t="s">
        <v>243</v>
      </c>
      <c r="H36" s="168" t="s">
        <v>243</v>
      </c>
      <c r="I36" s="168" t="s">
        <v>243</v>
      </c>
      <c r="J36" s="168" t="s">
        <v>243</v>
      </c>
      <c r="K36" s="168" t="s">
        <v>243</v>
      </c>
      <c r="L36" s="168" t="s">
        <v>243</v>
      </c>
      <c r="M36" s="168" t="s">
        <v>243</v>
      </c>
      <c r="N36" s="140">
        <v>3.3429394812680112E-2</v>
      </c>
    </row>
    <row r="37" spans="1:14" s="137" customFormat="1" ht="15.9" customHeight="1">
      <c r="A37" s="139" t="s">
        <v>244</v>
      </c>
      <c r="B37" s="145">
        <v>3.0962816343842781E-2</v>
      </c>
      <c r="C37" s="140">
        <v>3.5097813578826235E-2</v>
      </c>
      <c r="D37" s="140">
        <v>3.5097813578826235E-2</v>
      </c>
      <c r="E37" s="140">
        <v>3.565267395054629E-2</v>
      </c>
      <c r="F37" s="140">
        <v>3.3986175115207372E-2</v>
      </c>
      <c r="G37" s="140">
        <v>3.2313906520484707E-2</v>
      </c>
      <c r="H37" s="140">
        <v>3.007518796992481E-2</v>
      </c>
      <c r="I37" s="140">
        <v>2.9513888888888888E-2</v>
      </c>
      <c r="J37" s="140">
        <v>2.9513888888888888E-2</v>
      </c>
      <c r="K37" s="140">
        <v>2.8389339513325607E-2</v>
      </c>
      <c r="L37" s="140">
        <v>2.9513888888888888E-2</v>
      </c>
      <c r="M37" s="140">
        <v>3.0635838150289016E-2</v>
      </c>
      <c r="N37" s="140">
        <v>2.8317601332593003E-2</v>
      </c>
    </row>
    <row r="38" spans="1:14" s="137" customFormat="1" ht="15.9" customHeight="1">
      <c r="A38" s="139" t="s">
        <v>245</v>
      </c>
      <c r="B38" s="145">
        <v>2.8381999000953638E-2</v>
      </c>
      <c r="C38" s="140">
        <v>2.7777777777777776E-2</v>
      </c>
      <c r="D38" s="140">
        <v>2.7237354085603113E-2</v>
      </c>
      <c r="E38" s="140">
        <v>2.7777777777777776E-2</v>
      </c>
      <c r="F38" s="140">
        <v>2.9933481152993349E-2</v>
      </c>
      <c r="G38" s="140">
        <v>2.7237354085603113E-2</v>
      </c>
      <c r="H38" s="140">
        <v>2.615470228158041E-2</v>
      </c>
      <c r="I38" s="140">
        <v>2.8317601332593003E-2</v>
      </c>
      <c r="J38" s="140">
        <v>2.8317601332593003E-2</v>
      </c>
      <c r="K38" s="140">
        <v>2.9395452024403773E-2</v>
      </c>
      <c r="L38" s="140">
        <v>3.1007751937984496E-2</v>
      </c>
      <c r="M38" s="140">
        <v>3.154399557277255E-2</v>
      </c>
      <c r="N38" s="140">
        <v>3.0949839914621132E-2</v>
      </c>
    </row>
    <row r="39" spans="1:14" s="137" customFormat="1" ht="15.9" customHeight="1">
      <c r="A39" s="139" t="s">
        <v>246</v>
      </c>
      <c r="B39" s="145">
        <v>3.1694274161992955E-2</v>
      </c>
      <c r="C39" s="140">
        <v>3.3528472591804151E-2</v>
      </c>
      <c r="D39" s="140">
        <v>3.2498668087373471E-2</v>
      </c>
      <c r="E39" s="140">
        <v>3.0949839914621132E-2</v>
      </c>
      <c r="F39" s="140">
        <v>3.0432461292044848E-2</v>
      </c>
      <c r="G39" s="140">
        <v>2.8877005347593583E-2</v>
      </c>
      <c r="H39" s="140">
        <v>3.1982942430703626E-2</v>
      </c>
      <c r="I39" s="140">
        <v>3.2498668087373471E-2</v>
      </c>
      <c r="J39" s="140">
        <v>3.0949839914621132E-2</v>
      </c>
      <c r="K39" s="140">
        <v>3.0949839914621132E-2</v>
      </c>
      <c r="L39" s="140">
        <v>3.2498668087373471E-2</v>
      </c>
      <c r="M39" s="140">
        <v>3.7115588547189819E-2</v>
      </c>
      <c r="N39" s="140">
        <v>3.4623217922606926E-2</v>
      </c>
    </row>
    <row r="40" spans="1:14" s="137" customFormat="1" ht="15.9" customHeight="1">
      <c r="A40" s="139" t="s">
        <v>247</v>
      </c>
      <c r="B40" s="145">
        <v>3.1077694235588971E-2</v>
      </c>
      <c r="C40" s="140">
        <v>3.6095577020843927E-2</v>
      </c>
      <c r="D40" s="140">
        <v>3.9026862645717184E-2</v>
      </c>
      <c r="E40" s="140">
        <v>3.6585365853658534E-2</v>
      </c>
      <c r="F40" s="140">
        <v>3.6585365853658534E-2</v>
      </c>
      <c r="G40" s="140">
        <v>3.4131431482424861E-2</v>
      </c>
      <c r="H40" s="140">
        <v>3.0674846625766871E-2</v>
      </c>
      <c r="I40" s="140">
        <v>2.719343252950231E-2</v>
      </c>
      <c r="J40" s="140">
        <v>2.6194144838212634E-2</v>
      </c>
      <c r="K40" s="140">
        <v>2.8190671450538187E-2</v>
      </c>
      <c r="L40" s="140">
        <v>2.7692307692307693E-2</v>
      </c>
      <c r="M40" s="140">
        <v>2.8688524590163935E-2</v>
      </c>
      <c r="N40" s="140">
        <v>2.7640671273445213E-2</v>
      </c>
    </row>
    <row r="41" spans="1:14" s="137" customFormat="1" ht="15.9" customHeight="1">
      <c r="A41" s="139" t="s">
        <v>248</v>
      </c>
      <c r="B41" s="145">
        <v>2.8955653154028527E-2</v>
      </c>
      <c r="C41" s="140">
        <v>3.1465093411996069E-2</v>
      </c>
      <c r="D41" s="140">
        <v>3.0034465780403741E-2</v>
      </c>
      <c r="E41" s="140">
        <v>2.7640671273445213E-2</v>
      </c>
      <c r="F41" s="140">
        <v>2.8599605522682446E-2</v>
      </c>
      <c r="G41" s="140">
        <v>3.1465093411996069E-2</v>
      </c>
      <c r="H41" s="140">
        <v>3.2416502946954813E-2</v>
      </c>
      <c r="I41" s="140">
        <v>3.0988686669945892E-2</v>
      </c>
      <c r="J41" s="140">
        <v>3.1465093411996069E-2</v>
      </c>
      <c r="K41" s="140">
        <v>2.7640671273445213E-2</v>
      </c>
      <c r="L41" s="140">
        <v>3.1465093411996069E-2</v>
      </c>
      <c r="M41" s="140">
        <v>3.1465093411996069E-2</v>
      </c>
      <c r="N41" s="140">
        <v>2.9000000000000001E-2</v>
      </c>
    </row>
    <row r="42" spans="1:14" s="137" customFormat="1" ht="15.9" customHeight="1">
      <c r="A42" s="181" t="s">
        <v>249</v>
      </c>
      <c r="B42" s="145">
        <v>2.7750035668426307E-2</v>
      </c>
      <c r="C42" s="182">
        <v>3.0061892130857647E-2</v>
      </c>
      <c r="D42" s="182">
        <v>3.1774051191526917E-2</v>
      </c>
      <c r="E42" s="182">
        <v>3.1346578366445915E-2</v>
      </c>
      <c r="F42" s="182">
        <v>3.1774051191526917E-2</v>
      </c>
      <c r="G42" s="182">
        <v>2.8343666961913198E-2</v>
      </c>
      <c r="H42" s="182">
        <v>2.6619343389529725E-2</v>
      </c>
      <c r="I42" s="182">
        <v>2.4888888888888887E-2</v>
      </c>
      <c r="J42" s="182">
        <v>2.7913159060700046E-2</v>
      </c>
      <c r="K42" s="182">
        <v>2.6619343389529725E-2</v>
      </c>
      <c r="L42" s="182">
        <v>2.8343666961913198E-2</v>
      </c>
      <c r="M42" s="182">
        <v>2.9203539823008849E-2</v>
      </c>
      <c r="N42" s="182">
        <v>2.5715470759021152E-2</v>
      </c>
    </row>
    <row r="43" spans="1:14" s="137" customFormat="1" ht="15.9" customHeight="1">
      <c r="A43" s="181" t="s">
        <v>250</v>
      </c>
      <c r="B43" s="145">
        <v>2.8054482618418378E-2</v>
      </c>
      <c r="C43" s="182">
        <v>2.4906600249066001E-2</v>
      </c>
      <c r="D43" s="182">
        <v>2.8937577511368336E-2</v>
      </c>
      <c r="E43" s="182">
        <v>3.054065208419315E-2</v>
      </c>
      <c r="F43" s="182">
        <v>2.8134050475796441E-2</v>
      </c>
      <c r="G43" s="182">
        <v>2.7731788079470198E-2</v>
      </c>
      <c r="H43" s="182">
        <v>3.054065208419315E-2</v>
      </c>
      <c r="I43" s="182">
        <v>3.014037985136251E-2</v>
      </c>
      <c r="J43" s="182">
        <v>3.054065208419315E-2</v>
      </c>
      <c r="K43" s="182">
        <v>2.9739776951672861E-2</v>
      </c>
      <c r="L43" s="182">
        <v>2.652300041442188E-2</v>
      </c>
      <c r="M43" s="182">
        <v>2.6926263463131733E-2</v>
      </c>
      <c r="N43" s="182">
        <v>2.6810724289715888E-2</v>
      </c>
    </row>
    <row r="44" spans="1:14" s="137" customFormat="1" ht="15.9" customHeight="1">
      <c r="A44" s="181" t="s">
        <v>251</v>
      </c>
      <c r="B44" s="145">
        <v>2.3929098966026588E-2</v>
      </c>
      <c r="C44" s="182">
        <v>2.4077046548956663E-2</v>
      </c>
      <c r="D44" s="182">
        <v>2.2900763358778626E-2</v>
      </c>
      <c r="E44" s="182">
        <v>2.2900763358778626E-2</v>
      </c>
      <c r="F44" s="182">
        <v>2.525050100200401E-2</v>
      </c>
      <c r="G44" s="182">
        <v>2.1721641190667738E-2</v>
      </c>
      <c r="H44" s="182">
        <v>2.0933977455716585E-2</v>
      </c>
      <c r="I44" s="182">
        <v>2.3685266961059815E-2</v>
      </c>
      <c r="J44" s="182">
        <v>2.4859663191659984E-2</v>
      </c>
      <c r="K44" s="182">
        <v>2.7199999999999998E-2</v>
      </c>
      <c r="L44" s="182">
        <v>2.6031237484981977E-2</v>
      </c>
      <c r="M44" s="182">
        <v>2.7588964414234307E-2</v>
      </c>
      <c r="N44" s="182">
        <v>2.4352531890220332E-2</v>
      </c>
    </row>
    <row r="45" spans="1:14" s="137" customFormat="1" ht="15.9" customHeight="1">
      <c r="A45" s="181" t="s">
        <v>252</v>
      </c>
      <c r="B45" s="145">
        <v>2.2926245512376393E-2</v>
      </c>
      <c r="C45" s="182">
        <v>2.3219814241486069E-2</v>
      </c>
      <c r="D45" s="182">
        <v>2.2463206816421378E-2</v>
      </c>
      <c r="E45" s="182">
        <v>2.3597678916827854E-2</v>
      </c>
      <c r="F45" s="182">
        <v>2.5106218617226728E-2</v>
      </c>
      <c r="G45" s="182">
        <v>2.6985350809560524E-2</v>
      </c>
      <c r="H45" s="182">
        <v>2.3975251353441609E-2</v>
      </c>
      <c r="I45" s="182">
        <v>2.0946470131885182E-2</v>
      </c>
      <c r="J45" s="182">
        <v>2.2084463386284385E-2</v>
      </c>
      <c r="K45" s="182">
        <v>2.1705426356589147E-2</v>
      </c>
      <c r="L45" s="182">
        <v>2.4352531890220332E-2</v>
      </c>
      <c r="M45" s="182">
        <v>2.3597678916827854E-2</v>
      </c>
      <c r="N45" s="182">
        <v>2.2525849335302807E-2</v>
      </c>
    </row>
    <row r="46" spans="1:14" s="137" customFormat="1" ht="15.9" customHeight="1">
      <c r="A46" s="181">
        <v>2016</v>
      </c>
      <c r="B46" s="145">
        <v>1.9253438000000001E-2</v>
      </c>
      <c r="C46" s="182">
        <v>2.2164758E-2</v>
      </c>
      <c r="D46" s="182">
        <v>2.1441774E-2</v>
      </c>
      <c r="E46" s="182">
        <v>1.7446177E-2</v>
      </c>
      <c r="F46" s="182">
        <v>1.8175073999999999E-2</v>
      </c>
      <c r="G46" s="182">
        <v>1.7810761000000001E-2</v>
      </c>
      <c r="H46" s="182">
        <v>1.7446177E-2</v>
      </c>
      <c r="I46" s="182">
        <v>0.02</v>
      </c>
      <c r="J46" s="182">
        <v>2.2200000000000001E-2</v>
      </c>
      <c r="K46" s="182">
        <v>2.0400000000000001E-2</v>
      </c>
      <c r="L46" s="182">
        <v>0.02</v>
      </c>
      <c r="M46" s="182">
        <v>2.0400000000000001E-2</v>
      </c>
      <c r="N46" s="182">
        <v>1.7787264000000001E-2</v>
      </c>
    </row>
    <row r="47" spans="1:14" s="137" customFormat="1" ht="15.9" customHeight="1">
      <c r="A47" s="181" t="s">
        <v>254</v>
      </c>
      <c r="B47" s="145">
        <v>1.8328275000000002E-2</v>
      </c>
      <c r="C47" s="182">
        <v>2.1962451000000001E-2</v>
      </c>
      <c r="D47" s="182">
        <v>2.1962451000000001E-2</v>
      </c>
      <c r="E47" s="182">
        <v>2.0574671999999999E-2</v>
      </c>
      <c r="F47" s="182">
        <v>2.0921986E-2</v>
      </c>
      <c r="G47" s="182">
        <v>1.9879304E-2</v>
      </c>
      <c r="H47" s="182">
        <v>1.9182947999999998E-2</v>
      </c>
      <c r="I47" s="182">
        <v>1.7999999999999999E-2</v>
      </c>
      <c r="J47" s="182">
        <v>1.5299999999999999E-2</v>
      </c>
      <c r="K47" s="182">
        <v>1.6E-2</v>
      </c>
      <c r="L47" s="182">
        <v>1.6E-2</v>
      </c>
      <c r="M47" s="182">
        <v>1.67E-2</v>
      </c>
      <c r="N47" s="182">
        <v>1.5911449000000001E-2</v>
      </c>
    </row>
    <row r="48" spans="1:14" s="137" customFormat="1" ht="15.9" customHeight="1">
      <c r="A48" s="181" t="s">
        <v>255</v>
      </c>
      <c r="B48" s="145">
        <v>1.5888328E-2</v>
      </c>
      <c r="C48" s="182">
        <v>1.6251728999999999E-2</v>
      </c>
      <c r="D48" s="182">
        <v>1.5911449000000001E-2</v>
      </c>
      <c r="E48" s="182">
        <v>1.6931583E-2</v>
      </c>
      <c r="F48" s="182">
        <v>1.4889197E-2</v>
      </c>
      <c r="G48" s="182">
        <v>1.6251728999999999E-2</v>
      </c>
      <c r="H48" s="182">
        <v>1.5911449000000001E-2</v>
      </c>
      <c r="I48" s="182">
        <v>1.7949603000000001E-2</v>
      </c>
      <c r="J48" s="182">
        <v>1.7999999999999999E-2</v>
      </c>
      <c r="K48" s="182">
        <v>1.5900000000000001E-2</v>
      </c>
      <c r="L48" s="182">
        <v>1.5900000000000001E-2</v>
      </c>
      <c r="M48" s="182">
        <v>1.49E-2</v>
      </c>
      <c r="N48" s="182">
        <v>1.4800000000000001E-2</v>
      </c>
    </row>
    <row r="49" spans="1:14" s="137" customFormat="1" ht="15.9" customHeight="1" thickBot="1">
      <c r="A49" s="183" t="s">
        <v>347</v>
      </c>
      <c r="B49" s="152">
        <v>1.4E-2</v>
      </c>
      <c r="C49" s="184">
        <v>1.5095605999999999E-2</v>
      </c>
      <c r="D49" s="184">
        <v>1.5425889E-2</v>
      </c>
      <c r="E49" s="184">
        <v>1.6085790999999999E-2</v>
      </c>
      <c r="F49" s="184">
        <v>1.4434374E-2</v>
      </c>
      <c r="G49" s="184">
        <v>1.5755950000000001E-2</v>
      </c>
      <c r="H49" s="184">
        <v>1.4103424999999999E-2</v>
      </c>
      <c r="I49" s="184">
        <v>1.4103424999999999E-2</v>
      </c>
      <c r="J49" s="184">
        <v>1.4434374E-2</v>
      </c>
      <c r="K49" s="184">
        <v>1.6E-2</v>
      </c>
      <c r="L49" s="184">
        <v>1.54E-2</v>
      </c>
      <c r="M49" s="184">
        <v>1.2800000000000001E-2</v>
      </c>
      <c r="N49" s="184">
        <v>1.18E-2</v>
      </c>
    </row>
    <row r="50" spans="1:14">
      <c r="A50" s="273" t="s">
        <v>429</v>
      </c>
      <c r="B50" s="273"/>
      <c r="C50" s="273"/>
      <c r="D50" s="273"/>
      <c r="E50" s="273"/>
      <c r="F50" s="273"/>
      <c r="G50" s="273"/>
      <c r="H50" s="273"/>
      <c r="I50" s="273"/>
      <c r="J50" s="273"/>
      <c r="K50" s="273"/>
      <c r="L50" s="273"/>
      <c r="M50" s="273"/>
      <c r="N50" s="273"/>
    </row>
  </sheetData>
  <mergeCells count="6">
    <mergeCell ref="A50:N50"/>
    <mergeCell ref="A1:N1"/>
    <mergeCell ref="A5:N5"/>
    <mergeCell ref="A20:N20"/>
    <mergeCell ref="A35:N35"/>
    <mergeCell ref="L3:N3"/>
  </mergeCells>
  <pageMargins left="0.78740157499999996" right="0.78740157499999996" top="0.984251969" bottom="0.984251969" header="0.4921259845" footer="0.4921259845"/>
  <pageSetup paperSize="9" scale="84" orientation="portrait"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C6C4"/>
  </sheetPr>
  <dimension ref="A1:N50"/>
  <sheetViews>
    <sheetView zoomScale="85" zoomScaleNormal="85" workbookViewId="0">
      <selection activeCell="P8" sqref="P8"/>
    </sheetView>
  </sheetViews>
  <sheetFormatPr baseColWidth="10" defaultRowHeight="13.2"/>
  <cols>
    <col min="1" max="1" width="6.109375" style="21" customWidth="1"/>
    <col min="2" max="2" width="16.44140625" style="22" bestFit="1" customWidth="1"/>
    <col min="3" max="3" width="7" style="21" bestFit="1" customWidth="1"/>
    <col min="4" max="12" width="7" style="20" bestFit="1" customWidth="1"/>
    <col min="13" max="13" width="7.109375" style="20" bestFit="1" customWidth="1"/>
    <col min="14" max="14" width="7" style="20" bestFit="1" customWidth="1"/>
    <col min="15" max="256" width="11.44140625" style="20"/>
    <col min="257" max="257" width="6.109375" style="20" customWidth="1"/>
    <col min="258" max="258" width="10.88671875" style="20" bestFit="1" customWidth="1"/>
    <col min="259" max="270" width="6.109375" style="20" customWidth="1"/>
    <col min="271" max="512" width="11.44140625" style="20"/>
    <col min="513" max="513" width="6.109375" style="20" customWidth="1"/>
    <col min="514" max="514" width="10.88671875" style="20" bestFit="1" customWidth="1"/>
    <col min="515" max="526" width="6.109375" style="20" customWidth="1"/>
    <col min="527" max="768" width="11.44140625" style="20"/>
    <col min="769" max="769" width="6.109375" style="20" customWidth="1"/>
    <col min="770" max="770" width="10.88671875" style="20" bestFit="1" customWidth="1"/>
    <col min="771" max="782" width="6.109375" style="20" customWidth="1"/>
    <col min="783" max="1024" width="11.44140625" style="20"/>
    <col min="1025" max="1025" width="6.109375" style="20" customWidth="1"/>
    <col min="1026" max="1026" width="10.88671875" style="20" bestFit="1" customWidth="1"/>
    <col min="1027" max="1038" width="6.109375" style="20" customWidth="1"/>
    <col min="1039" max="1280" width="11.44140625" style="20"/>
    <col min="1281" max="1281" width="6.109375" style="20" customWidth="1"/>
    <col min="1282" max="1282" width="10.88671875" style="20" bestFit="1" customWidth="1"/>
    <col min="1283" max="1294" width="6.109375" style="20" customWidth="1"/>
    <col min="1295" max="1536" width="11.44140625" style="20"/>
    <col min="1537" max="1537" width="6.109375" style="20" customWidth="1"/>
    <col min="1538" max="1538" width="10.88671875" style="20" bestFit="1" customWidth="1"/>
    <col min="1539" max="1550" width="6.109375" style="20" customWidth="1"/>
    <col min="1551" max="1792" width="11.44140625" style="20"/>
    <col min="1793" max="1793" width="6.109375" style="20" customWidth="1"/>
    <col min="1794" max="1794" width="10.88671875" style="20" bestFit="1" customWidth="1"/>
    <col min="1795" max="1806" width="6.109375" style="20" customWidth="1"/>
    <col min="1807" max="2048" width="11.44140625" style="20"/>
    <col min="2049" max="2049" width="6.109375" style="20" customWidth="1"/>
    <col min="2050" max="2050" width="10.88671875" style="20" bestFit="1" customWidth="1"/>
    <col min="2051" max="2062" width="6.109375" style="20" customWidth="1"/>
    <col min="2063" max="2304" width="11.44140625" style="20"/>
    <col min="2305" max="2305" width="6.109375" style="20" customWidth="1"/>
    <col min="2306" max="2306" width="10.88671875" style="20" bestFit="1" customWidth="1"/>
    <col min="2307" max="2318" width="6.109375" style="20" customWidth="1"/>
    <col min="2319" max="2560" width="11.44140625" style="20"/>
    <col min="2561" max="2561" width="6.109375" style="20" customWidth="1"/>
    <col min="2562" max="2562" width="10.88671875" style="20" bestFit="1" customWidth="1"/>
    <col min="2563" max="2574" width="6.109375" style="20" customWidth="1"/>
    <col min="2575" max="2816" width="11.44140625" style="20"/>
    <col min="2817" max="2817" width="6.109375" style="20" customWidth="1"/>
    <col min="2818" max="2818" width="10.88671875" style="20" bestFit="1" customWidth="1"/>
    <col min="2819" max="2830" width="6.109375" style="20" customWidth="1"/>
    <col min="2831" max="3072" width="11.44140625" style="20"/>
    <col min="3073" max="3073" width="6.109375" style="20" customWidth="1"/>
    <col min="3074" max="3074" width="10.88671875" style="20" bestFit="1" customWidth="1"/>
    <col min="3075" max="3086" width="6.109375" style="20" customWidth="1"/>
    <col min="3087" max="3328" width="11.44140625" style="20"/>
    <col min="3329" max="3329" width="6.109375" style="20" customWidth="1"/>
    <col min="3330" max="3330" width="10.88671875" style="20" bestFit="1" customWidth="1"/>
    <col min="3331" max="3342" width="6.109375" style="20" customWidth="1"/>
    <col min="3343" max="3584" width="11.44140625" style="20"/>
    <col min="3585" max="3585" width="6.109375" style="20" customWidth="1"/>
    <col min="3586" max="3586" width="10.88671875" style="20" bestFit="1" customWidth="1"/>
    <col min="3587" max="3598" width="6.109375" style="20" customWidth="1"/>
    <col min="3599" max="3840" width="11.44140625" style="20"/>
    <col min="3841" max="3841" width="6.109375" style="20" customWidth="1"/>
    <col min="3842" max="3842" width="10.88671875" style="20" bestFit="1" customWidth="1"/>
    <col min="3843" max="3854" width="6.109375" style="20" customWidth="1"/>
    <col min="3855" max="4096" width="11.44140625" style="20"/>
    <col min="4097" max="4097" width="6.109375" style="20" customWidth="1"/>
    <col min="4098" max="4098" width="10.88671875" style="20" bestFit="1" customWidth="1"/>
    <col min="4099" max="4110" width="6.109375" style="20" customWidth="1"/>
    <col min="4111" max="4352" width="11.44140625" style="20"/>
    <col min="4353" max="4353" width="6.109375" style="20" customWidth="1"/>
    <col min="4354" max="4354" width="10.88671875" style="20" bestFit="1" customWidth="1"/>
    <col min="4355" max="4366" width="6.109375" style="20" customWidth="1"/>
    <col min="4367" max="4608" width="11.44140625" style="20"/>
    <col min="4609" max="4609" width="6.109375" style="20" customWidth="1"/>
    <col min="4610" max="4610" width="10.88671875" style="20" bestFit="1" customWidth="1"/>
    <col min="4611" max="4622" width="6.109375" style="20" customWidth="1"/>
    <col min="4623" max="4864" width="11.44140625" style="20"/>
    <col min="4865" max="4865" width="6.109375" style="20" customWidth="1"/>
    <col min="4866" max="4866" width="10.88671875" style="20" bestFit="1" customWidth="1"/>
    <col min="4867" max="4878" width="6.109375" style="20" customWidth="1"/>
    <col min="4879" max="5120" width="11.44140625" style="20"/>
    <col min="5121" max="5121" width="6.109375" style="20" customWidth="1"/>
    <col min="5122" max="5122" width="10.88671875" style="20" bestFit="1" customWidth="1"/>
    <col min="5123" max="5134" width="6.109375" style="20" customWidth="1"/>
    <col min="5135" max="5376" width="11.44140625" style="20"/>
    <col min="5377" max="5377" width="6.109375" style="20" customWidth="1"/>
    <col min="5378" max="5378" width="10.88671875" style="20" bestFit="1" customWidth="1"/>
    <col min="5379" max="5390" width="6.109375" style="20" customWidth="1"/>
    <col min="5391" max="5632" width="11.44140625" style="20"/>
    <col min="5633" max="5633" width="6.109375" style="20" customWidth="1"/>
    <col min="5634" max="5634" width="10.88671875" style="20" bestFit="1" customWidth="1"/>
    <col min="5635" max="5646" width="6.109375" style="20" customWidth="1"/>
    <col min="5647" max="5888" width="11.44140625" style="20"/>
    <col min="5889" max="5889" width="6.109375" style="20" customWidth="1"/>
    <col min="5890" max="5890" width="10.88671875" style="20" bestFit="1" customWidth="1"/>
    <col min="5891" max="5902" width="6.109375" style="20" customWidth="1"/>
    <col min="5903" max="6144" width="11.44140625" style="20"/>
    <col min="6145" max="6145" width="6.109375" style="20" customWidth="1"/>
    <col min="6146" max="6146" width="10.88671875" style="20" bestFit="1" customWidth="1"/>
    <col min="6147" max="6158" width="6.109375" style="20" customWidth="1"/>
    <col min="6159" max="6400" width="11.44140625" style="20"/>
    <col min="6401" max="6401" width="6.109375" style="20" customWidth="1"/>
    <col min="6402" max="6402" width="10.88671875" style="20" bestFit="1" customWidth="1"/>
    <col min="6403" max="6414" width="6.109375" style="20" customWidth="1"/>
    <col min="6415" max="6656" width="11.44140625" style="20"/>
    <col min="6657" max="6657" width="6.109375" style="20" customWidth="1"/>
    <col min="6658" max="6658" width="10.88671875" style="20" bestFit="1" customWidth="1"/>
    <col min="6659" max="6670" width="6.109375" style="20" customWidth="1"/>
    <col min="6671" max="6912" width="11.44140625" style="20"/>
    <col min="6913" max="6913" width="6.109375" style="20" customWidth="1"/>
    <col min="6914" max="6914" width="10.88671875" style="20" bestFit="1" customWidth="1"/>
    <col min="6915" max="6926" width="6.109375" style="20" customWidth="1"/>
    <col min="6927" max="7168" width="11.44140625" style="20"/>
    <col min="7169" max="7169" width="6.109375" style="20" customWidth="1"/>
    <col min="7170" max="7170" width="10.88671875" style="20" bestFit="1" customWidth="1"/>
    <col min="7171" max="7182" width="6.109375" style="20" customWidth="1"/>
    <col min="7183" max="7424" width="11.44140625" style="20"/>
    <col min="7425" max="7425" width="6.109375" style="20" customWidth="1"/>
    <col min="7426" max="7426" width="10.88671875" style="20" bestFit="1" customWidth="1"/>
    <col min="7427" max="7438" width="6.109375" style="20" customWidth="1"/>
    <col min="7439" max="7680" width="11.44140625" style="20"/>
    <col min="7681" max="7681" width="6.109375" style="20" customWidth="1"/>
    <col min="7682" max="7682" width="10.88671875" style="20" bestFit="1" customWidth="1"/>
    <col min="7683" max="7694" width="6.109375" style="20" customWidth="1"/>
    <col min="7695" max="7936" width="11.44140625" style="20"/>
    <col min="7937" max="7937" width="6.109375" style="20" customWidth="1"/>
    <col min="7938" max="7938" width="10.88671875" style="20" bestFit="1" customWidth="1"/>
    <col min="7939" max="7950" width="6.109375" style="20" customWidth="1"/>
    <col min="7951" max="8192" width="11.44140625" style="20"/>
    <col min="8193" max="8193" width="6.109375" style="20" customWidth="1"/>
    <col min="8194" max="8194" width="10.88671875" style="20" bestFit="1" customWidth="1"/>
    <col min="8195" max="8206" width="6.109375" style="20" customWidth="1"/>
    <col min="8207" max="8448" width="11.44140625" style="20"/>
    <col min="8449" max="8449" width="6.109375" style="20" customWidth="1"/>
    <col min="8450" max="8450" width="10.88671875" style="20" bestFit="1" customWidth="1"/>
    <col min="8451" max="8462" width="6.109375" style="20" customWidth="1"/>
    <col min="8463" max="8704" width="11.44140625" style="20"/>
    <col min="8705" max="8705" width="6.109375" style="20" customWidth="1"/>
    <col min="8706" max="8706" width="10.88671875" style="20" bestFit="1" customWidth="1"/>
    <col min="8707" max="8718" width="6.109375" style="20" customWidth="1"/>
    <col min="8719" max="8960" width="11.44140625" style="20"/>
    <col min="8961" max="8961" width="6.109375" style="20" customWidth="1"/>
    <col min="8962" max="8962" width="10.88671875" style="20" bestFit="1" customWidth="1"/>
    <col min="8963" max="8974" width="6.109375" style="20" customWidth="1"/>
    <col min="8975" max="9216" width="11.44140625" style="20"/>
    <col min="9217" max="9217" width="6.109375" style="20" customWidth="1"/>
    <col min="9218" max="9218" width="10.88671875" style="20" bestFit="1" customWidth="1"/>
    <col min="9219" max="9230" width="6.109375" style="20" customWidth="1"/>
    <col min="9231" max="9472" width="11.44140625" style="20"/>
    <col min="9473" max="9473" width="6.109375" style="20" customWidth="1"/>
    <col min="9474" max="9474" width="10.88671875" style="20" bestFit="1" customWidth="1"/>
    <col min="9475" max="9486" width="6.109375" style="20" customWidth="1"/>
    <col min="9487" max="9728" width="11.44140625" style="20"/>
    <col min="9729" max="9729" width="6.109375" style="20" customWidth="1"/>
    <col min="9730" max="9730" width="10.88671875" style="20" bestFit="1" customWidth="1"/>
    <col min="9731" max="9742" width="6.109375" style="20" customWidth="1"/>
    <col min="9743" max="9984" width="11.44140625" style="20"/>
    <col min="9985" max="9985" width="6.109375" style="20" customWidth="1"/>
    <col min="9986" max="9986" width="10.88671875" style="20" bestFit="1" customWidth="1"/>
    <col min="9987" max="9998" width="6.109375" style="20" customWidth="1"/>
    <col min="9999" max="10240" width="11.44140625" style="20"/>
    <col min="10241" max="10241" width="6.109375" style="20" customWidth="1"/>
    <col min="10242" max="10242" width="10.88671875" style="20" bestFit="1" customWidth="1"/>
    <col min="10243" max="10254" width="6.109375" style="20" customWidth="1"/>
    <col min="10255" max="10496" width="11.44140625" style="20"/>
    <col min="10497" max="10497" width="6.109375" style="20" customWidth="1"/>
    <col min="10498" max="10498" width="10.88671875" style="20" bestFit="1" customWidth="1"/>
    <col min="10499" max="10510" width="6.109375" style="20" customWidth="1"/>
    <col min="10511" max="10752" width="11.44140625" style="20"/>
    <col min="10753" max="10753" width="6.109375" style="20" customWidth="1"/>
    <col min="10754" max="10754" width="10.88671875" style="20" bestFit="1" customWidth="1"/>
    <col min="10755" max="10766" width="6.109375" style="20" customWidth="1"/>
    <col min="10767" max="11008" width="11.44140625" style="20"/>
    <col min="11009" max="11009" width="6.109375" style="20" customWidth="1"/>
    <col min="11010" max="11010" width="10.88671875" style="20" bestFit="1" customWidth="1"/>
    <col min="11011" max="11022" width="6.109375" style="20" customWidth="1"/>
    <col min="11023" max="11264" width="11.44140625" style="20"/>
    <col min="11265" max="11265" width="6.109375" style="20" customWidth="1"/>
    <col min="11266" max="11266" width="10.88671875" style="20" bestFit="1" customWidth="1"/>
    <col min="11267" max="11278" width="6.109375" style="20" customWidth="1"/>
    <col min="11279" max="11520" width="11.44140625" style="20"/>
    <col min="11521" max="11521" width="6.109375" style="20" customWidth="1"/>
    <col min="11522" max="11522" width="10.88671875" style="20" bestFit="1" customWidth="1"/>
    <col min="11523" max="11534" width="6.109375" style="20" customWidth="1"/>
    <col min="11535" max="11776" width="11.44140625" style="20"/>
    <col min="11777" max="11777" width="6.109375" style="20" customWidth="1"/>
    <col min="11778" max="11778" width="10.88671875" style="20" bestFit="1" customWidth="1"/>
    <col min="11779" max="11790" width="6.109375" style="20" customWidth="1"/>
    <col min="11791" max="12032" width="11.44140625" style="20"/>
    <col min="12033" max="12033" width="6.109375" style="20" customWidth="1"/>
    <col min="12034" max="12034" width="10.88671875" style="20" bestFit="1" customWidth="1"/>
    <col min="12035" max="12046" width="6.109375" style="20" customWidth="1"/>
    <col min="12047" max="12288" width="11.44140625" style="20"/>
    <col min="12289" max="12289" width="6.109375" style="20" customWidth="1"/>
    <col min="12290" max="12290" width="10.88671875" style="20" bestFit="1" customWidth="1"/>
    <col min="12291" max="12302" width="6.109375" style="20" customWidth="1"/>
    <col min="12303" max="12544" width="11.44140625" style="20"/>
    <col min="12545" max="12545" width="6.109375" style="20" customWidth="1"/>
    <col min="12546" max="12546" width="10.88671875" style="20" bestFit="1" customWidth="1"/>
    <col min="12547" max="12558" width="6.109375" style="20" customWidth="1"/>
    <col min="12559" max="12800" width="11.44140625" style="20"/>
    <col min="12801" max="12801" width="6.109375" style="20" customWidth="1"/>
    <col min="12802" max="12802" width="10.88671875" style="20" bestFit="1" customWidth="1"/>
    <col min="12803" max="12814" width="6.109375" style="20" customWidth="1"/>
    <col min="12815" max="13056" width="11.44140625" style="20"/>
    <col min="13057" max="13057" width="6.109375" style="20" customWidth="1"/>
    <col min="13058" max="13058" width="10.88671875" style="20" bestFit="1" customWidth="1"/>
    <col min="13059" max="13070" width="6.109375" style="20" customWidth="1"/>
    <col min="13071" max="13312" width="11.44140625" style="20"/>
    <col min="13313" max="13313" width="6.109375" style="20" customWidth="1"/>
    <col min="13314" max="13314" width="10.88671875" style="20" bestFit="1" customWidth="1"/>
    <col min="13315" max="13326" width="6.109375" style="20" customWidth="1"/>
    <col min="13327" max="13568" width="11.44140625" style="20"/>
    <col min="13569" max="13569" width="6.109375" style="20" customWidth="1"/>
    <col min="13570" max="13570" width="10.88671875" style="20" bestFit="1" customWidth="1"/>
    <col min="13571" max="13582" width="6.109375" style="20" customWidth="1"/>
    <col min="13583" max="13824" width="11.44140625" style="20"/>
    <col min="13825" max="13825" width="6.109375" style="20" customWidth="1"/>
    <col min="13826" max="13826" width="10.88671875" style="20" bestFit="1" customWidth="1"/>
    <col min="13827" max="13838" width="6.109375" style="20" customWidth="1"/>
    <col min="13839" max="14080" width="11.44140625" style="20"/>
    <col min="14081" max="14081" width="6.109375" style="20" customWidth="1"/>
    <col min="14082" max="14082" width="10.88671875" style="20" bestFit="1" customWidth="1"/>
    <col min="14083" max="14094" width="6.109375" style="20" customWidth="1"/>
    <col min="14095" max="14336" width="11.44140625" style="20"/>
    <col min="14337" max="14337" width="6.109375" style="20" customWidth="1"/>
    <col min="14338" max="14338" width="10.88671875" style="20" bestFit="1" customWidth="1"/>
    <col min="14339" max="14350" width="6.109375" style="20" customWidth="1"/>
    <col min="14351" max="14592" width="11.44140625" style="20"/>
    <col min="14593" max="14593" width="6.109375" style="20" customWidth="1"/>
    <col min="14594" max="14594" width="10.88671875" style="20" bestFit="1" customWidth="1"/>
    <col min="14595" max="14606" width="6.109375" style="20" customWidth="1"/>
    <col min="14607" max="14848" width="11.44140625" style="20"/>
    <col min="14849" max="14849" width="6.109375" style="20" customWidth="1"/>
    <col min="14850" max="14850" width="10.88671875" style="20" bestFit="1" customWidth="1"/>
    <col min="14851" max="14862" width="6.109375" style="20" customWidth="1"/>
    <col min="14863" max="15104" width="11.44140625" style="20"/>
    <col min="15105" max="15105" width="6.109375" style="20" customWidth="1"/>
    <col min="15106" max="15106" width="10.88671875" style="20" bestFit="1" customWidth="1"/>
    <col min="15107" max="15118" width="6.109375" style="20" customWidth="1"/>
    <col min="15119" max="15360" width="11.44140625" style="20"/>
    <col min="15361" max="15361" width="6.109375" style="20" customWidth="1"/>
    <col min="15362" max="15362" width="10.88671875" style="20" bestFit="1" customWidth="1"/>
    <col min="15363" max="15374" width="6.109375" style="20" customWidth="1"/>
    <col min="15375" max="15616" width="11.44140625" style="20"/>
    <col min="15617" max="15617" width="6.109375" style="20" customWidth="1"/>
    <col min="15618" max="15618" width="10.88671875" style="20" bestFit="1" customWidth="1"/>
    <col min="15619" max="15630" width="6.109375" style="20" customWidth="1"/>
    <col min="15631" max="15872" width="11.44140625" style="20"/>
    <col min="15873" max="15873" width="6.109375" style="20" customWidth="1"/>
    <col min="15874" max="15874" width="10.88671875" style="20" bestFit="1" customWidth="1"/>
    <col min="15875" max="15886" width="6.109375" style="20" customWidth="1"/>
    <col min="15887" max="16128" width="11.44140625" style="20"/>
    <col min="16129" max="16129" width="6.109375" style="20" customWidth="1"/>
    <col min="16130" max="16130" width="10.88671875" style="20" bestFit="1" customWidth="1"/>
    <col min="16131" max="16142" width="6.109375" style="20" customWidth="1"/>
    <col min="16143" max="16384" width="11.44140625" style="20"/>
  </cols>
  <sheetData>
    <row r="1" spans="1:14" ht="18" customHeight="1">
      <c r="A1" s="295" t="s">
        <v>266</v>
      </c>
      <c r="B1" s="295"/>
      <c r="C1" s="295"/>
      <c r="D1" s="295"/>
      <c r="E1" s="295"/>
      <c r="F1" s="295"/>
      <c r="G1" s="295"/>
      <c r="H1" s="295"/>
      <c r="I1" s="295"/>
      <c r="J1" s="295"/>
      <c r="K1" s="295"/>
      <c r="L1" s="295"/>
      <c r="M1" s="295"/>
      <c r="N1" s="295"/>
    </row>
    <row r="2" spans="1:14" s="137" customFormat="1" ht="15.9" customHeight="1">
      <c r="A2" s="144"/>
      <c r="B2" s="144"/>
      <c r="C2" s="135"/>
    </row>
    <row r="3" spans="1:14" s="137" customFormat="1" ht="15.9" customHeight="1" thickBot="1">
      <c r="A3" s="147"/>
      <c r="B3" s="147"/>
      <c r="C3" s="146"/>
      <c r="D3" s="148"/>
      <c r="E3" s="148"/>
      <c r="F3" s="148"/>
      <c r="G3" s="148"/>
      <c r="H3" s="148"/>
      <c r="I3" s="148"/>
      <c r="J3" s="148"/>
      <c r="K3" s="148"/>
      <c r="L3" s="293" t="s">
        <v>267</v>
      </c>
      <c r="M3" s="293"/>
      <c r="N3" s="293"/>
    </row>
    <row r="4" spans="1:14" s="138" customFormat="1" ht="15.9" customHeight="1">
      <c r="A4" s="142" t="s">
        <v>237</v>
      </c>
      <c r="B4" s="171" t="s">
        <v>170</v>
      </c>
      <c r="C4" s="172" t="s">
        <v>126</v>
      </c>
      <c r="D4" s="172" t="s">
        <v>127</v>
      </c>
      <c r="E4" s="172" t="s">
        <v>117</v>
      </c>
      <c r="F4" s="172" t="s">
        <v>116</v>
      </c>
      <c r="G4" s="172" t="s">
        <v>135</v>
      </c>
      <c r="H4" s="172" t="s">
        <v>134</v>
      </c>
      <c r="I4" s="172" t="s">
        <v>133</v>
      </c>
      <c r="J4" s="172" t="s">
        <v>132</v>
      </c>
      <c r="K4" s="172" t="s">
        <v>131</v>
      </c>
      <c r="L4" s="172" t="s">
        <v>130</v>
      </c>
      <c r="M4" s="172" t="s">
        <v>129</v>
      </c>
      <c r="N4" s="172" t="s">
        <v>128</v>
      </c>
    </row>
    <row r="5" spans="1:14" s="137" customFormat="1" ht="15.9" customHeight="1">
      <c r="A5" s="297" t="s">
        <v>184</v>
      </c>
      <c r="B5" s="297"/>
      <c r="C5" s="297"/>
      <c r="D5" s="297"/>
      <c r="E5" s="297"/>
      <c r="F5" s="297"/>
      <c r="G5" s="297"/>
      <c r="H5" s="297"/>
      <c r="I5" s="297"/>
      <c r="J5" s="297"/>
      <c r="K5" s="297"/>
      <c r="L5" s="297"/>
      <c r="M5" s="297"/>
      <c r="N5" s="297"/>
    </row>
    <row r="6" spans="1:14" s="137" customFormat="1" ht="15.9" customHeight="1">
      <c r="A6" s="139" t="s">
        <v>242</v>
      </c>
      <c r="B6" s="173" t="s">
        <v>243</v>
      </c>
      <c r="C6" s="168" t="s">
        <v>243</v>
      </c>
      <c r="D6" s="168" t="s">
        <v>243</v>
      </c>
      <c r="E6" s="168" t="s">
        <v>243</v>
      </c>
      <c r="F6" s="168" t="s">
        <v>243</v>
      </c>
      <c r="G6" s="168" t="s">
        <v>243</v>
      </c>
      <c r="H6" s="168" t="s">
        <v>243</v>
      </c>
      <c r="I6" s="168" t="s">
        <v>243</v>
      </c>
      <c r="J6" s="168" t="s">
        <v>243</v>
      </c>
      <c r="K6" s="168" t="s">
        <v>243</v>
      </c>
      <c r="L6" s="168" t="s">
        <v>243</v>
      </c>
      <c r="M6" s="168" t="s">
        <v>243</v>
      </c>
      <c r="N6" s="140">
        <v>4.7657512116316643E-2</v>
      </c>
    </row>
    <row r="7" spans="1:14" s="137" customFormat="1" ht="15.9" customHeight="1">
      <c r="A7" s="139" t="s">
        <v>244</v>
      </c>
      <c r="B7" s="145">
        <v>3.5985605757696923E-2</v>
      </c>
      <c r="C7" s="140">
        <v>4.7657512116316643E-2</v>
      </c>
      <c r="D7" s="140">
        <v>4.3795620437956206E-2</v>
      </c>
      <c r="E7" s="140">
        <v>3.7551020408163265E-2</v>
      </c>
      <c r="F7" s="140">
        <v>3.4398034398034398E-2</v>
      </c>
      <c r="G7" s="140">
        <v>3.5188216039279872E-2</v>
      </c>
      <c r="H7" s="140">
        <v>3.8336052202283852E-2</v>
      </c>
      <c r="I7" s="140">
        <v>3.9119804400977995E-2</v>
      </c>
      <c r="J7" s="140">
        <v>4.0683482506102521E-2</v>
      </c>
      <c r="K7" s="140">
        <v>3.2813781788351107E-2</v>
      </c>
      <c r="L7" s="140">
        <v>3.3606557377049179E-2</v>
      </c>
      <c r="M7" s="140">
        <v>2.7227722772277228E-2</v>
      </c>
      <c r="N7" s="140">
        <v>2.9156816390858944E-2</v>
      </c>
    </row>
    <row r="8" spans="1:14" s="137" customFormat="1" ht="15.9" customHeight="1">
      <c r="A8" s="139" t="s">
        <v>245</v>
      </c>
      <c r="B8" s="145">
        <v>2.9532564052415413E-2</v>
      </c>
      <c r="C8" s="140">
        <v>3.1446540880503145E-2</v>
      </c>
      <c r="D8" s="140">
        <v>3.2207384131971717E-2</v>
      </c>
      <c r="E8" s="140">
        <v>3.0684500393391032E-2</v>
      </c>
      <c r="F8" s="140">
        <v>2.4544734758511481E-2</v>
      </c>
      <c r="G8" s="140">
        <v>2.2222222222222223E-2</v>
      </c>
      <c r="H8" s="140">
        <v>2.6086956521739129E-2</v>
      </c>
      <c r="I8" s="140">
        <v>3.0684500393391032E-2</v>
      </c>
      <c r="J8" s="140">
        <v>3.2967032967032968E-2</v>
      </c>
      <c r="K8" s="140">
        <v>3.1446540880503145E-2</v>
      </c>
      <c r="L8" s="140">
        <v>3.0684500393391032E-2</v>
      </c>
      <c r="M8" s="140">
        <v>3.5238841033672669E-2</v>
      </c>
      <c r="N8" s="140">
        <v>2.8015564202334631E-2</v>
      </c>
    </row>
    <row r="9" spans="1:14" s="137" customFormat="1" ht="15.9" customHeight="1">
      <c r="A9" s="139" t="s">
        <v>246</v>
      </c>
      <c r="B9" s="145">
        <v>3.8076923076923078E-2</v>
      </c>
      <c r="C9" s="140">
        <v>3.1782945736434108E-2</v>
      </c>
      <c r="D9" s="140">
        <v>3.7008481110254433E-2</v>
      </c>
      <c r="E9" s="140">
        <v>3.6265432098765434E-2</v>
      </c>
      <c r="F9" s="140">
        <v>3.2532920216886134E-2</v>
      </c>
      <c r="G9" s="140">
        <v>3.7750385208012327E-2</v>
      </c>
      <c r="H9" s="140">
        <v>3.9969254419677171E-2</v>
      </c>
      <c r="I9" s="140">
        <v>4.9467275494672752E-2</v>
      </c>
      <c r="J9" s="140">
        <v>4.2177914110429447E-2</v>
      </c>
      <c r="K9" s="140">
        <v>4.1442824251726781E-2</v>
      </c>
      <c r="L9" s="140">
        <v>3.9230769230769229E-2</v>
      </c>
      <c r="M9" s="140">
        <v>3.2532920216886134E-2</v>
      </c>
      <c r="N9" s="140">
        <v>3.6923076923076927E-2</v>
      </c>
    </row>
    <row r="10" spans="1:14" s="137" customFormat="1" ht="15.9" customHeight="1">
      <c r="A10" s="139" t="s">
        <v>247</v>
      </c>
      <c r="B10" s="145">
        <v>3.1551499348109524E-2</v>
      </c>
      <c r="C10" s="140">
        <v>4.3544690603514132E-2</v>
      </c>
      <c r="D10" s="140">
        <v>4.6458492003046456E-2</v>
      </c>
      <c r="E10" s="140">
        <v>3.7663335895465028E-2</v>
      </c>
      <c r="F10" s="140">
        <v>3.6181678214010776E-2</v>
      </c>
      <c r="G10" s="140">
        <v>3.2457496136012363E-2</v>
      </c>
      <c r="H10" s="140">
        <v>3.0209140201394268E-2</v>
      </c>
      <c r="I10" s="140">
        <v>2.263856362217018E-2</v>
      </c>
      <c r="J10" s="140">
        <v>3.0209140201394268E-2</v>
      </c>
      <c r="K10" s="140">
        <v>2.263856362217018E-2</v>
      </c>
      <c r="L10" s="140">
        <v>2.4162120031176928E-2</v>
      </c>
      <c r="M10" s="140">
        <v>2.5680933852140077E-2</v>
      </c>
      <c r="N10" s="140">
        <v>2.2364217252396165E-2</v>
      </c>
    </row>
    <row r="11" spans="1:14" s="137" customFormat="1" ht="15.9" customHeight="1">
      <c r="A11" s="139" t="s">
        <v>248</v>
      </c>
      <c r="B11" s="145">
        <v>2.2098347601035236E-2</v>
      </c>
      <c r="C11" s="140">
        <v>2.1582733812949641E-2</v>
      </c>
      <c r="D11" s="140">
        <v>1.9230769230769232E-2</v>
      </c>
      <c r="E11" s="140">
        <v>2.3144453312051078E-2</v>
      </c>
      <c r="F11" s="140">
        <v>2.3144453312051078E-2</v>
      </c>
      <c r="G11" s="140">
        <v>2.8571428571428571E-2</v>
      </c>
      <c r="H11" s="140">
        <v>1.6867469879518072E-2</v>
      </c>
      <c r="I11" s="140">
        <v>2.3144453312051078E-2</v>
      </c>
      <c r="J11" s="140">
        <v>2.0799999999999999E-2</v>
      </c>
      <c r="K11" s="140">
        <v>2.3923444976076555E-2</v>
      </c>
      <c r="L11" s="140">
        <v>2.1582733812949641E-2</v>
      </c>
      <c r="M11" s="140">
        <v>2.3923444976076555E-2</v>
      </c>
      <c r="N11" s="185">
        <v>2.0016012810248198E-2</v>
      </c>
    </row>
    <row r="12" spans="1:14" s="137" customFormat="1" ht="15.9" customHeight="1">
      <c r="A12" s="139" t="s">
        <v>249</v>
      </c>
      <c r="B12" s="145">
        <v>2.2777274492040894E-2</v>
      </c>
      <c r="C12" s="140">
        <v>2.6856240126382307E-2</v>
      </c>
      <c r="D12" s="140">
        <v>2.6086956521739129E-2</v>
      </c>
      <c r="E12" s="140">
        <v>2.8391167192429023E-2</v>
      </c>
      <c r="F12" s="140">
        <v>2.4544734758511481E-2</v>
      </c>
      <c r="G12" s="140">
        <v>2.2997620935765267E-2</v>
      </c>
      <c r="H12" s="140">
        <v>1.44E-2</v>
      </c>
      <c r="I12" s="140">
        <v>1.5974440894568689E-2</v>
      </c>
      <c r="J12" s="140">
        <v>2.066772655007949E-2</v>
      </c>
      <c r="K12" s="140">
        <v>2.3771790808240888E-2</v>
      </c>
      <c r="L12" s="140">
        <v>2.1445591739475776E-2</v>
      </c>
      <c r="M12" s="140">
        <v>2.3771790808240888E-2</v>
      </c>
      <c r="N12" s="185">
        <v>2.872260015117158E-2</v>
      </c>
    </row>
    <row r="13" spans="1:14" s="137" customFormat="1" ht="15.9" customHeight="1">
      <c r="A13" s="139" t="s">
        <v>250</v>
      </c>
      <c r="B13" s="145">
        <v>2.9061337704091278E-2</v>
      </c>
      <c r="C13" s="140">
        <v>2.7252081756245269E-2</v>
      </c>
      <c r="D13" s="140">
        <v>3.3834586466165412E-2</v>
      </c>
      <c r="E13" s="140">
        <v>3.0188679245283019E-2</v>
      </c>
      <c r="F13" s="140">
        <v>2.1325209444021324E-2</v>
      </c>
      <c r="G13" s="140">
        <v>2.2813688212927757E-2</v>
      </c>
      <c r="H13" s="140">
        <v>2.5777103866565579E-2</v>
      </c>
      <c r="I13" s="140">
        <v>3.1650339110776186E-2</v>
      </c>
      <c r="J13" s="140">
        <v>3.889304412864622E-2</v>
      </c>
      <c r="K13" s="140">
        <v>3.3107599699021821E-2</v>
      </c>
      <c r="L13" s="140">
        <v>2.9456193353474321E-2</v>
      </c>
      <c r="M13" s="140">
        <v>2.872260015117158E-2</v>
      </c>
      <c r="N13" s="185">
        <v>2.5095057034220533E-2</v>
      </c>
    </row>
    <row r="14" spans="1:14" s="137" customFormat="1" ht="15.9" customHeight="1">
      <c r="A14" s="139" t="s">
        <v>251</v>
      </c>
      <c r="B14" s="145">
        <v>2.5144323284156507E-2</v>
      </c>
      <c r="C14" s="140">
        <v>2.7314112291350532E-2</v>
      </c>
      <c r="D14" s="140">
        <v>2.7314112291350532E-2</v>
      </c>
      <c r="E14" s="140">
        <v>2.212051868802441E-2</v>
      </c>
      <c r="F14" s="140">
        <v>2.0626432391138275E-2</v>
      </c>
      <c r="G14" s="140">
        <v>1.9127773527161437E-2</v>
      </c>
      <c r="H14" s="140">
        <v>1.9877675840978593E-2</v>
      </c>
      <c r="I14" s="140">
        <v>1.9127773527161437E-2</v>
      </c>
      <c r="J14" s="140">
        <v>2.5835866261398176E-2</v>
      </c>
      <c r="K14" s="140">
        <v>2.8051554207733132E-2</v>
      </c>
      <c r="L14" s="140">
        <v>2.6575550493545937E-2</v>
      </c>
      <c r="M14" s="140">
        <v>2.9523088569265707E-2</v>
      </c>
      <c r="N14" s="185">
        <v>3.3230293663060281E-2</v>
      </c>
    </row>
    <row r="15" spans="1:14" s="137" customFormat="1" ht="15.9" customHeight="1">
      <c r="A15" s="139" t="s">
        <v>252</v>
      </c>
      <c r="B15" s="145">
        <v>2.8124588999999998E-2</v>
      </c>
      <c r="C15" s="140">
        <v>3.3976833999999997E-2</v>
      </c>
      <c r="D15" s="140">
        <v>3.1733746E-2</v>
      </c>
      <c r="E15" s="140">
        <v>3.3230294E-2</v>
      </c>
      <c r="F15" s="140">
        <v>2.8000000000000001E-2</v>
      </c>
      <c r="G15" s="140">
        <v>2.7199999999999998E-2</v>
      </c>
      <c r="H15" s="140">
        <v>2.4199999999999999E-2</v>
      </c>
      <c r="I15" s="140">
        <v>1.8100000000000002E-2</v>
      </c>
      <c r="J15" s="140">
        <v>2.7199999999999998E-2</v>
      </c>
      <c r="K15" s="140">
        <v>2.7216173999999999E-2</v>
      </c>
      <c r="L15" s="140">
        <v>2.4180967000000001E-2</v>
      </c>
      <c r="M15" s="140">
        <v>2.6459144E-2</v>
      </c>
      <c r="N15" s="185">
        <v>3.1897927E-2</v>
      </c>
    </row>
    <row r="16" spans="1:14" s="137" customFormat="1" ht="15.9" customHeight="1">
      <c r="A16" s="139" t="s">
        <v>253</v>
      </c>
      <c r="B16" s="145">
        <v>3.4102512000000001E-2</v>
      </c>
      <c r="C16" s="140">
        <v>3.4208433000000003E-2</v>
      </c>
      <c r="D16" s="140">
        <v>3.9556962000000001E-2</v>
      </c>
      <c r="E16" s="140">
        <v>3.9556962000000001E-2</v>
      </c>
      <c r="F16" s="140">
        <v>3.7272006000000003E-2</v>
      </c>
      <c r="G16" s="140">
        <v>3.1897927E-2</v>
      </c>
      <c r="H16" s="140">
        <v>2.6499999999999999E-2</v>
      </c>
      <c r="I16" s="140">
        <v>2.5700000000000001E-2</v>
      </c>
      <c r="J16" s="140">
        <v>3.4200000000000001E-2</v>
      </c>
      <c r="K16" s="140">
        <v>3.1899999999999998E-2</v>
      </c>
      <c r="L16" s="140">
        <v>3.73E-2</v>
      </c>
      <c r="M16" s="140">
        <v>3.1897927E-2</v>
      </c>
      <c r="N16" s="185">
        <v>3.0328559000000001E-2</v>
      </c>
    </row>
    <row r="17" spans="1:14" s="137" customFormat="1" ht="15.9" customHeight="1">
      <c r="A17" s="139" t="s">
        <v>254</v>
      </c>
      <c r="B17" s="145">
        <v>2.6856903000000001E-2</v>
      </c>
      <c r="C17" s="140">
        <v>3.8429406999999999E-2</v>
      </c>
      <c r="D17" s="140">
        <v>3.5205365000000002E-2</v>
      </c>
      <c r="E17" s="140">
        <v>3.1144781E-2</v>
      </c>
      <c r="F17" s="140">
        <v>3.1959630000000003E-2</v>
      </c>
      <c r="G17" s="140">
        <v>2.4576271E-2</v>
      </c>
      <c r="H17" s="140">
        <v>1.8755328000000002E-2</v>
      </c>
      <c r="I17" s="140">
        <v>1.9591140999999999E-2</v>
      </c>
      <c r="J17" s="140">
        <v>2.3699999999999999E-2</v>
      </c>
      <c r="K17" s="140">
        <v>2.2100000000000002E-2</v>
      </c>
      <c r="L17" s="140">
        <v>2.3699999999999999E-2</v>
      </c>
      <c r="M17" s="140">
        <v>2.7E-2</v>
      </c>
      <c r="N17" s="185">
        <v>2.7E-2</v>
      </c>
    </row>
    <row r="18" spans="1:14" s="137" customFormat="1" ht="15.9" customHeight="1">
      <c r="A18" s="139" t="s">
        <v>255</v>
      </c>
      <c r="B18" s="145">
        <v>1.7292281999999999E-2</v>
      </c>
      <c r="C18" s="140">
        <v>2.5041735999999998E-2</v>
      </c>
      <c r="D18" s="140">
        <v>2.2594142000000001E-2</v>
      </c>
      <c r="E18" s="140">
        <v>1.5177065999999999E-2</v>
      </c>
      <c r="F18" s="140">
        <v>1.6006739999999998E-2</v>
      </c>
      <c r="G18" s="140">
        <v>1.4345992E-2</v>
      </c>
      <c r="H18" s="140">
        <v>1.3513514000000001E-2</v>
      </c>
      <c r="I18" s="140">
        <v>1.3513514000000001E-2</v>
      </c>
      <c r="J18" s="140">
        <v>1.9300000000000001E-2</v>
      </c>
      <c r="K18" s="140">
        <v>1.9300000000000001E-2</v>
      </c>
      <c r="L18" s="140">
        <v>1.35E-2</v>
      </c>
      <c r="M18" s="140">
        <v>1.77E-2</v>
      </c>
      <c r="N18" s="185">
        <v>1.6899999999999998E-2</v>
      </c>
    </row>
    <row r="19" spans="1:14" s="137" customFormat="1" ht="15.9" customHeight="1">
      <c r="A19" s="175" t="s">
        <v>347</v>
      </c>
      <c r="B19" s="176">
        <v>1.4999999999999999E-2</v>
      </c>
      <c r="C19" s="177">
        <v>1.7751479000000001E-2</v>
      </c>
      <c r="D19" s="177">
        <v>1.8581080999999999E-2</v>
      </c>
      <c r="E19" s="177">
        <v>1.8581080999999999E-2</v>
      </c>
      <c r="F19" s="177">
        <v>1.5254237E-2</v>
      </c>
      <c r="G19" s="177">
        <v>1.3582343E-2</v>
      </c>
      <c r="H19" s="177">
        <v>1.0221465000000001E-2</v>
      </c>
      <c r="I19" s="177">
        <v>1.1904761999999999E-2</v>
      </c>
      <c r="J19" s="177">
        <v>1.4418999E-2</v>
      </c>
      <c r="K19" s="177">
        <v>1.44E-2</v>
      </c>
      <c r="L19" s="177">
        <v>1.44E-2</v>
      </c>
      <c r="M19" s="177">
        <v>1.44E-2</v>
      </c>
      <c r="N19" s="186">
        <v>1.6799999999999999E-2</v>
      </c>
    </row>
    <row r="20" spans="1:14" s="137" customFormat="1" ht="15.9" customHeight="1">
      <c r="A20" s="297" t="s">
        <v>185</v>
      </c>
      <c r="B20" s="297"/>
      <c r="C20" s="297"/>
      <c r="D20" s="297"/>
      <c r="E20" s="297"/>
      <c r="F20" s="297"/>
      <c r="G20" s="297"/>
      <c r="H20" s="297"/>
      <c r="I20" s="297"/>
      <c r="J20" s="297"/>
      <c r="K20" s="297"/>
      <c r="L20" s="297"/>
      <c r="M20" s="297"/>
      <c r="N20" s="297"/>
    </row>
    <row r="21" spans="1:14" s="137" customFormat="1" ht="15.9" customHeight="1">
      <c r="A21" s="139" t="s">
        <v>242</v>
      </c>
      <c r="B21" s="173" t="s">
        <v>243</v>
      </c>
      <c r="C21" s="168" t="s">
        <v>243</v>
      </c>
      <c r="D21" s="168" t="s">
        <v>243</v>
      </c>
      <c r="E21" s="168" t="s">
        <v>243</v>
      </c>
      <c r="F21" s="168" t="s">
        <v>243</v>
      </c>
      <c r="G21" s="168" t="s">
        <v>243</v>
      </c>
      <c r="H21" s="168" t="s">
        <v>243</v>
      </c>
      <c r="I21" s="168" t="s">
        <v>243</v>
      </c>
      <c r="J21" s="168" t="s">
        <v>243</v>
      </c>
      <c r="K21" s="168" t="s">
        <v>243</v>
      </c>
      <c r="L21" s="168" t="s">
        <v>243</v>
      </c>
      <c r="M21" s="168" t="s">
        <v>243</v>
      </c>
      <c r="N21" s="140">
        <v>2.6701829569803857E-2</v>
      </c>
    </row>
    <row r="22" spans="1:14" s="137" customFormat="1" ht="15.9" customHeight="1">
      <c r="A22" s="139" t="s">
        <v>244</v>
      </c>
      <c r="B22" s="145">
        <v>2.3584131326949382E-2</v>
      </c>
      <c r="C22" s="140">
        <v>2.8303439196972192E-2</v>
      </c>
      <c r="D22" s="140">
        <v>2.8782894736842105E-2</v>
      </c>
      <c r="E22" s="140">
        <v>2.509493148423312E-2</v>
      </c>
      <c r="F22" s="140">
        <v>2.3321204101885543E-2</v>
      </c>
      <c r="G22" s="140">
        <v>2.1216641803414555E-2</v>
      </c>
      <c r="H22" s="140">
        <v>2.283633956644051E-2</v>
      </c>
      <c r="I22" s="140">
        <v>2.2998014559894111E-2</v>
      </c>
      <c r="J22" s="140">
        <v>2.2350993377483443E-2</v>
      </c>
      <c r="K22" s="140">
        <v>2.2512829001820892E-2</v>
      </c>
      <c r="L22" s="140">
        <v>2.1541010770505385E-2</v>
      </c>
      <c r="M22" s="140">
        <v>2.2189104156317273E-2</v>
      </c>
      <c r="N22" s="140">
        <v>2.3471882640586798E-2</v>
      </c>
    </row>
    <row r="23" spans="1:14" s="137" customFormat="1" ht="15.9" customHeight="1">
      <c r="A23" s="139" t="s">
        <v>245</v>
      </c>
      <c r="B23" s="145">
        <v>1.7655453618756371E-2</v>
      </c>
      <c r="C23" s="140">
        <v>2.2515907978463045E-2</v>
      </c>
      <c r="D23" s="140">
        <v>2.2037218413320275E-2</v>
      </c>
      <c r="E23" s="140">
        <v>2.2515907978463045E-2</v>
      </c>
      <c r="F23" s="140">
        <v>2.0117762512266928E-2</v>
      </c>
      <c r="G23" s="140">
        <v>1.6579120157583716E-2</v>
      </c>
      <c r="H23" s="140">
        <v>1.6417665407978985E-2</v>
      </c>
      <c r="I23" s="140">
        <v>1.5771315919172007E-2</v>
      </c>
      <c r="J23" s="140">
        <v>1.4638157894736843E-2</v>
      </c>
      <c r="K23" s="140">
        <v>1.2526784242624031E-2</v>
      </c>
      <c r="L23" s="140">
        <v>1.3502387617322576E-2</v>
      </c>
      <c r="M23" s="140">
        <v>1.6901870692484409E-2</v>
      </c>
      <c r="N23" s="140">
        <v>1.9115502996922079E-2</v>
      </c>
    </row>
    <row r="24" spans="1:14" s="137" customFormat="1" ht="15.9" customHeight="1">
      <c r="A24" s="139" t="s">
        <v>246</v>
      </c>
      <c r="B24" s="145">
        <v>2.4038073727514722E-2</v>
      </c>
      <c r="C24" s="140">
        <v>2.0543513426075705E-2</v>
      </c>
      <c r="D24" s="140">
        <v>2.133505737837401E-2</v>
      </c>
      <c r="E24" s="140">
        <v>2.1809369951534735E-2</v>
      </c>
      <c r="F24" s="140">
        <v>2.2598870056497175E-2</v>
      </c>
      <c r="G24" s="140">
        <v>2.4959742351046699E-2</v>
      </c>
      <c r="H24" s="140">
        <v>2.4174053182917002E-2</v>
      </c>
      <c r="I24" s="140">
        <v>2.4959742351046699E-2</v>
      </c>
      <c r="J24" s="140">
        <v>2.4488480747543097E-2</v>
      </c>
      <c r="K24" s="140">
        <v>2.4959742351046699E-2</v>
      </c>
      <c r="L24" s="140">
        <v>2.5430548849187187E-2</v>
      </c>
      <c r="M24" s="140">
        <v>2.621421678996462E-2</v>
      </c>
      <c r="N24" s="140">
        <v>2.6731078904991948E-2</v>
      </c>
    </row>
    <row r="25" spans="1:14" s="137" customFormat="1" ht="15.9" customHeight="1">
      <c r="A25" s="139" t="s">
        <v>247</v>
      </c>
      <c r="B25" s="145">
        <v>2.1103032452562509E-2</v>
      </c>
      <c r="C25" s="140">
        <v>2.7670527670527672E-2</v>
      </c>
      <c r="D25" s="140">
        <v>2.8452017360552966E-2</v>
      </c>
      <c r="E25" s="140">
        <v>2.4689365822172019E-2</v>
      </c>
      <c r="F25" s="140">
        <v>2.4689365822172019E-2</v>
      </c>
      <c r="G25" s="140">
        <v>2.1373056994818652E-2</v>
      </c>
      <c r="H25" s="140">
        <v>1.9944867844981354E-2</v>
      </c>
      <c r="I25" s="140">
        <v>1.8831168831168831E-2</v>
      </c>
      <c r="J25" s="140">
        <v>1.8034118602761981E-2</v>
      </c>
      <c r="K25" s="140">
        <v>1.7075947308505448E-2</v>
      </c>
      <c r="L25" s="140">
        <v>1.643612693246542E-2</v>
      </c>
      <c r="M25" s="140">
        <v>1.6276041666666668E-2</v>
      </c>
      <c r="N25" s="140">
        <v>1.7275747508305649E-2</v>
      </c>
    </row>
    <row r="26" spans="1:14" s="137" customFormat="1" ht="15.9" customHeight="1">
      <c r="A26" s="139" t="s">
        <v>248</v>
      </c>
      <c r="B26" s="145">
        <v>1.7643963105559095E-2</v>
      </c>
      <c r="C26" s="140">
        <v>1.9230769230769232E-2</v>
      </c>
      <c r="D26" s="140">
        <v>1.874274340686681E-2</v>
      </c>
      <c r="E26" s="140">
        <v>1.7602125539687812E-2</v>
      </c>
      <c r="F26" s="140">
        <v>1.6295310941137345E-2</v>
      </c>
      <c r="G26" s="140">
        <v>1.5640599001663893E-2</v>
      </c>
      <c r="H26" s="140">
        <v>1.5968063872255488E-2</v>
      </c>
      <c r="I26" s="140">
        <v>1.5148992841684701E-2</v>
      </c>
      <c r="J26" s="140">
        <v>1.6458852867830425E-2</v>
      </c>
      <c r="K26" s="140">
        <v>1.6458852867830425E-2</v>
      </c>
      <c r="L26" s="140">
        <v>1.9393336648433616E-2</v>
      </c>
      <c r="M26" s="140">
        <v>1.9880715705765408E-2</v>
      </c>
      <c r="N26" s="140">
        <v>2.0691938420791259E-2</v>
      </c>
    </row>
    <row r="27" spans="1:14" s="137" customFormat="1" ht="15.9" customHeight="1">
      <c r="A27" s="139" t="s">
        <v>249</v>
      </c>
      <c r="B27" s="145">
        <v>1.9754272770952021E-2</v>
      </c>
      <c r="C27" s="140">
        <v>2.2509102946044357E-2</v>
      </c>
      <c r="D27" s="140">
        <v>2.1699519628954778E-2</v>
      </c>
      <c r="E27" s="140">
        <v>2.1050886789325377E-2</v>
      </c>
      <c r="F27" s="140">
        <v>2.1375310687655344E-2</v>
      </c>
      <c r="G27" s="140">
        <v>2.0401393265881574E-2</v>
      </c>
      <c r="H27" s="140">
        <v>1.8773882704768236E-2</v>
      </c>
      <c r="I27" s="140">
        <v>1.8121363258520366E-2</v>
      </c>
      <c r="J27" s="140">
        <v>1.9262703420790436E-2</v>
      </c>
      <c r="K27" s="140">
        <v>1.8447731427621739E-2</v>
      </c>
      <c r="L27" s="140">
        <v>1.763140385894877E-2</v>
      </c>
      <c r="M27" s="140">
        <v>1.8773882704768236E-2</v>
      </c>
      <c r="N27" s="140">
        <v>2.042483660130719E-2</v>
      </c>
    </row>
    <row r="28" spans="1:14" s="137" customFormat="1" ht="15.9" customHeight="1">
      <c r="A28" s="139" t="s">
        <v>250</v>
      </c>
      <c r="B28" s="145">
        <v>2.1134927890191158E-2</v>
      </c>
      <c r="C28" s="140">
        <v>2.2182351981732181E-2</v>
      </c>
      <c r="D28" s="140">
        <v>2.2979139504563234E-2</v>
      </c>
      <c r="E28" s="140">
        <v>2.1224489795918369E-2</v>
      </c>
      <c r="F28" s="140">
        <v>2.2819885900570498E-2</v>
      </c>
      <c r="G28" s="140">
        <v>2.2182351981732181E-2</v>
      </c>
      <c r="H28" s="140">
        <v>2.0904785235995427E-2</v>
      </c>
      <c r="I28" s="140">
        <v>1.8982163312060218E-2</v>
      </c>
      <c r="J28" s="140">
        <v>2.0104609349460609E-2</v>
      </c>
      <c r="K28" s="140">
        <v>2.0264749142016668E-2</v>
      </c>
      <c r="L28" s="140">
        <v>2.042483660130719E-2</v>
      </c>
      <c r="M28" s="140">
        <v>2.0904785235995427E-2</v>
      </c>
      <c r="N28" s="140">
        <v>2.0052596975673898E-2</v>
      </c>
    </row>
    <row r="29" spans="1:14" s="137" customFormat="1" ht="15.9" customHeight="1">
      <c r="A29" s="139" t="s">
        <v>251</v>
      </c>
      <c r="B29" s="145">
        <v>2.1717616010556409E-2</v>
      </c>
      <c r="C29" s="140">
        <v>2.2943297279580464E-2</v>
      </c>
      <c r="D29" s="140">
        <v>2.3423423423423424E-2</v>
      </c>
      <c r="E29" s="140">
        <v>2.1500082061381914E-2</v>
      </c>
      <c r="F29" s="140">
        <v>2.1018062397372743E-2</v>
      </c>
      <c r="G29" s="140">
        <v>2.2462698803082472E-2</v>
      </c>
      <c r="H29" s="140">
        <v>2.0374630299046993E-2</v>
      </c>
      <c r="I29" s="140">
        <v>2.2142037067410202E-2</v>
      </c>
      <c r="J29" s="140">
        <v>2.1339461588969141E-2</v>
      </c>
      <c r="K29" s="140">
        <v>2.0052596975673898E-2</v>
      </c>
      <c r="L29" s="140">
        <v>1.9891500904159132E-2</v>
      </c>
      <c r="M29" s="140">
        <v>2.1660649819494584E-2</v>
      </c>
      <c r="N29" s="140">
        <v>2.269339075699851E-2</v>
      </c>
    </row>
    <row r="30" spans="1:14" s="137" customFormat="1" ht="15.9" customHeight="1">
      <c r="A30" s="139" t="s">
        <v>252</v>
      </c>
      <c r="B30" s="145">
        <v>2.3470277904706519E-2</v>
      </c>
      <c r="C30" s="140">
        <v>2.5598678777869529E-2</v>
      </c>
      <c r="D30" s="140">
        <v>2.3825281270681668E-2</v>
      </c>
      <c r="E30" s="140">
        <v>2.2855250082808878E-2</v>
      </c>
      <c r="F30" s="140">
        <v>2.4632170606711853E-2</v>
      </c>
      <c r="G30" s="140">
        <v>2.430957499586572E-2</v>
      </c>
      <c r="H30" s="140">
        <v>2.2207490884985085E-2</v>
      </c>
      <c r="I30" s="140">
        <v>2.1234240212342402E-2</v>
      </c>
      <c r="J30" s="140">
        <v>2.1396583181290431E-2</v>
      </c>
      <c r="K30" s="140">
        <v>2.1558872305140961E-2</v>
      </c>
      <c r="L30" s="140">
        <v>2.430957499586572E-2</v>
      </c>
      <c r="M30" s="140">
        <v>2.4954552966451826E-2</v>
      </c>
      <c r="N30" s="140">
        <v>2.3845255961313989E-2</v>
      </c>
    </row>
    <row r="31" spans="1:14" s="137" customFormat="1" ht="15.9" customHeight="1">
      <c r="A31" s="139" t="s">
        <v>253</v>
      </c>
      <c r="B31" s="145">
        <v>2.2911051000000002E-2</v>
      </c>
      <c r="C31" s="140">
        <v>2.7251579000000001E-2</v>
      </c>
      <c r="D31" s="140">
        <v>2.5308025000000001E-2</v>
      </c>
      <c r="E31" s="140">
        <v>2.5145712000000001E-2</v>
      </c>
      <c r="F31" s="140">
        <v>2.5308025000000001E-2</v>
      </c>
      <c r="G31" s="140">
        <v>2.4983344000000001E-2</v>
      </c>
      <c r="H31" s="140">
        <v>2.1397526E-2</v>
      </c>
      <c r="I31" s="140">
        <v>2.1899999999999999E-2</v>
      </c>
      <c r="J31" s="140">
        <v>2.01E-2</v>
      </c>
      <c r="K31" s="140">
        <v>1.9900000000000001E-2</v>
      </c>
      <c r="L31" s="140">
        <v>1.8800000000000001E-2</v>
      </c>
      <c r="M31" s="140">
        <v>2.0400000000000001E-2</v>
      </c>
      <c r="N31" s="140">
        <v>2.2290284E-2</v>
      </c>
    </row>
    <row r="32" spans="1:14" s="137" customFormat="1" ht="15.9" customHeight="1">
      <c r="A32" s="139" t="s">
        <v>254</v>
      </c>
      <c r="B32" s="145">
        <v>1.8387553000000001E-2</v>
      </c>
      <c r="C32" s="140">
        <v>2.3951079E-2</v>
      </c>
      <c r="D32" s="140">
        <v>2.3619371E-2</v>
      </c>
      <c r="E32" s="140">
        <v>2.1957447000000001E-2</v>
      </c>
      <c r="F32" s="140">
        <v>2.1291092000000001E-2</v>
      </c>
      <c r="G32" s="140">
        <v>1.9453925E-2</v>
      </c>
      <c r="H32" s="140">
        <v>1.6264338E-2</v>
      </c>
      <c r="I32" s="140">
        <v>1.4239149E-2</v>
      </c>
      <c r="J32" s="140">
        <v>1.61E-2</v>
      </c>
      <c r="K32" s="140">
        <v>1.5100000000000001E-2</v>
      </c>
      <c r="L32" s="140">
        <v>1.47E-2</v>
      </c>
      <c r="M32" s="140">
        <v>1.5299999999999999E-2</v>
      </c>
      <c r="N32" s="140">
        <v>1.7899999999999999E-2</v>
      </c>
    </row>
    <row r="33" spans="1:14" s="137" customFormat="1" ht="15.9" customHeight="1">
      <c r="A33" s="139" t="s">
        <v>255</v>
      </c>
      <c r="B33" s="145">
        <v>1.5927568E-2</v>
      </c>
      <c r="C33" s="140">
        <v>1.8579047000000001E-2</v>
      </c>
      <c r="D33" s="140">
        <v>1.8579047000000001E-2</v>
      </c>
      <c r="E33" s="140">
        <v>1.8241266999999999E-2</v>
      </c>
      <c r="F33" s="140">
        <v>1.6040013999999998E-2</v>
      </c>
      <c r="G33" s="140">
        <v>1.553063E-2</v>
      </c>
      <c r="H33" s="140">
        <v>1.4510278E-2</v>
      </c>
      <c r="I33" s="140">
        <v>1.6040013999999998E-2</v>
      </c>
      <c r="J33" s="140">
        <v>1.2999999999999999E-2</v>
      </c>
      <c r="K33" s="140">
        <v>1.2999999999999999E-2</v>
      </c>
      <c r="L33" s="140">
        <v>1.4200000000000001E-2</v>
      </c>
      <c r="M33" s="140">
        <v>1.6400000000000001E-2</v>
      </c>
      <c r="N33" s="140">
        <v>1.6400000000000001E-2</v>
      </c>
    </row>
    <row r="34" spans="1:14" s="137" customFormat="1" ht="15.9" customHeight="1">
      <c r="A34" s="175" t="s">
        <v>347</v>
      </c>
      <c r="B34" s="176">
        <v>1.7000000000000001E-2</v>
      </c>
      <c r="C34" s="177">
        <v>1.8576388999999999E-2</v>
      </c>
      <c r="D34" s="177">
        <v>1.9597640999999999E-2</v>
      </c>
      <c r="E34" s="177">
        <v>1.8917043000000001E-2</v>
      </c>
      <c r="F34" s="177">
        <v>1.8917043000000001E-2</v>
      </c>
      <c r="G34" s="177">
        <v>1.8235497999999999E-2</v>
      </c>
      <c r="H34" s="177">
        <v>1.6698556E-2</v>
      </c>
      <c r="I34" s="177">
        <v>1.6013924999999998E-2</v>
      </c>
      <c r="J34" s="177">
        <v>1.5671252E-2</v>
      </c>
      <c r="K34" s="177">
        <v>1.55E-2</v>
      </c>
      <c r="L34" s="177">
        <v>1.4999999999999999E-2</v>
      </c>
      <c r="M34" s="177">
        <v>1.52E-2</v>
      </c>
      <c r="N34" s="177">
        <v>1.7299999999999999E-2</v>
      </c>
    </row>
    <row r="35" spans="1:14" s="137" customFormat="1" ht="15.9" customHeight="1">
      <c r="A35" s="297" t="s">
        <v>33</v>
      </c>
      <c r="B35" s="297"/>
      <c r="C35" s="297"/>
      <c r="D35" s="297"/>
      <c r="E35" s="297"/>
      <c r="F35" s="297"/>
      <c r="G35" s="297"/>
      <c r="H35" s="297"/>
      <c r="I35" s="297"/>
      <c r="J35" s="297"/>
      <c r="K35" s="297"/>
      <c r="L35" s="297"/>
      <c r="M35" s="297"/>
      <c r="N35" s="297"/>
    </row>
    <row r="36" spans="1:14" s="137" customFormat="1" ht="15.9" customHeight="1">
      <c r="A36" s="139" t="s">
        <v>242</v>
      </c>
      <c r="B36" s="173" t="s">
        <v>243</v>
      </c>
      <c r="C36" s="168" t="s">
        <v>243</v>
      </c>
      <c r="D36" s="168" t="s">
        <v>243</v>
      </c>
      <c r="E36" s="168" t="s">
        <v>243</v>
      </c>
      <c r="F36" s="168" t="s">
        <v>243</v>
      </c>
      <c r="G36" s="168" t="s">
        <v>243</v>
      </c>
      <c r="H36" s="168" t="s">
        <v>243</v>
      </c>
      <c r="I36" s="168" t="s">
        <v>243</v>
      </c>
      <c r="J36" s="168" t="s">
        <v>243</v>
      </c>
      <c r="K36" s="168" t="s">
        <v>243</v>
      </c>
      <c r="L36" s="168" t="s">
        <v>243</v>
      </c>
      <c r="M36" s="168" t="s">
        <v>243</v>
      </c>
      <c r="N36" s="140">
        <v>2.7150916784203102E-2</v>
      </c>
    </row>
    <row r="37" spans="1:14" s="137" customFormat="1" ht="15.9" customHeight="1">
      <c r="A37" s="139" t="s">
        <v>244</v>
      </c>
      <c r="B37" s="145">
        <v>2.5052192066805846E-2</v>
      </c>
      <c r="C37" s="140">
        <v>2.7836504580690626E-2</v>
      </c>
      <c r="D37" s="140">
        <v>2.852112676056338E-2</v>
      </c>
      <c r="E37" s="140">
        <v>2.852112676056338E-2</v>
      </c>
      <c r="F37" s="140">
        <v>2.6464361326746649E-2</v>
      </c>
      <c r="G37" s="140">
        <v>2.852112676056338E-2</v>
      </c>
      <c r="H37" s="140">
        <v>2.5776836158192089E-2</v>
      </c>
      <c r="I37" s="140">
        <v>2.4743725698126547E-2</v>
      </c>
      <c r="J37" s="140">
        <v>2.2670917463691109E-2</v>
      </c>
      <c r="K37" s="140">
        <v>2.2324592487597449E-2</v>
      </c>
      <c r="L37" s="140">
        <v>2.2670917463691109E-2</v>
      </c>
      <c r="M37" s="140">
        <v>2.3016997167138811E-2</v>
      </c>
      <c r="N37" s="140">
        <v>2.3343631994507379E-2</v>
      </c>
    </row>
    <row r="38" spans="1:14" s="137" customFormat="1" ht="15.9" customHeight="1">
      <c r="A38" s="139" t="s">
        <v>245</v>
      </c>
      <c r="B38" s="145">
        <v>2.0717018563128808E-2</v>
      </c>
      <c r="C38" s="140">
        <v>2.2000687521485048E-2</v>
      </c>
      <c r="D38" s="140">
        <v>2.0654044750430294E-2</v>
      </c>
      <c r="E38" s="140">
        <v>2.300824175824176E-2</v>
      </c>
      <c r="F38" s="140">
        <v>2.4682893383613302E-2</v>
      </c>
      <c r="G38" s="140">
        <v>2.0991052993805919E-2</v>
      </c>
      <c r="H38" s="140">
        <v>2.0654044750430294E-2</v>
      </c>
      <c r="I38" s="140">
        <v>2.2000687521485048E-2</v>
      </c>
      <c r="J38" s="140">
        <v>2.1327829377364983E-2</v>
      </c>
      <c r="K38" s="140">
        <v>1.9979331725800895E-2</v>
      </c>
      <c r="L38" s="140">
        <v>1.8627112797516384E-2</v>
      </c>
      <c r="M38" s="140">
        <v>1.828847481021394E-2</v>
      </c>
      <c r="N38" s="140">
        <v>1.8855218855218854E-2</v>
      </c>
    </row>
    <row r="39" spans="1:14" s="137" customFormat="1" ht="15.9" customHeight="1">
      <c r="A39" s="139" t="s">
        <v>246</v>
      </c>
      <c r="B39" s="145">
        <v>2.1628956769780383E-2</v>
      </c>
      <c r="C39" s="140">
        <v>2.1490933512424447E-2</v>
      </c>
      <c r="D39" s="140">
        <v>2.2475679302247569E-2</v>
      </c>
      <c r="E39" s="140">
        <v>2.0174848688634835E-2</v>
      </c>
      <c r="F39" s="140">
        <v>1.8194070080862535E-2</v>
      </c>
      <c r="G39" s="140">
        <v>2.0504201680672268E-2</v>
      </c>
      <c r="H39" s="140">
        <v>2.0174848688634835E-2</v>
      </c>
      <c r="I39" s="140">
        <v>2.0504201680672268E-2</v>
      </c>
      <c r="J39" s="140">
        <v>2.214765100671141E-2</v>
      </c>
      <c r="K39" s="140">
        <v>2.3785594639865997E-2</v>
      </c>
      <c r="L39" s="140">
        <v>2.5418060200668897E-2</v>
      </c>
      <c r="M39" s="140">
        <v>2.3458445040214475E-2</v>
      </c>
      <c r="N39" s="140">
        <v>2.3316912972085387E-2</v>
      </c>
    </row>
    <row r="40" spans="1:14" s="137" customFormat="1" ht="15.9" customHeight="1">
      <c r="A40" s="139" t="s">
        <v>247</v>
      </c>
      <c r="B40" s="145">
        <v>2.3422835224026769E-2</v>
      </c>
      <c r="C40" s="140">
        <v>2.4598228927517219E-2</v>
      </c>
      <c r="D40" s="140">
        <v>2.5557011795543906E-2</v>
      </c>
      <c r="E40" s="140">
        <v>2.4278215223097113E-2</v>
      </c>
      <c r="F40" s="140">
        <v>2.5876187356698329E-2</v>
      </c>
      <c r="G40" s="140">
        <v>2.4598228927517219E-2</v>
      </c>
      <c r="H40" s="140">
        <v>2.6832460732984294E-2</v>
      </c>
      <c r="I40" s="140">
        <v>2.5557011795543906E-2</v>
      </c>
      <c r="J40" s="140">
        <v>2.2674991784423268E-2</v>
      </c>
      <c r="K40" s="140">
        <v>2.0744155416529471E-2</v>
      </c>
      <c r="L40" s="140">
        <v>2.1066491112574061E-2</v>
      </c>
      <c r="M40" s="140">
        <v>1.9775873434410021E-2</v>
      </c>
      <c r="N40" s="140">
        <v>2.0826553856166611E-2</v>
      </c>
    </row>
    <row r="41" spans="1:14" s="137" customFormat="1" ht="15.9" customHeight="1">
      <c r="A41" s="139" t="s">
        <v>248</v>
      </c>
      <c r="B41" s="145">
        <v>2.1005428369129102E-2</v>
      </c>
      <c r="C41" s="140">
        <v>2.4002594875121634E-2</v>
      </c>
      <c r="D41" s="140">
        <v>2.3051948051948053E-2</v>
      </c>
      <c r="E41" s="140">
        <v>2.3369036027263874E-2</v>
      </c>
      <c r="F41" s="140">
        <v>2.273465410847678E-2</v>
      </c>
      <c r="G41" s="140">
        <v>2.114508783344177E-2</v>
      </c>
      <c r="H41" s="140">
        <v>2.273465410847678E-2</v>
      </c>
      <c r="I41" s="140">
        <v>2.0826553856166611E-2</v>
      </c>
      <c r="J41" s="140">
        <v>2.114508783344177E-2</v>
      </c>
      <c r="K41" s="140">
        <v>1.9550342130987292E-2</v>
      </c>
      <c r="L41" s="140">
        <v>1.9230769230769232E-2</v>
      </c>
      <c r="M41" s="140">
        <v>2.05078125E-2</v>
      </c>
      <c r="N41" s="140">
        <v>2.1000000000000001E-2</v>
      </c>
    </row>
    <row r="42" spans="1:14" s="137" customFormat="1" ht="15.9" customHeight="1">
      <c r="A42" s="181" t="s">
        <v>249</v>
      </c>
      <c r="B42" s="145">
        <v>1.8642916446524264E-2</v>
      </c>
      <c r="C42" s="182">
        <v>2.0128087831655993E-2</v>
      </c>
      <c r="D42" s="182">
        <v>2.072538860103627E-2</v>
      </c>
      <c r="E42" s="182">
        <v>1.9829164124466139E-2</v>
      </c>
      <c r="F42" s="182">
        <v>1.9230769230769232E-2</v>
      </c>
      <c r="G42" s="182">
        <v>2.072538860103627E-2</v>
      </c>
      <c r="H42" s="182">
        <v>1.8931297709923665E-2</v>
      </c>
      <c r="I42" s="182">
        <v>1.743119266055046E-2</v>
      </c>
      <c r="J42" s="182">
        <v>1.7130620985010708E-2</v>
      </c>
      <c r="K42" s="182">
        <v>1.6528925619834711E-2</v>
      </c>
      <c r="L42" s="182">
        <v>1.6829865361077112E-2</v>
      </c>
      <c r="M42" s="182">
        <v>1.8631643249847282E-2</v>
      </c>
      <c r="N42" s="182">
        <v>1.9677996422182469E-2</v>
      </c>
    </row>
    <row r="43" spans="1:14" s="137" customFormat="1" ht="15.9" customHeight="1">
      <c r="A43" s="181" t="s">
        <v>250</v>
      </c>
      <c r="B43" s="145">
        <v>2.1456088165016821E-2</v>
      </c>
      <c r="C43" s="182">
        <v>2.1719726271942873E-2</v>
      </c>
      <c r="D43" s="182">
        <v>2.084574151280524E-2</v>
      </c>
      <c r="E43" s="182">
        <v>2.084574151280524E-2</v>
      </c>
      <c r="F43" s="182">
        <v>2.0554066130473638E-2</v>
      </c>
      <c r="G43" s="182">
        <v>2.084574151280524E-2</v>
      </c>
      <c r="H43" s="182">
        <v>2.2301516503122211E-2</v>
      </c>
      <c r="I43" s="182">
        <v>2.2301516503122211E-2</v>
      </c>
      <c r="J43" s="182">
        <v>2.2882615156017829E-2</v>
      </c>
      <c r="K43" s="182">
        <v>2.2592152199762187E-2</v>
      </c>
      <c r="L43" s="182">
        <v>2.1428571428571429E-2</v>
      </c>
      <c r="M43" s="182">
        <v>2.2301516503122211E-2</v>
      </c>
      <c r="N43" s="182">
        <v>2.2420235699913769E-2</v>
      </c>
    </row>
    <row r="44" spans="1:14" s="137" customFormat="1" ht="15.9" customHeight="1">
      <c r="A44" s="181" t="s">
        <v>251</v>
      </c>
      <c r="B44" s="145">
        <v>1.9159279382327709E-2</v>
      </c>
      <c r="C44" s="182">
        <v>1.988472622478386E-2</v>
      </c>
      <c r="D44" s="182">
        <v>2.0167098818784212E-2</v>
      </c>
      <c r="E44" s="182">
        <v>1.960219083309311E-2</v>
      </c>
      <c r="F44" s="182">
        <v>2.1576524741081703E-2</v>
      </c>
      <c r="G44" s="182">
        <v>2.0731356176216527E-2</v>
      </c>
      <c r="H44" s="182">
        <v>1.847041847041847E-2</v>
      </c>
      <c r="I44" s="182">
        <v>1.9036631093164121E-2</v>
      </c>
      <c r="J44" s="182">
        <v>1.7903551833670227E-2</v>
      </c>
      <c r="K44" s="182">
        <v>1.9036631093164121E-2</v>
      </c>
      <c r="L44" s="182">
        <v>1.847041847041847E-2</v>
      </c>
      <c r="M44" s="182">
        <v>1.847041847041847E-2</v>
      </c>
      <c r="N44" s="182">
        <v>1.8166335509508941E-2</v>
      </c>
    </row>
    <row r="45" spans="1:14" s="137" customFormat="1" ht="15.9" customHeight="1">
      <c r="A45" s="181" t="s">
        <v>252</v>
      </c>
      <c r="B45" s="145">
        <v>1.9027979566012095E-2</v>
      </c>
      <c r="C45" s="182">
        <v>1.7887563884156729E-2</v>
      </c>
      <c r="D45" s="182">
        <v>1.9279841224836971E-2</v>
      </c>
      <c r="E45" s="182">
        <v>1.872340425531915E-2</v>
      </c>
      <c r="F45" s="182">
        <v>1.9835647492207426E-2</v>
      </c>
      <c r="G45" s="182">
        <v>2.0390824129141887E-2</v>
      </c>
      <c r="H45" s="182">
        <v>1.9279841224836971E-2</v>
      </c>
      <c r="I45" s="182">
        <v>1.6770892552586698E-2</v>
      </c>
      <c r="J45" s="182">
        <v>1.9557823129251702E-2</v>
      </c>
      <c r="K45" s="182">
        <v>1.9001701644923426E-2</v>
      </c>
      <c r="L45" s="182">
        <v>1.9557823129251702E-2</v>
      </c>
      <c r="M45" s="182">
        <v>1.9557823129251702E-2</v>
      </c>
      <c r="N45" s="182">
        <v>2.0055710306406686E-2</v>
      </c>
    </row>
    <row r="46" spans="1:14" s="137" customFormat="1" ht="15.9" customHeight="1">
      <c r="A46" s="181" t="s">
        <v>253</v>
      </c>
      <c r="B46" s="145">
        <v>1.8273787999999999E-2</v>
      </c>
      <c r="C46" s="182">
        <v>2.0601336000000001E-2</v>
      </c>
      <c r="D46" s="182">
        <v>2.0055710000000001E-2</v>
      </c>
      <c r="E46" s="182">
        <v>2.0055710000000001E-2</v>
      </c>
      <c r="F46" s="182">
        <v>1.8688982E-2</v>
      </c>
      <c r="G46" s="182">
        <v>1.9236130000000001E-2</v>
      </c>
      <c r="H46" s="182">
        <v>1.8962632E-2</v>
      </c>
      <c r="I46" s="182">
        <v>1.9199999999999998E-2</v>
      </c>
      <c r="J46" s="182">
        <v>1.8700000000000001E-2</v>
      </c>
      <c r="K46" s="182">
        <v>1.7899999999999999E-2</v>
      </c>
      <c r="L46" s="182">
        <v>1.6799999999999999E-2</v>
      </c>
      <c r="M46" s="182">
        <v>1.6E-2</v>
      </c>
      <c r="N46" s="182">
        <v>1.6380235999999999E-2</v>
      </c>
    </row>
    <row r="47" spans="1:14" s="137" customFormat="1" ht="15.9" customHeight="1">
      <c r="A47" s="181" t="s">
        <v>254</v>
      </c>
      <c r="B47" s="145">
        <v>1.4601456000000001E-2</v>
      </c>
      <c r="C47" s="182">
        <v>1.7962466E-2</v>
      </c>
      <c r="D47" s="182">
        <v>1.7435622000000001E-2</v>
      </c>
      <c r="E47" s="182">
        <v>1.7171987999999999E-2</v>
      </c>
      <c r="F47" s="182">
        <v>1.6116035000000001E-2</v>
      </c>
      <c r="G47" s="182">
        <v>1.5587208E-2</v>
      </c>
      <c r="H47" s="182">
        <v>1.4262647999999999E-2</v>
      </c>
      <c r="I47" s="182">
        <v>1.3997308E-2</v>
      </c>
      <c r="J47" s="182">
        <v>1.4E-2</v>
      </c>
      <c r="K47" s="182">
        <v>1.29E-2</v>
      </c>
      <c r="L47" s="182">
        <v>1.1599999999999999E-2</v>
      </c>
      <c r="M47" s="182">
        <v>1.29E-2</v>
      </c>
      <c r="N47" s="182">
        <v>1.2699999999999999E-2</v>
      </c>
    </row>
    <row r="48" spans="1:14" s="137" customFormat="1" ht="15.9" customHeight="1">
      <c r="A48" s="181" t="s">
        <v>255</v>
      </c>
      <c r="B48" s="145">
        <v>1.2049237000000001E-2</v>
      </c>
      <c r="C48" s="182">
        <v>1.3460016E-2</v>
      </c>
      <c r="D48" s="182">
        <v>1.5538583E-2</v>
      </c>
      <c r="E48" s="182">
        <v>1.4240506E-2</v>
      </c>
      <c r="F48" s="182">
        <v>1.0063559E-2</v>
      </c>
      <c r="G48" s="182">
        <v>1.0063559E-2</v>
      </c>
      <c r="H48" s="182">
        <v>1.0849431E-2</v>
      </c>
      <c r="I48" s="182">
        <v>1.2939002E-2</v>
      </c>
      <c r="J48" s="182">
        <v>1.14E-2</v>
      </c>
      <c r="K48" s="182">
        <v>1.01E-2</v>
      </c>
      <c r="L48" s="182">
        <v>1.2200000000000001E-2</v>
      </c>
      <c r="M48" s="182">
        <v>1.24E-2</v>
      </c>
      <c r="N48" s="182">
        <v>1.3299999999999999E-2</v>
      </c>
    </row>
    <row r="49" spans="1:14" s="137" customFormat="1" ht="15.9" customHeight="1" thickBot="1">
      <c r="A49" s="183" t="s">
        <v>347</v>
      </c>
      <c r="B49" s="152">
        <v>1.0999999999999999E-2</v>
      </c>
      <c r="C49" s="184">
        <v>1.4048531E-2</v>
      </c>
      <c r="D49" s="184">
        <v>1.3796627000000001E-2</v>
      </c>
      <c r="E49" s="184">
        <v>1.3544595E-2</v>
      </c>
      <c r="F49" s="184">
        <v>1.4048531E-2</v>
      </c>
      <c r="G49" s="184">
        <v>1.1776754E-2</v>
      </c>
      <c r="H49" s="184">
        <v>1.0763711E-2</v>
      </c>
      <c r="I49" s="184">
        <v>1.0256410000000001E-2</v>
      </c>
      <c r="J49" s="184">
        <v>9.2402460000000006E-3</v>
      </c>
      <c r="K49" s="184">
        <v>9.7000000000000003E-3</v>
      </c>
      <c r="L49" s="184">
        <v>8.6999999999999994E-3</v>
      </c>
      <c r="M49" s="184">
        <v>6.8999999999999999E-3</v>
      </c>
      <c r="N49" s="184">
        <v>7.7000000000000002E-3</v>
      </c>
    </row>
    <row r="50" spans="1:14">
      <c r="A50" s="273" t="s">
        <v>429</v>
      </c>
      <c r="B50" s="273"/>
      <c r="C50" s="273"/>
      <c r="D50" s="273"/>
      <c r="E50" s="273"/>
      <c r="F50" s="273"/>
      <c r="G50" s="273"/>
      <c r="H50" s="273"/>
      <c r="I50" s="273"/>
      <c r="J50" s="273"/>
      <c r="K50" s="273"/>
      <c r="L50" s="273"/>
      <c r="M50" s="273"/>
      <c r="N50" s="273"/>
    </row>
  </sheetData>
  <mergeCells count="6">
    <mergeCell ref="A50:N50"/>
    <mergeCell ref="A1:N1"/>
    <mergeCell ref="A5:N5"/>
    <mergeCell ref="A20:N20"/>
    <mergeCell ref="A35:N35"/>
    <mergeCell ref="L3:N3"/>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C6C4"/>
  </sheetPr>
  <dimension ref="A1:I20"/>
  <sheetViews>
    <sheetView zoomScaleNormal="100" workbookViewId="0">
      <selection activeCell="G29" sqref="G29"/>
    </sheetView>
  </sheetViews>
  <sheetFormatPr baseColWidth="10" defaultRowHeight="13.2"/>
  <cols>
    <col min="1" max="1" width="6.109375" style="21" customWidth="1"/>
    <col min="2" max="2" width="6.6640625" style="22" bestFit="1" customWidth="1"/>
    <col min="3" max="3" width="8.33203125" style="21" bestFit="1" customWidth="1"/>
    <col min="4" max="4" width="8.6640625" style="20" bestFit="1" customWidth="1"/>
    <col min="5" max="5" width="22.44140625" style="20" bestFit="1" customWidth="1"/>
    <col min="6" max="6" width="9.33203125" style="20" bestFit="1" customWidth="1"/>
    <col min="7" max="7" width="14.5546875" style="20" bestFit="1" customWidth="1"/>
    <col min="8" max="8" width="14.44140625" style="20" bestFit="1" customWidth="1"/>
    <col min="9" max="9" width="11.33203125" style="20" bestFit="1" customWidth="1"/>
    <col min="10" max="256" width="11.44140625" style="20"/>
    <col min="257" max="257" width="6.109375" style="20" customWidth="1"/>
    <col min="258" max="258" width="10.88671875" style="20" bestFit="1" customWidth="1"/>
    <col min="259" max="265" width="10.5546875" style="20" customWidth="1"/>
    <col min="266" max="512" width="11.44140625" style="20"/>
    <col min="513" max="513" width="6.109375" style="20" customWidth="1"/>
    <col min="514" max="514" width="10.88671875" style="20" bestFit="1" customWidth="1"/>
    <col min="515" max="521" width="10.5546875" style="20" customWidth="1"/>
    <col min="522" max="768" width="11.44140625" style="20"/>
    <col min="769" max="769" width="6.109375" style="20" customWidth="1"/>
    <col min="770" max="770" width="10.88671875" style="20" bestFit="1" customWidth="1"/>
    <col min="771" max="777" width="10.5546875" style="20" customWidth="1"/>
    <col min="778" max="1024" width="11.44140625" style="20"/>
    <col min="1025" max="1025" width="6.109375" style="20" customWidth="1"/>
    <col min="1026" max="1026" width="10.88671875" style="20" bestFit="1" customWidth="1"/>
    <col min="1027" max="1033" width="10.5546875" style="20" customWidth="1"/>
    <col min="1034" max="1280" width="11.44140625" style="20"/>
    <col min="1281" max="1281" width="6.109375" style="20" customWidth="1"/>
    <col min="1282" max="1282" width="10.88671875" style="20" bestFit="1" customWidth="1"/>
    <col min="1283" max="1289" width="10.5546875" style="20" customWidth="1"/>
    <col min="1290" max="1536" width="11.44140625" style="20"/>
    <col min="1537" max="1537" width="6.109375" style="20" customWidth="1"/>
    <col min="1538" max="1538" width="10.88671875" style="20" bestFit="1" customWidth="1"/>
    <col min="1539" max="1545" width="10.5546875" style="20" customWidth="1"/>
    <col min="1546" max="1792" width="11.44140625" style="20"/>
    <col min="1793" max="1793" width="6.109375" style="20" customWidth="1"/>
    <col min="1794" max="1794" width="10.88671875" style="20" bestFit="1" customWidth="1"/>
    <col min="1795" max="1801" width="10.5546875" style="20" customWidth="1"/>
    <col min="1802" max="2048" width="11.44140625" style="20"/>
    <col min="2049" max="2049" width="6.109375" style="20" customWidth="1"/>
    <col min="2050" max="2050" width="10.88671875" style="20" bestFit="1" customWidth="1"/>
    <col min="2051" max="2057" width="10.5546875" style="20" customWidth="1"/>
    <col min="2058" max="2304" width="11.44140625" style="20"/>
    <col min="2305" max="2305" width="6.109375" style="20" customWidth="1"/>
    <col min="2306" max="2306" width="10.88671875" style="20" bestFit="1" customWidth="1"/>
    <col min="2307" max="2313" width="10.5546875" style="20" customWidth="1"/>
    <col min="2314" max="2560" width="11.44140625" style="20"/>
    <col min="2561" max="2561" width="6.109375" style="20" customWidth="1"/>
    <col min="2562" max="2562" width="10.88671875" style="20" bestFit="1" customWidth="1"/>
    <col min="2563" max="2569" width="10.5546875" style="20" customWidth="1"/>
    <col min="2570" max="2816" width="11.44140625" style="20"/>
    <col min="2817" max="2817" width="6.109375" style="20" customWidth="1"/>
    <col min="2818" max="2818" width="10.88671875" style="20" bestFit="1" customWidth="1"/>
    <col min="2819" max="2825" width="10.5546875" style="20" customWidth="1"/>
    <col min="2826" max="3072" width="11.44140625" style="20"/>
    <col min="3073" max="3073" width="6.109375" style="20" customWidth="1"/>
    <col min="3074" max="3074" width="10.88671875" style="20" bestFit="1" customWidth="1"/>
    <col min="3075" max="3081" width="10.5546875" style="20" customWidth="1"/>
    <col min="3082" max="3328" width="11.44140625" style="20"/>
    <col min="3329" max="3329" width="6.109375" style="20" customWidth="1"/>
    <col min="3330" max="3330" width="10.88671875" style="20" bestFit="1" customWidth="1"/>
    <col min="3331" max="3337" width="10.5546875" style="20" customWidth="1"/>
    <col min="3338" max="3584" width="11.44140625" style="20"/>
    <col min="3585" max="3585" width="6.109375" style="20" customWidth="1"/>
    <col min="3586" max="3586" width="10.88671875" style="20" bestFit="1" customWidth="1"/>
    <col min="3587" max="3593" width="10.5546875" style="20" customWidth="1"/>
    <col min="3594" max="3840" width="11.44140625" style="20"/>
    <col min="3841" max="3841" width="6.109375" style="20" customWidth="1"/>
    <col min="3842" max="3842" width="10.88671875" style="20" bestFit="1" customWidth="1"/>
    <col min="3843" max="3849" width="10.5546875" style="20" customWidth="1"/>
    <col min="3850" max="4096" width="11.44140625" style="20"/>
    <col min="4097" max="4097" width="6.109375" style="20" customWidth="1"/>
    <col min="4098" max="4098" width="10.88671875" style="20" bestFit="1" customWidth="1"/>
    <col min="4099" max="4105" width="10.5546875" style="20" customWidth="1"/>
    <col min="4106" max="4352" width="11.44140625" style="20"/>
    <col min="4353" max="4353" width="6.109375" style="20" customWidth="1"/>
    <col min="4354" max="4354" width="10.88671875" style="20" bestFit="1" customWidth="1"/>
    <col min="4355" max="4361" width="10.5546875" style="20" customWidth="1"/>
    <col min="4362" max="4608" width="11.44140625" style="20"/>
    <col min="4609" max="4609" width="6.109375" style="20" customWidth="1"/>
    <col min="4610" max="4610" width="10.88671875" style="20" bestFit="1" customWidth="1"/>
    <col min="4611" max="4617" width="10.5546875" style="20" customWidth="1"/>
    <col min="4618" max="4864" width="11.44140625" style="20"/>
    <col min="4865" max="4865" width="6.109375" style="20" customWidth="1"/>
    <col min="4866" max="4866" width="10.88671875" style="20" bestFit="1" customWidth="1"/>
    <col min="4867" max="4873" width="10.5546875" style="20" customWidth="1"/>
    <col min="4874" max="5120" width="11.44140625" style="20"/>
    <col min="5121" max="5121" width="6.109375" style="20" customWidth="1"/>
    <col min="5122" max="5122" width="10.88671875" style="20" bestFit="1" customWidth="1"/>
    <col min="5123" max="5129" width="10.5546875" style="20" customWidth="1"/>
    <col min="5130" max="5376" width="11.44140625" style="20"/>
    <col min="5377" max="5377" width="6.109375" style="20" customWidth="1"/>
    <col min="5378" max="5378" width="10.88671875" style="20" bestFit="1" customWidth="1"/>
    <col min="5379" max="5385" width="10.5546875" style="20" customWidth="1"/>
    <col min="5386" max="5632" width="11.44140625" style="20"/>
    <col min="5633" max="5633" width="6.109375" style="20" customWidth="1"/>
    <col min="5634" max="5634" width="10.88671875" style="20" bestFit="1" customWidth="1"/>
    <col min="5635" max="5641" width="10.5546875" style="20" customWidth="1"/>
    <col min="5642" max="5888" width="11.44140625" style="20"/>
    <col min="5889" max="5889" width="6.109375" style="20" customWidth="1"/>
    <col min="5890" max="5890" width="10.88671875" style="20" bestFit="1" customWidth="1"/>
    <col min="5891" max="5897" width="10.5546875" style="20" customWidth="1"/>
    <col min="5898" max="6144" width="11.44140625" style="20"/>
    <col min="6145" max="6145" width="6.109375" style="20" customWidth="1"/>
    <col min="6146" max="6146" width="10.88671875" style="20" bestFit="1" customWidth="1"/>
    <col min="6147" max="6153" width="10.5546875" style="20" customWidth="1"/>
    <col min="6154" max="6400" width="11.44140625" style="20"/>
    <col min="6401" max="6401" width="6.109375" style="20" customWidth="1"/>
    <col min="6402" max="6402" width="10.88671875" style="20" bestFit="1" customWidth="1"/>
    <col min="6403" max="6409" width="10.5546875" style="20" customWidth="1"/>
    <col min="6410" max="6656" width="11.44140625" style="20"/>
    <col min="6657" max="6657" width="6.109375" style="20" customWidth="1"/>
    <col min="6658" max="6658" width="10.88671875" style="20" bestFit="1" customWidth="1"/>
    <col min="6659" max="6665" width="10.5546875" style="20" customWidth="1"/>
    <col min="6666" max="6912" width="11.44140625" style="20"/>
    <col min="6913" max="6913" width="6.109375" style="20" customWidth="1"/>
    <col min="6914" max="6914" width="10.88671875" style="20" bestFit="1" customWidth="1"/>
    <col min="6915" max="6921" width="10.5546875" style="20" customWidth="1"/>
    <col min="6922" max="7168" width="11.44140625" style="20"/>
    <col min="7169" max="7169" width="6.109375" style="20" customWidth="1"/>
    <col min="7170" max="7170" width="10.88671875" style="20" bestFit="1" customWidth="1"/>
    <col min="7171" max="7177" width="10.5546875" style="20" customWidth="1"/>
    <col min="7178" max="7424" width="11.44140625" style="20"/>
    <col min="7425" max="7425" width="6.109375" style="20" customWidth="1"/>
    <col min="7426" max="7426" width="10.88671875" style="20" bestFit="1" customWidth="1"/>
    <col min="7427" max="7433" width="10.5546875" style="20" customWidth="1"/>
    <col min="7434" max="7680" width="11.44140625" style="20"/>
    <col min="7681" max="7681" width="6.109375" style="20" customWidth="1"/>
    <col min="7682" max="7682" width="10.88671875" style="20" bestFit="1" customWidth="1"/>
    <col min="7683" max="7689" width="10.5546875" style="20" customWidth="1"/>
    <col min="7690" max="7936" width="11.44140625" style="20"/>
    <col min="7937" max="7937" width="6.109375" style="20" customWidth="1"/>
    <col min="7938" max="7938" width="10.88671875" style="20" bestFit="1" customWidth="1"/>
    <col min="7939" max="7945" width="10.5546875" style="20" customWidth="1"/>
    <col min="7946" max="8192" width="11.44140625" style="20"/>
    <col min="8193" max="8193" width="6.109375" style="20" customWidth="1"/>
    <col min="8194" max="8194" width="10.88671875" style="20" bestFit="1" customWidth="1"/>
    <col min="8195" max="8201" width="10.5546875" style="20" customWidth="1"/>
    <col min="8202" max="8448" width="11.44140625" style="20"/>
    <col min="8449" max="8449" width="6.109375" style="20" customWidth="1"/>
    <col min="8450" max="8450" width="10.88671875" style="20" bestFit="1" customWidth="1"/>
    <col min="8451" max="8457" width="10.5546875" style="20" customWidth="1"/>
    <col min="8458" max="8704" width="11.44140625" style="20"/>
    <col min="8705" max="8705" width="6.109375" style="20" customWidth="1"/>
    <col min="8706" max="8706" width="10.88671875" style="20" bestFit="1" customWidth="1"/>
    <col min="8707" max="8713" width="10.5546875" style="20" customWidth="1"/>
    <col min="8714" max="8960" width="11.44140625" style="20"/>
    <col min="8961" max="8961" width="6.109375" style="20" customWidth="1"/>
    <col min="8962" max="8962" width="10.88671875" style="20" bestFit="1" customWidth="1"/>
    <col min="8963" max="8969" width="10.5546875" style="20" customWidth="1"/>
    <col min="8970" max="9216" width="11.44140625" style="20"/>
    <col min="9217" max="9217" width="6.109375" style="20" customWidth="1"/>
    <col min="9218" max="9218" width="10.88671875" style="20" bestFit="1" customWidth="1"/>
    <col min="9219" max="9225" width="10.5546875" style="20" customWidth="1"/>
    <col min="9226" max="9472" width="11.44140625" style="20"/>
    <col min="9473" max="9473" width="6.109375" style="20" customWidth="1"/>
    <col min="9474" max="9474" width="10.88671875" style="20" bestFit="1" customWidth="1"/>
    <col min="9475" max="9481" width="10.5546875" style="20" customWidth="1"/>
    <col min="9482" max="9728" width="11.44140625" style="20"/>
    <col min="9729" max="9729" width="6.109375" style="20" customWidth="1"/>
    <col min="9730" max="9730" width="10.88671875" style="20" bestFit="1" customWidth="1"/>
    <col min="9731" max="9737" width="10.5546875" style="20" customWidth="1"/>
    <col min="9738" max="9984" width="11.44140625" style="20"/>
    <col min="9985" max="9985" width="6.109375" style="20" customWidth="1"/>
    <col min="9986" max="9986" width="10.88671875" style="20" bestFit="1" customWidth="1"/>
    <col min="9987" max="9993" width="10.5546875" style="20" customWidth="1"/>
    <col min="9994" max="10240" width="11.44140625" style="20"/>
    <col min="10241" max="10241" width="6.109375" style="20" customWidth="1"/>
    <col min="10242" max="10242" width="10.88671875" style="20" bestFit="1" customWidth="1"/>
    <col min="10243" max="10249" width="10.5546875" style="20" customWidth="1"/>
    <col min="10250" max="10496" width="11.44140625" style="20"/>
    <col min="10497" max="10497" width="6.109375" style="20" customWidth="1"/>
    <col min="10498" max="10498" width="10.88671875" style="20" bestFit="1" customWidth="1"/>
    <col min="10499" max="10505" width="10.5546875" style="20" customWidth="1"/>
    <col min="10506" max="10752" width="11.44140625" style="20"/>
    <col min="10753" max="10753" width="6.109375" style="20" customWidth="1"/>
    <col min="10754" max="10754" width="10.88671875" style="20" bestFit="1" customWidth="1"/>
    <col min="10755" max="10761" width="10.5546875" style="20" customWidth="1"/>
    <col min="10762" max="11008" width="11.44140625" style="20"/>
    <col min="11009" max="11009" width="6.109375" style="20" customWidth="1"/>
    <col min="11010" max="11010" width="10.88671875" style="20" bestFit="1" customWidth="1"/>
    <col min="11011" max="11017" width="10.5546875" style="20" customWidth="1"/>
    <col min="11018" max="11264" width="11.44140625" style="20"/>
    <col min="11265" max="11265" width="6.109375" style="20" customWidth="1"/>
    <col min="11266" max="11266" width="10.88671875" style="20" bestFit="1" customWidth="1"/>
    <col min="11267" max="11273" width="10.5546875" style="20" customWidth="1"/>
    <col min="11274" max="11520" width="11.44140625" style="20"/>
    <col min="11521" max="11521" width="6.109375" style="20" customWidth="1"/>
    <col min="11522" max="11522" width="10.88671875" style="20" bestFit="1" customWidth="1"/>
    <col min="11523" max="11529" width="10.5546875" style="20" customWidth="1"/>
    <col min="11530" max="11776" width="11.44140625" style="20"/>
    <col min="11777" max="11777" width="6.109375" style="20" customWidth="1"/>
    <col min="11778" max="11778" width="10.88671875" style="20" bestFit="1" customWidth="1"/>
    <col min="11779" max="11785" width="10.5546875" style="20" customWidth="1"/>
    <col min="11786" max="12032" width="11.44140625" style="20"/>
    <col min="12033" max="12033" width="6.109375" style="20" customWidth="1"/>
    <col min="12034" max="12034" width="10.88671875" style="20" bestFit="1" customWidth="1"/>
    <col min="12035" max="12041" width="10.5546875" style="20" customWidth="1"/>
    <col min="12042" max="12288" width="11.44140625" style="20"/>
    <col min="12289" max="12289" width="6.109375" style="20" customWidth="1"/>
    <col min="12290" max="12290" width="10.88671875" style="20" bestFit="1" customWidth="1"/>
    <col min="12291" max="12297" width="10.5546875" style="20" customWidth="1"/>
    <col min="12298" max="12544" width="11.44140625" style="20"/>
    <col min="12545" max="12545" width="6.109375" style="20" customWidth="1"/>
    <col min="12546" max="12546" width="10.88671875" style="20" bestFit="1" customWidth="1"/>
    <col min="12547" max="12553" width="10.5546875" style="20" customWidth="1"/>
    <col min="12554" max="12800" width="11.44140625" style="20"/>
    <col min="12801" max="12801" width="6.109375" style="20" customWidth="1"/>
    <col min="12802" max="12802" width="10.88671875" style="20" bestFit="1" customWidth="1"/>
    <col min="12803" max="12809" width="10.5546875" style="20" customWidth="1"/>
    <col min="12810" max="13056" width="11.44140625" style="20"/>
    <col min="13057" max="13057" width="6.109375" style="20" customWidth="1"/>
    <col min="13058" max="13058" width="10.88671875" style="20" bestFit="1" customWidth="1"/>
    <col min="13059" max="13065" width="10.5546875" style="20" customWidth="1"/>
    <col min="13066" max="13312" width="11.44140625" style="20"/>
    <col min="13313" max="13313" width="6.109375" style="20" customWidth="1"/>
    <col min="13314" max="13314" width="10.88671875" style="20" bestFit="1" customWidth="1"/>
    <col min="13315" max="13321" width="10.5546875" style="20" customWidth="1"/>
    <col min="13322" max="13568" width="11.44140625" style="20"/>
    <col min="13569" max="13569" width="6.109375" style="20" customWidth="1"/>
    <col min="13570" max="13570" width="10.88671875" style="20" bestFit="1" customWidth="1"/>
    <col min="13571" max="13577" width="10.5546875" style="20" customWidth="1"/>
    <col min="13578" max="13824" width="11.44140625" style="20"/>
    <col min="13825" max="13825" width="6.109375" style="20" customWidth="1"/>
    <col min="13826" max="13826" width="10.88671875" style="20" bestFit="1" customWidth="1"/>
    <col min="13827" max="13833" width="10.5546875" style="20" customWidth="1"/>
    <col min="13834" max="14080" width="11.44140625" style="20"/>
    <col min="14081" max="14081" width="6.109375" style="20" customWidth="1"/>
    <col min="14082" max="14082" width="10.88671875" style="20" bestFit="1" customWidth="1"/>
    <col min="14083" max="14089" width="10.5546875" style="20" customWidth="1"/>
    <col min="14090" max="14336" width="11.44140625" style="20"/>
    <col min="14337" max="14337" width="6.109375" style="20" customWidth="1"/>
    <col min="14338" max="14338" width="10.88671875" style="20" bestFit="1" customWidth="1"/>
    <col min="14339" max="14345" width="10.5546875" style="20" customWidth="1"/>
    <col min="14346" max="14592" width="11.44140625" style="20"/>
    <col min="14593" max="14593" width="6.109375" style="20" customWidth="1"/>
    <col min="14594" max="14594" width="10.88671875" style="20" bestFit="1" customWidth="1"/>
    <col min="14595" max="14601" width="10.5546875" style="20" customWidth="1"/>
    <col min="14602" max="14848" width="11.44140625" style="20"/>
    <col min="14849" max="14849" width="6.109375" style="20" customWidth="1"/>
    <col min="14850" max="14850" width="10.88671875" style="20" bestFit="1" customWidth="1"/>
    <col min="14851" max="14857" width="10.5546875" style="20" customWidth="1"/>
    <col min="14858" max="15104" width="11.44140625" style="20"/>
    <col min="15105" max="15105" width="6.109375" style="20" customWidth="1"/>
    <col min="15106" max="15106" width="10.88671875" style="20" bestFit="1" customWidth="1"/>
    <col min="15107" max="15113" width="10.5546875" style="20" customWidth="1"/>
    <col min="15114" max="15360" width="11.44140625" style="20"/>
    <col min="15361" max="15361" width="6.109375" style="20" customWidth="1"/>
    <col min="15362" max="15362" width="10.88671875" style="20" bestFit="1" customWidth="1"/>
    <col min="15363" max="15369" width="10.5546875" style="20" customWidth="1"/>
    <col min="15370" max="15616" width="11.44140625" style="20"/>
    <col min="15617" max="15617" width="6.109375" style="20" customWidth="1"/>
    <col min="15618" max="15618" width="10.88671875" style="20" bestFit="1" customWidth="1"/>
    <col min="15619" max="15625" width="10.5546875" style="20" customWidth="1"/>
    <col min="15626" max="15872" width="11.44140625" style="20"/>
    <col min="15873" max="15873" width="6.109375" style="20" customWidth="1"/>
    <col min="15874" max="15874" width="10.88671875" style="20" bestFit="1" customWidth="1"/>
    <col min="15875" max="15881" width="10.5546875" style="20" customWidth="1"/>
    <col min="15882" max="16128" width="11.44140625" style="20"/>
    <col min="16129" max="16129" width="6.109375" style="20" customWidth="1"/>
    <col min="16130" max="16130" width="10.88671875" style="20" bestFit="1" customWidth="1"/>
    <col min="16131" max="16137" width="10.5546875" style="20" customWidth="1"/>
    <col min="16138" max="16384" width="11.44140625" style="20"/>
  </cols>
  <sheetData>
    <row r="1" spans="1:9" ht="18" customHeight="1">
      <c r="A1" s="295" t="s">
        <v>268</v>
      </c>
      <c r="B1" s="295"/>
      <c r="C1" s="295"/>
      <c r="D1" s="295"/>
      <c r="E1" s="295"/>
      <c r="F1" s="295"/>
      <c r="G1" s="295"/>
      <c r="H1" s="295"/>
      <c r="I1" s="295"/>
    </row>
    <row r="2" spans="1:9" s="137" customFormat="1" ht="15.9" customHeight="1">
      <c r="A2" s="135" t="s">
        <v>170</v>
      </c>
      <c r="B2" s="136"/>
      <c r="C2" s="135"/>
    </row>
    <row r="3" spans="1:9" s="137" customFormat="1" ht="15.9" customHeight="1" thickBot="1">
      <c r="A3" s="146"/>
      <c r="B3" s="147"/>
      <c r="C3" s="146"/>
      <c r="D3" s="148"/>
      <c r="E3" s="148"/>
      <c r="F3" s="148"/>
      <c r="G3" s="148"/>
      <c r="H3" s="293" t="s">
        <v>269</v>
      </c>
      <c r="I3" s="293"/>
    </row>
    <row r="4" spans="1:9" s="137" customFormat="1" ht="15.9" customHeight="1">
      <c r="A4" s="142" t="s">
        <v>237</v>
      </c>
      <c r="B4" s="143" t="s">
        <v>59</v>
      </c>
      <c r="C4" s="294" t="s">
        <v>238</v>
      </c>
      <c r="D4" s="294"/>
      <c r="E4" s="136" t="s">
        <v>194</v>
      </c>
      <c r="F4" s="136"/>
      <c r="G4" s="136" t="s">
        <v>239</v>
      </c>
      <c r="H4" s="136"/>
      <c r="I4" s="136"/>
    </row>
    <row r="5" spans="1:9" s="137" customFormat="1" ht="15.9" customHeight="1">
      <c r="A5" s="149"/>
      <c r="B5" s="150"/>
      <c r="C5" s="151" t="s">
        <v>240</v>
      </c>
      <c r="D5" s="151" t="s">
        <v>241</v>
      </c>
      <c r="E5" s="167" t="s">
        <v>48</v>
      </c>
      <c r="F5" s="151" t="s">
        <v>49</v>
      </c>
      <c r="G5" s="151" t="s">
        <v>184</v>
      </c>
      <c r="H5" s="151" t="s">
        <v>185</v>
      </c>
      <c r="I5" s="151" t="s">
        <v>33</v>
      </c>
    </row>
    <row r="6" spans="1:9" s="138" customFormat="1" ht="15.9" customHeight="1">
      <c r="A6" s="139" t="s">
        <v>242</v>
      </c>
      <c r="B6" s="156">
        <v>561.5</v>
      </c>
      <c r="C6" s="155" t="s">
        <v>243</v>
      </c>
      <c r="D6" s="155" t="s">
        <v>243</v>
      </c>
      <c r="E6" s="155" t="s">
        <v>243</v>
      </c>
      <c r="F6" s="155" t="s">
        <v>243</v>
      </c>
      <c r="G6" s="155" t="s">
        <v>243</v>
      </c>
      <c r="H6" s="155" t="s">
        <v>243</v>
      </c>
      <c r="I6" s="155" t="s">
        <v>243</v>
      </c>
    </row>
    <row r="7" spans="1:9" s="138" customFormat="1" ht="15.9" customHeight="1">
      <c r="A7" s="139" t="s">
        <v>244</v>
      </c>
      <c r="B7" s="156">
        <v>500.91666666666669</v>
      </c>
      <c r="C7" s="155">
        <v>240.25</v>
      </c>
      <c r="D7" s="155">
        <v>260.66666666666669</v>
      </c>
      <c r="E7" s="155">
        <v>240.16666666666666</v>
      </c>
      <c r="F7" s="155">
        <v>260.75</v>
      </c>
      <c r="G7" s="155">
        <v>93.083333333333329</v>
      </c>
      <c r="H7" s="155">
        <v>281.08333333333331</v>
      </c>
      <c r="I7" s="155">
        <v>126.75</v>
      </c>
    </row>
    <row r="8" spans="1:9" s="138" customFormat="1" ht="15.9" customHeight="1">
      <c r="A8" s="139" t="s">
        <v>245</v>
      </c>
      <c r="B8" s="156">
        <v>406.16666666666669</v>
      </c>
      <c r="C8" s="155">
        <v>199.25</v>
      </c>
      <c r="D8" s="155">
        <v>206.91666666666666</v>
      </c>
      <c r="E8" s="155">
        <v>205.16666666666666</v>
      </c>
      <c r="F8" s="155">
        <v>201</v>
      </c>
      <c r="G8" s="155">
        <v>76.75</v>
      </c>
      <c r="H8" s="155">
        <v>216.41666666666666</v>
      </c>
      <c r="I8" s="155">
        <v>113</v>
      </c>
    </row>
    <row r="9" spans="1:9" s="138" customFormat="1" ht="15.9" customHeight="1">
      <c r="A9" s="139" t="s">
        <v>246</v>
      </c>
      <c r="B9" s="156">
        <v>518</v>
      </c>
      <c r="C9" s="155">
        <v>254.41666666666666</v>
      </c>
      <c r="D9" s="155">
        <v>263.58333333333331</v>
      </c>
      <c r="E9" s="155">
        <v>240.75</v>
      </c>
      <c r="F9" s="155">
        <v>277.25</v>
      </c>
      <c r="G9" s="155">
        <v>93.416666666666671</v>
      </c>
      <c r="H9" s="155">
        <v>298.75</v>
      </c>
      <c r="I9" s="155">
        <v>125.83333333333333</v>
      </c>
    </row>
    <row r="10" spans="1:9" s="138" customFormat="1" ht="15.9" customHeight="1">
      <c r="A10" s="139" t="s">
        <v>247</v>
      </c>
      <c r="B10" s="156">
        <v>477.91666666666669</v>
      </c>
      <c r="C10" s="155">
        <v>236.91666666666666</v>
      </c>
      <c r="D10" s="155">
        <v>241</v>
      </c>
      <c r="E10" s="155">
        <v>210.25</v>
      </c>
      <c r="F10" s="155">
        <v>267.66666666666669</v>
      </c>
      <c r="G10" s="155">
        <v>78.166666666666671</v>
      </c>
      <c r="H10" s="155">
        <v>266</v>
      </c>
      <c r="I10" s="155">
        <v>133.75</v>
      </c>
    </row>
    <row r="11" spans="1:9" s="138" customFormat="1" ht="15.9" customHeight="1">
      <c r="A11" s="139" t="s">
        <v>248</v>
      </c>
      <c r="B11" s="156">
        <v>428.33333333333331</v>
      </c>
      <c r="C11" s="155">
        <v>227.66666666666666</v>
      </c>
      <c r="D11" s="155">
        <v>200.66666666666666</v>
      </c>
      <c r="E11" s="155">
        <v>186.83333333333334</v>
      </c>
      <c r="F11" s="155">
        <v>241.5</v>
      </c>
      <c r="G11" s="155">
        <v>60.833333333333336</v>
      </c>
      <c r="H11" s="155">
        <v>238.66666666666666</v>
      </c>
      <c r="I11" s="155">
        <v>128.83333333333334</v>
      </c>
    </row>
    <row r="12" spans="1:9" s="138" customFormat="1" ht="15.9" customHeight="1">
      <c r="A12" s="139" t="s">
        <v>249</v>
      </c>
      <c r="B12" s="156">
        <v>453.66666666666669</v>
      </c>
      <c r="C12" s="155">
        <v>242.66666666666666</v>
      </c>
      <c r="D12" s="155">
        <v>211</v>
      </c>
      <c r="E12" s="155">
        <v>205.58333333333334</v>
      </c>
      <c r="F12" s="155">
        <v>248.08333333333334</v>
      </c>
      <c r="G12" s="155">
        <v>63.333333333333336</v>
      </c>
      <c r="H12" s="155">
        <v>263.75</v>
      </c>
      <c r="I12" s="155">
        <v>126.58333333333333</v>
      </c>
    </row>
    <row r="13" spans="1:9" s="138" customFormat="1" ht="15.9" customHeight="1">
      <c r="A13" s="139" t="s">
        <v>250</v>
      </c>
      <c r="B13" s="156">
        <v>479.75</v>
      </c>
      <c r="C13" s="155">
        <v>238.91666666666666</v>
      </c>
      <c r="D13" s="155">
        <v>240.83333333333334</v>
      </c>
      <c r="E13" s="155">
        <v>234.66666666666666</v>
      </c>
      <c r="F13" s="155">
        <v>245.08333333333334</v>
      </c>
      <c r="G13" s="155">
        <v>67.416666666666671</v>
      </c>
      <c r="H13" s="155">
        <v>270</v>
      </c>
      <c r="I13" s="155">
        <v>142.33333333333334</v>
      </c>
    </row>
    <row r="14" spans="1:9" s="138" customFormat="1" ht="15.9" customHeight="1">
      <c r="A14" s="139" t="s">
        <v>251</v>
      </c>
      <c r="B14" s="156">
        <v>460.83333333333331</v>
      </c>
      <c r="C14" s="155">
        <v>229.5</v>
      </c>
      <c r="D14" s="155">
        <v>231.33333333333334</v>
      </c>
      <c r="E14" s="155">
        <v>216.58333333333334</v>
      </c>
      <c r="F14" s="155">
        <v>244.25</v>
      </c>
      <c r="G14" s="155">
        <v>67.416666666666671</v>
      </c>
      <c r="H14" s="155">
        <v>265.66666666666669</v>
      </c>
      <c r="I14" s="155">
        <v>127.75</v>
      </c>
    </row>
    <row r="15" spans="1:9" s="138" customFormat="1" ht="15.9" customHeight="1">
      <c r="A15" s="139" t="s">
        <v>252</v>
      </c>
      <c r="B15" s="156">
        <v>462.25</v>
      </c>
      <c r="C15" s="155">
        <v>217.66666666666666</v>
      </c>
      <c r="D15" s="155">
        <v>244.58333333333334</v>
      </c>
      <c r="E15" s="155">
        <v>210.16666666666666</v>
      </c>
      <c r="F15" s="155">
        <v>252.08333333333334</v>
      </c>
      <c r="G15" s="155">
        <v>70.416666666666671</v>
      </c>
      <c r="H15" s="155">
        <v>263.5</v>
      </c>
      <c r="I15" s="155">
        <v>128.33333333333334</v>
      </c>
    </row>
    <row r="16" spans="1:9" s="138" customFormat="1" ht="15.9" customHeight="1">
      <c r="A16" s="139" t="s">
        <v>253</v>
      </c>
      <c r="B16" s="156">
        <v>446</v>
      </c>
      <c r="C16" s="155">
        <v>202</v>
      </c>
      <c r="D16" s="155">
        <v>245</v>
      </c>
      <c r="E16" s="155">
        <v>198</v>
      </c>
      <c r="F16" s="155">
        <v>248</v>
      </c>
      <c r="G16" s="155">
        <v>70</v>
      </c>
      <c r="H16" s="155">
        <v>256</v>
      </c>
      <c r="I16" s="155">
        <v>120</v>
      </c>
    </row>
    <row r="17" spans="1:9" s="138" customFormat="1" ht="15.9" customHeight="1">
      <c r="A17" s="139" t="s">
        <v>254</v>
      </c>
      <c r="B17" s="156">
        <v>369</v>
      </c>
      <c r="C17" s="155">
        <v>175</v>
      </c>
      <c r="D17" s="155">
        <v>194</v>
      </c>
      <c r="E17" s="155">
        <v>170</v>
      </c>
      <c r="F17" s="155">
        <v>199</v>
      </c>
      <c r="G17" s="155">
        <v>58</v>
      </c>
      <c r="H17" s="155">
        <v>204</v>
      </c>
      <c r="I17" s="155">
        <v>107</v>
      </c>
    </row>
    <row r="18" spans="1:9" s="138" customFormat="1" ht="15.9" customHeight="1">
      <c r="A18" s="139" t="s">
        <v>255</v>
      </c>
      <c r="B18" s="156">
        <v>324.41666666666669</v>
      </c>
      <c r="C18" s="155">
        <v>165.66666666666666</v>
      </c>
      <c r="D18" s="155">
        <v>158.75</v>
      </c>
      <c r="E18" s="155">
        <v>141.58333333333334</v>
      </c>
      <c r="F18" s="155">
        <v>182.83333333333334</v>
      </c>
      <c r="G18" s="155">
        <v>45.666666666666664</v>
      </c>
      <c r="H18" s="155">
        <v>185.75</v>
      </c>
      <c r="I18" s="155">
        <v>93</v>
      </c>
    </row>
    <row r="19" spans="1:9" s="138" customFormat="1" ht="15.9" customHeight="1" thickBot="1">
      <c r="A19" s="153" t="s">
        <v>347</v>
      </c>
      <c r="B19" s="157">
        <v>306</v>
      </c>
      <c r="C19" s="158">
        <v>147</v>
      </c>
      <c r="D19" s="158">
        <v>159</v>
      </c>
      <c r="E19" s="158">
        <v>139</v>
      </c>
      <c r="F19" s="158">
        <v>167</v>
      </c>
      <c r="G19" s="158">
        <v>34</v>
      </c>
      <c r="H19" s="158">
        <v>186</v>
      </c>
      <c r="I19" s="158">
        <v>86</v>
      </c>
    </row>
    <row r="20" spans="1:9">
      <c r="A20" s="273" t="s">
        <v>429</v>
      </c>
      <c r="B20" s="273"/>
      <c r="C20" s="273"/>
      <c r="D20" s="273"/>
      <c r="E20" s="273"/>
      <c r="F20" s="273"/>
      <c r="G20" s="273"/>
      <c r="H20" s="273"/>
      <c r="I20" s="273"/>
    </row>
  </sheetData>
  <mergeCells count="4">
    <mergeCell ref="A1:I1"/>
    <mergeCell ref="H3:I3"/>
    <mergeCell ref="C4:D4"/>
    <mergeCell ref="A20:I20"/>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C6C4"/>
  </sheetPr>
  <dimension ref="A1:N50"/>
  <sheetViews>
    <sheetView zoomScale="85" zoomScaleNormal="85" workbookViewId="0">
      <selection activeCell="T19" sqref="T19"/>
    </sheetView>
  </sheetViews>
  <sheetFormatPr baseColWidth="10" defaultRowHeight="13.2"/>
  <cols>
    <col min="1" max="1" width="6.109375" style="21" customWidth="1"/>
    <col min="2" max="2" width="16.44140625" style="22" bestFit="1" customWidth="1"/>
    <col min="3" max="3" width="6.33203125" style="21" bestFit="1" customWidth="1"/>
    <col min="4" max="12" width="6.33203125" style="20" bestFit="1" customWidth="1"/>
    <col min="13" max="13" width="6.5546875" style="20" bestFit="1" customWidth="1"/>
    <col min="14" max="14" width="6.33203125" style="20" bestFit="1" customWidth="1"/>
    <col min="15" max="256" width="11.44140625" style="20"/>
    <col min="257" max="257" width="6.109375" style="20" customWidth="1"/>
    <col min="258" max="258" width="10.88671875" style="20" bestFit="1" customWidth="1"/>
    <col min="259" max="270" width="6.109375" style="20" customWidth="1"/>
    <col min="271" max="512" width="11.44140625" style="20"/>
    <col min="513" max="513" width="6.109375" style="20" customWidth="1"/>
    <col min="514" max="514" width="10.88671875" style="20" bestFit="1" customWidth="1"/>
    <col min="515" max="526" width="6.109375" style="20" customWidth="1"/>
    <col min="527" max="768" width="11.44140625" style="20"/>
    <col min="769" max="769" width="6.109375" style="20" customWidth="1"/>
    <col min="770" max="770" width="10.88671875" style="20" bestFit="1" customWidth="1"/>
    <col min="771" max="782" width="6.109375" style="20" customWidth="1"/>
    <col min="783" max="1024" width="11.44140625" style="20"/>
    <col min="1025" max="1025" width="6.109375" style="20" customWidth="1"/>
    <col min="1026" max="1026" width="10.88671875" style="20" bestFit="1" customWidth="1"/>
    <col min="1027" max="1038" width="6.109375" style="20" customWidth="1"/>
    <col min="1039" max="1280" width="11.44140625" style="20"/>
    <col min="1281" max="1281" width="6.109375" style="20" customWidth="1"/>
    <col min="1282" max="1282" width="10.88671875" style="20" bestFit="1" customWidth="1"/>
    <col min="1283" max="1294" width="6.109375" style="20" customWidth="1"/>
    <col min="1295" max="1536" width="11.44140625" style="20"/>
    <col min="1537" max="1537" width="6.109375" style="20" customWidth="1"/>
    <col min="1538" max="1538" width="10.88671875" style="20" bestFit="1" customWidth="1"/>
    <col min="1539" max="1550" width="6.109375" style="20" customWidth="1"/>
    <col min="1551" max="1792" width="11.44140625" style="20"/>
    <col min="1793" max="1793" width="6.109375" style="20" customWidth="1"/>
    <col min="1794" max="1794" width="10.88671875" style="20" bestFit="1" customWidth="1"/>
    <col min="1795" max="1806" width="6.109375" style="20" customWidth="1"/>
    <col min="1807" max="2048" width="11.44140625" style="20"/>
    <col min="2049" max="2049" width="6.109375" style="20" customWidth="1"/>
    <col min="2050" max="2050" width="10.88671875" style="20" bestFit="1" customWidth="1"/>
    <col min="2051" max="2062" width="6.109375" style="20" customWidth="1"/>
    <col min="2063" max="2304" width="11.44140625" style="20"/>
    <col min="2305" max="2305" width="6.109375" style="20" customWidth="1"/>
    <col min="2306" max="2306" width="10.88671875" style="20" bestFit="1" customWidth="1"/>
    <col min="2307" max="2318" width="6.109375" style="20" customWidth="1"/>
    <col min="2319" max="2560" width="11.44140625" style="20"/>
    <col min="2561" max="2561" width="6.109375" style="20" customWidth="1"/>
    <col min="2562" max="2562" width="10.88671875" style="20" bestFit="1" customWidth="1"/>
    <col min="2563" max="2574" width="6.109375" style="20" customWidth="1"/>
    <col min="2575" max="2816" width="11.44140625" style="20"/>
    <col min="2817" max="2817" width="6.109375" style="20" customWidth="1"/>
    <col min="2818" max="2818" width="10.88671875" style="20" bestFit="1" customWidth="1"/>
    <col min="2819" max="2830" width="6.109375" style="20" customWidth="1"/>
    <col min="2831" max="3072" width="11.44140625" style="20"/>
    <col min="3073" max="3073" width="6.109375" style="20" customWidth="1"/>
    <col min="3074" max="3074" width="10.88671875" style="20" bestFit="1" customWidth="1"/>
    <col min="3075" max="3086" width="6.109375" style="20" customWidth="1"/>
    <col min="3087" max="3328" width="11.44140625" style="20"/>
    <col min="3329" max="3329" width="6.109375" style="20" customWidth="1"/>
    <col min="3330" max="3330" width="10.88671875" style="20" bestFit="1" customWidth="1"/>
    <col min="3331" max="3342" width="6.109375" style="20" customWidth="1"/>
    <col min="3343" max="3584" width="11.44140625" style="20"/>
    <col min="3585" max="3585" width="6.109375" style="20" customWidth="1"/>
    <col min="3586" max="3586" width="10.88671875" style="20" bestFit="1" customWidth="1"/>
    <col min="3587" max="3598" width="6.109375" style="20" customWidth="1"/>
    <col min="3599" max="3840" width="11.44140625" style="20"/>
    <col min="3841" max="3841" width="6.109375" style="20" customWidth="1"/>
    <col min="3842" max="3842" width="10.88671875" style="20" bestFit="1" customWidth="1"/>
    <col min="3843" max="3854" width="6.109375" style="20" customWidth="1"/>
    <col min="3855" max="4096" width="11.44140625" style="20"/>
    <col min="4097" max="4097" width="6.109375" style="20" customWidth="1"/>
    <col min="4098" max="4098" width="10.88671875" style="20" bestFit="1" customWidth="1"/>
    <col min="4099" max="4110" width="6.109375" style="20" customWidth="1"/>
    <col min="4111" max="4352" width="11.44140625" style="20"/>
    <col min="4353" max="4353" width="6.109375" style="20" customWidth="1"/>
    <col min="4354" max="4354" width="10.88671875" style="20" bestFit="1" customWidth="1"/>
    <col min="4355" max="4366" width="6.109375" style="20" customWidth="1"/>
    <col min="4367" max="4608" width="11.44140625" style="20"/>
    <col min="4609" max="4609" width="6.109375" style="20" customWidth="1"/>
    <col min="4610" max="4610" width="10.88671875" style="20" bestFit="1" customWidth="1"/>
    <col min="4611" max="4622" width="6.109375" style="20" customWidth="1"/>
    <col min="4623" max="4864" width="11.44140625" style="20"/>
    <col min="4865" max="4865" width="6.109375" style="20" customWidth="1"/>
    <col min="4866" max="4866" width="10.88671875" style="20" bestFit="1" customWidth="1"/>
    <col min="4867" max="4878" width="6.109375" style="20" customWidth="1"/>
    <col min="4879" max="5120" width="11.44140625" style="20"/>
    <col min="5121" max="5121" width="6.109375" style="20" customWidth="1"/>
    <col min="5122" max="5122" width="10.88671875" style="20" bestFit="1" customWidth="1"/>
    <col min="5123" max="5134" width="6.109375" style="20" customWidth="1"/>
    <col min="5135" max="5376" width="11.44140625" style="20"/>
    <col min="5377" max="5377" width="6.109375" style="20" customWidth="1"/>
    <col min="5378" max="5378" width="10.88671875" style="20" bestFit="1" customWidth="1"/>
    <col min="5379" max="5390" width="6.109375" style="20" customWidth="1"/>
    <col min="5391" max="5632" width="11.44140625" style="20"/>
    <col min="5633" max="5633" width="6.109375" style="20" customWidth="1"/>
    <col min="5634" max="5634" width="10.88671875" style="20" bestFit="1" customWidth="1"/>
    <col min="5635" max="5646" width="6.109375" style="20" customWidth="1"/>
    <col min="5647" max="5888" width="11.44140625" style="20"/>
    <col min="5889" max="5889" width="6.109375" style="20" customWidth="1"/>
    <col min="5890" max="5890" width="10.88671875" style="20" bestFit="1" customWidth="1"/>
    <col min="5891" max="5902" width="6.109375" style="20" customWidth="1"/>
    <col min="5903" max="6144" width="11.44140625" style="20"/>
    <col min="6145" max="6145" width="6.109375" style="20" customWidth="1"/>
    <col min="6146" max="6146" width="10.88671875" style="20" bestFit="1" customWidth="1"/>
    <col min="6147" max="6158" width="6.109375" style="20" customWidth="1"/>
    <col min="6159" max="6400" width="11.44140625" style="20"/>
    <col min="6401" max="6401" width="6.109375" style="20" customWidth="1"/>
    <col min="6402" max="6402" width="10.88671875" style="20" bestFit="1" customWidth="1"/>
    <col min="6403" max="6414" width="6.109375" style="20" customWidth="1"/>
    <col min="6415" max="6656" width="11.44140625" style="20"/>
    <col min="6657" max="6657" width="6.109375" style="20" customWidth="1"/>
    <col min="6658" max="6658" width="10.88671875" style="20" bestFit="1" customWidth="1"/>
    <col min="6659" max="6670" width="6.109375" style="20" customWidth="1"/>
    <col min="6671" max="6912" width="11.44140625" style="20"/>
    <col min="6913" max="6913" width="6.109375" style="20" customWidth="1"/>
    <col min="6914" max="6914" width="10.88671875" style="20" bestFit="1" customWidth="1"/>
    <col min="6915" max="6926" width="6.109375" style="20" customWidth="1"/>
    <col min="6927" max="7168" width="11.44140625" style="20"/>
    <col min="7169" max="7169" width="6.109375" style="20" customWidth="1"/>
    <col min="7170" max="7170" width="10.88671875" style="20" bestFit="1" customWidth="1"/>
    <col min="7171" max="7182" width="6.109375" style="20" customWidth="1"/>
    <col min="7183" max="7424" width="11.44140625" style="20"/>
    <col min="7425" max="7425" width="6.109375" style="20" customWidth="1"/>
    <col min="7426" max="7426" width="10.88671875" style="20" bestFit="1" customWidth="1"/>
    <col min="7427" max="7438" width="6.109375" style="20" customWidth="1"/>
    <col min="7439" max="7680" width="11.44140625" style="20"/>
    <col min="7681" max="7681" width="6.109375" style="20" customWidth="1"/>
    <col min="7682" max="7682" width="10.88671875" style="20" bestFit="1" customWidth="1"/>
    <col min="7683" max="7694" width="6.109375" style="20" customWidth="1"/>
    <col min="7695" max="7936" width="11.44140625" style="20"/>
    <col min="7937" max="7937" width="6.109375" style="20" customWidth="1"/>
    <col min="7938" max="7938" width="10.88671875" style="20" bestFit="1" customWidth="1"/>
    <col min="7939" max="7950" width="6.109375" style="20" customWidth="1"/>
    <col min="7951" max="8192" width="11.44140625" style="20"/>
    <col min="8193" max="8193" width="6.109375" style="20" customWidth="1"/>
    <col min="8194" max="8194" width="10.88671875" style="20" bestFit="1" customWidth="1"/>
    <col min="8195" max="8206" width="6.109375" style="20" customWidth="1"/>
    <col min="8207" max="8448" width="11.44140625" style="20"/>
    <col min="8449" max="8449" width="6.109375" style="20" customWidth="1"/>
    <col min="8450" max="8450" width="10.88671875" style="20" bestFit="1" customWidth="1"/>
    <col min="8451" max="8462" width="6.109375" style="20" customWidth="1"/>
    <col min="8463" max="8704" width="11.44140625" style="20"/>
    <col min="8705" max="8705" width="6.109375" style="20" customWidth="1"/>
    <col min="8706" max="8706" width="10.88671875" style="20" bestFit="1" customWidth="1"/>
    <col min="8707" max="8718" width="6.109375" style="20" customWidth="1"/>
    <col min="8719" max="8960" width="11.44140625" style="20"/>
    <col min="8961" max="8961" width="6.109375" style="20" customWidth="1"/>
    <col min="8962" max="8962" width="10.88671875" style="20" bestFit="1" customWidth="1"/>
    <col min="8963" max="8974" width="6.109375" style="20" customWidth="1"/>
    <col min="8975" max="9216" width="11.44140625" style="20"/>
    <col min="9217" max="9217" width="6.109375" style="20" customWidth="1"/>
    <col min="9218" max="9218" width="10.88671875" style="20" bestFit="1" customWidth="1"/>
    <col min="9219" max="9230" width="6.109375" style="20" customWidth="1"/>
    <col min="9231" max="9472" width="11.44140625" style="20"/>
    <col min="9473" max="9473" width="6.109375" style="20" customWidth="1"/>
    <col min="9474" max="9474" width="10.88671875" style="20" bestFit="1" customWidth="1"/>
    <col min="9475" max="9486" width="6.109375" style="20" customWidth="1"/>
    <col min="9487" max="9728" width="11.44140625" style="20"/>
    <col min="9729" max="9729" width="6.109375" style="20" customWidth="1"/>
    <col min="9730" max="9730" width="10.88671875" style="20" bestFit="1" customWidth="1"/>
    <col min="9731" max="9742" width="6.109375" style="20" customWidth="1"/>
    <col min="9743" max="9984" width="11.44140625" style="20"/>
    <col min="9985" max="9985" width="6.109375" style="20" customWidth="1"/>
    <col min="9986" max="9986" width="10.88671875" style="20" bestFit="1" customWidth="1"/>
    <col min="9987" max="9998" width="6.109375" style="20" customWidth="1"/>
    <col min="9999" max="10240" width="11.44140625" style="20"/>
    <col min="10241" max="10241" width="6.109375" style="20" customWidth="1"/>
    <col min="10242" max="10242" width="10.88671875" style="20" bestFit="1" customWidth="1"/>
    <col min="10243" max="10254" width="6.109375" style="20" customWidth="1"/>
    <col min="10255" max="10496" width="11.44140625" style="20"/>
    <col min="10497" max="10497" width="6.109375" style="20" customWidth="1"/>
    <col min="10498" max="10498" width="10.88671875" style="20" bestFit="1" customWidth="1"/>
    <col min="10499" max="10510" width="6.109375" style="20" customWidth="1"/>
    <col min="10511" max="10752" width="11.44140625" style="20"/>
    <col min="10753" max="10753" width="6.109375" style="20" customWidth="1"/>
    <col min="10754" max="10754" width="10.88671875" style="20" bestFit="1" customWidth="1"/>
    <col min="10755" max="10766" width="6.109375" style="20" customWidth="1"/>
    <col min="10767" max="11008" width="11.44140625" style="20"/>
    <col min="11009" max="11009" width="6.109375" style="20" customWidth="1"/>
    <col min="11010" max="11010" width="10.88671875" style="20" bestFit="1" customWidth="1"/>
    <col min="11011" max="11022" width="6.109375" style="20" customWidth="1"/>
    <col min="11023" max="11264" width="11.44140625" style="20"/>
    <col min="11265" max="11265" width="6.109375" style="20" customWidth="1"/>
    <col min="11266" max="11266" width="10.88671875" style="20" bestFit="1" customWidth="1"/>
    <col min="11267" max="11278" width="6.109375" style="20" customWidth="1"/>
    <col min="11279" max="11520" width="11.44140625" style="20"/>
    <col min="11521" max="11521" width="6.109375" style="20" customWidth="1"/>
    <col min="11522" max="11522" width="10.88671875" style="20" bestFit="1" customWidth="1"/>
    <col min="11523" max="11534" width="6.109375" style="20" customWidth="1"/>
    <col min="11535" max="11776" width="11.44140625" style="20"/>
    <col min="11777" max="11777" width="6.109375" style="20" customWidth="1"/>
    <col min="11778" max="11778" width="10.88671875" style="20" bestFit="1" customWidth="1"/>
    <col min="11779" max="11790" width="6.109375" style="20" customWidth="1"/>
    <col min="11791" max="12032" width="11.44140625" style="20"/>
    <col min="12033" max="12033" width="6.109375" style="20" customWidth="1"/>
    <col min="12034" max="12034" width="10.88671875" style="20" bestFit="1" customWidth="1"/>
    <col min="12035" max="12046" width="6.109375" style="20" customWidth="1"/>
    <col min="12047" max="12288" width="11.44140625" style="20"/>
    <col min="12289" max="12289" width="6.109375" style="20" customWidth="1"/>
    <col min="12290" max="12290" width="10.88671875" style="20" bestFit="1" customWidth="1"/>
    <col min="12291" max="12302" width="6.109375" style="20" customWidth="1"/>
    <col min="12303" max="12544" width="11.44140625" style="20"/>
    <col min="12545" max="12545" width="6.109375" style="20" customWidth="1"/>
    <col min="12546" max="12546" width="10.88671875" style="20" bestFit="1" customWidth="1"/>
    <col min="12547" max="12558" width="6.109375" style="20" customWidth="1"/>
    <col min="12559" max="12800" width="11.44140625" style="20"/>
    <col min="12801" max="12801" width="6.109375" style="20" customWidth="1"/>
    <col min="12802" max="12802" width="10.88671875" style="20" bestFit="1" customWidth="1"/>
    <col min="12803" max="12814" width="6.109375" style="20" customWidth="1"/>
    <col min="12815" max="13056" width="11.44140625" style="20"/>
    <col min="13057" max="13057" width="6.109375" style="20" customWidth="1"/>
    <col min="13058" max="13058" width="10.88671875" style="20" bestFit="1" customWidth="1"/>
    <col min="13059" max="13070" width="6.109375" style="20" customWidth="1"/>
    <col min="13071" max="13312" width="11.44140625" style="20"/>
    <col min="13313" max="13313" width="6.109375" style="20" customWidth="1"/>
    <col min="13314" max="13314" width="10.88671875" style="20" bestFit="1" customWidth="1"/>
    <col min="13315" max="13326" width="6.109375" style="20" customWidth="1"/>
    <col min="13327" max="13568" width="11.44140625" style="20"/>
    <col min="13569" max="13569" width="6.109375" style="20" customWidth="1"/>
    <col min="13570" max="13570" width="10.88671875" style="20" bestFit="1" customWidth="1"/>
    <col min="13571" max="13582" width="6.109375" style="20" customWidth="1"/>
    <col min="13583" max="13824" width="11.44140625" style="20"/>
    <col min="13825" max="13825" width="6.109375" style="20" customWidth="1"/>
    <col min="13826" max="13826" width="10.88671875" style="20" bestFit="1" customWidth="1"/>
    <col min="13827" max="13838" width="6.109375" style="20" customWidth="1"/>
    <col min="13839" max="14080" width="11.44140625" style="20"/>
    <col min="14081" max="14081" width="6.109375" style="20" customWidth="1"/>
    <col min="14082" max="14082" width="10.88671875" style="20" bestFit="1" customWidth="1"/>
    <col min="14083" max="14094" width="6.109375" style="20" customWidth="1"/>
    <col min="14095" max="14336" width="11.44140625" style="20"/>
    <col min="14337" max="14337" width="6.109375" style="20" customWidth="1"/>
    <col min="14338" max="14338" width="10.88671875" style="20" bestFit="1" customWidth="1"/>
    <col min="14339" max="14350" width="6.109375" style="20" customWidth="1"/>
    <col min="14351" max="14592" width="11.44140625" style="20"/>
    <col min="14593" max="14593" width="6.109375" style="20" customWidth="1"/>
    <col min="14594" max="14594" width="10.88671875" style="20" bestFit="1" customWidth="1"/>
    <col min="14595" max="14606" width="6.109375" style="20" customWidth="1"/>
    <col min="14607" max="14848" width="11.44140625" style="20"/>
    <col min="14849" max="14849" width="6.109375" style="20" customWidth="1"/>
    <col min="14850" max="14850" width="10.88671875" style="20" bestFit="1" customWidth="1"/>
    <col min="14851" max="14862" width="6.109375" style="20" customWidth="1"/>
    <col min="14863" max="15104" width="11.44140625" style="20"/>
    <col min="15105" max="15105" width="6.109375" style="20" customWidth="1"/>
    <col min="15106" max="15106" width="10.88671875" style="20" bestFit="1" customWidth="1"/>
    <col min="15107" max="15118" width="6.109375" style="20" customWidth="1"/>
    <col min="15119" max="15360" width="11.44140625" style="20"/>
    <col min="15361" max="15361" width="6.109375" style="20" customWidth="1"/>
    <col min="15362" max="15362" width="10.88671875" style="20" bestFit="1" customWidth="1"/>
    <col min="15363" max="15374" width="6.109375" style="20" customWidth="1"/>
    <col min="15375" max="15616" width="11.44140625" style="20"/>
    <col min="15617" max="15617" width="6.109375" style="20" customWidth="1"/>
    <col min="15618" max="15618" width="10.88671875" style="20" bestFit="1" customWidth="1"/>
    <col min="15619" max="15630" width="6.109375" style="20" customWidth="1"/>
    <col min="15631" max="15872" width="11.44140625" style="20"/>
    <col min="15873" max="15873" width="6.109375" style="20" customWidth="1"/>
    <col min="15874" max="15874" width="10.88671875" style="20" bestFit="1" customWidth="1"/>
    <col min="15875" max="15886" width="6.109375" style="20" customWidth="1"/>
    <col min="15887" max="16128" width="11.44140625" style="20"/>
    <col min="16129" max="16129" width="6.109375" style="20" customWidth="1"/>
    <col min="16130" max="16130" width="10.88671875" style="20" bestFit="1" customWidth="1"/>
    <col min="16131" max="16142" width="6.109375" style="20" customWidth="1"/>
    <col min="16143" max="16384" width="11.44140625" style="20"/>
  </cols>
  <sheetData>
    <row r="1" spans="1:14" ht="18" customHeight="1">
      <c r="A1" s="295" t="s">
        <v>270</v>
      </c>
      <c r="B1" s="295"/>
      <c r="C1" s="295"/>
      <c r="D1" s="295"/>
      <c r="E1" s="295"/>
      <c r="F1" s="295"/>
      <c r="G1" s="295"/>
      <c r="H1" s="295"/>
      <c r="I1" s="295"/>
      <c r="J1" s="295"/>
      <c r="K1" s="295"/>
      <c r="L1" s="295"/>
      <c r="M1" s="295"/>
      <c r="N1" s="295"/>
    </row>
    <row r="2" spans="1:14" s="137" customFormat="1" ht="15.9" customHeight="1">
      <c r="A2" s="144"/>
      <c r="B2" s="144"/>
      <c r="C2" s="135"/>
    </row>
    <row r="3" spans="1:14" s="137" customFormat="1" ht="15.9" customHeight="1" thickBot="1">
      <c r="A3" s="147"/>
      <c r="B3" s="147"/>
      <c r="C3" s="146"/>
      <c r="D3" s="148"/>
      <c r="E3" s="148"/>
      <c r="F3" s="148"/>
      <c r="G3" s="148"/>
      <c r="H3" s="148"/>
      <c r="I3" s="148"/>
      <c r="J3" s="148"/>
      <c r="K3" s="148"/>
      <c r="L3" s="293" t="s">
        <v>271</v>
      </c>
      <c r="M3" s="293"/>
      <c r="N3" s="293"/>
    </row>
    <row r="4" spans="1:14" s="138" customFormat="1" ht="15.9" customHeight="1">
      <c r="A4" s="142" t="s">
        <v>237</v>
      </c>
      <c r="B4" s="171" t="s">
        <v>170</v>
      </c>
      <c r="C4" s="172" t="s">
        <v>126</v>
      </c>
      <c r="D4" s="172" t="s">
        <v>127</v>
      </c>
      <c r="E4" s="172" t="s">
        <v>117</v>
      </c>
      <c r="F4" s="172" t="s">
        <v>116</v>
      </c>
      <c r="G4" s="172" t="s">
        <v>135</v>
      </c>
      <c r="H4" s="172" t="s">
        <v>134</v>
      </c>
      <c r="I4" s="172" t="s">
        <v>133</v>
      </c>
      <c r="J4" s="172" t="s">
        <v>132</v>
      </c>
      <c r="K4" s="172" t="s">
        <v>131</v>
      </c>
      <c r="L4" s="172" t="s">
        <v>130</v>
      </c>
      <c r="M4" s="172" t="s">
        <v>129</v>
      </c>
      <c r="N4" s="172" t="s">
        <v>128</v>
      </c>
    </row>
    <row r="5" spans="1:14" s="137" customFormat="1" ht="15.9" customHeight="1">
      <c r="A5" s="299" t="s">
        <v>156</v>
      </c>
      <c r="B5" s="299"/>
      <c r="C5" s="299"/>
      <c r="D5" s="299"/>
      <c r="E5" s="299"/>
      <c r="F5" s="299"/>
      <c r="G5" s="299"/>
      <c r="H5" s="299"/>
      <c r="I5" s="299"/>
      <c r="J5" s="299"/>
      <c r="K5" s="299"/>
      <c r="L5" s="299"/>
      <c r="M5" s="299"/>
      <c r="N5" s="299"/>
    </row>
    <row r="6" spans="1:14" s="137" customFormat="1" ht="15.9" customHeight="1">
      <c r="A6" s="187" t="s">
        <v>242</v>
      </c>
      <c r="B6" s="173">
        <f>SUM(C6:N6)/12</f>
        <v>561.5</v>
      </c>
      <c r="C6" s="168">
        <f>760-143</f>
        <v>617</v>
      </c>
      <c r="D6" s="168">
        <f>738-143</f>
        <v>595</v>
      </c>
      <c r="E6" s="168">
        <f>750-147</f>
        <v>603</v>
      </c>
      <c r="F6" s="168">
        <f>740-142</f>
        <v>598</v>
      </c>
      <c r="G6" s="168">
        <f>717-164</f>
        <v>553</v>
      </c>
      <c r="H6" s="168">
        <f>689-162</f>
        <v>527</v>
      </c>
      <c r="I6" s="168">
        <f>684-164</f>
        <v>520</v>
      </c>
      <c r="J6" s="168">
        <f>704-152</f>
        <v>552</v>
      </c>
      <c r="K6" s="168">
        <f>691-152</f>
        <v>539</v>
      </c>
      <c r="L6" s="168">
        <f>674-145</f>
        <v>529</v>
      </c>
      <c r="M6" s="168">
        <f>659-138</f>
        <v>521</v>
      </c>
      <c r="N6" s="168">
        <v>584</v>
      </c>
    </row>
    <row r="7" spans="1:14" s="137" customFormat="1" ht="15.9" customHeight="1">
      <c r="A7" s="187" t="s">
        <v>244</v>
      </c>
      <c r="B7" s="173">
        <v>500.91666666666669</v>
      </c>
      <c r="C7" s="168">
        <v>595</v>
      </c>
      <c r="D7" s="168">
        <v>582</v>
      </c>
      <c r="E7" s="168">
        <v>538</v>
      </c>
      <c r="F7" s="168">
        <v>488</v>
      </c>
      <c r="G7" s="168">
        <v>458</v>
      </c>
      <c r="H7" s="168">
        <v>476</v>
      </c>
      <c r="I7" s="168">
        <v>485</v>
      </c>
      <c r="J7" s="168">
        <v>504</v>
      </c>
      <c r="K7" s="168">
        <v>481</v>
      </c>
      <c r="L7" s="168">
        <v>472</v>
      </c>
      <c r="M7" s="168">
        <v>460</v>
      </c>
      <c r="N7" s="168">
        <v>472</v>
      </c>
    </row>
    <row r="8" spans="1:14" s="137" customFormat="1" ht="15.9" customHeight="1">
      <c r="A8" s="187" t="s">
        <v>245</v>
      </c>
      <c r="B8" s="173">
        <v>406.16666666666669</v>
      </c>
      <c r="C8" s="168">
        <v>458</v>
      </c>
      <c r="D8" s="168">
        <v>438</v>
      </c>
      <c r="E8" s="168">
        <v>444</v>
      </c>
      <c r="F8" s="168">
        <v>423</v>
      </c>
      <c r="G8" s="168">
        <v>365</v>
      </c>
      <c r="H8" s="168">
        <v>376</v>
      </c>
      <c r="I8" s="168">
        <v>392</v>
      </c>
      <c r="J8" s="168">
        <v>398</v>
      </c>
      <c r="K8" s="168">
        <v>374</v>
      </c>
      <c r="L8" s="168">
        <v>384</v>
      </c>
      <c r="M8" s="168">
        <v>405</v>
      </c>
      <c r="N8" s="168">
        <v>417</v>
      </c>
    </row>
    <row r="9" spans="1:14" s="137" customFormat="1" ht="15.9" customHeight="1">
      <c r="A9" s="187" t="s">
        <v>246</v>
      </c>
      <c r="B9" s="173">
        <v>518</v>
      </c>
      <c r="C9" s="168">
        <v>468</v>
      </c>
      <c r="D9" s="168">
        <v>484</v>
      </c>
      <c r="E9" s="168">
        <v>478</v>
      </c>
      <c r="F9" s="168">
        <v>479</v>
      </c>
      <c r="G9" s="168">
        <v>514</v>
      </c>
      <c r="H9" s="168">
        <v>521</v>
      </c>
      <c r="I9" s="168">
        <v>548</v>
      </c>
      <c r="J9" s="168">
        <v>549</v>
      </c>
      <c r="K9" s="168">
        <v>551</v>
      </c>
      <c r="L9" s="168">
        <v>546</v>
      </c>
      <c r="M9" s="168">
        <v>533</v>
      </c>
      <c r="N9" s="168">
        <v>545</v>
      </c>
    </row>
    <row r="10" spans="1:14" s="137" customFormat="1" ht="15.9" customHeight="1">
      <c r="A10" s="187" t="s">
        <v>247</v>
      </c>
      <c r="B10" s="173">
        <v>477.91666666666669</v>
      </c>
      <c r="C10" s="168">
        <v>567</v>
      </c>
      <c r="D10" s="168">
        <v>586</v>
      </c>
      <c r="E10" s="168">
        <v>524</v>
      </c>
      <c r="F10" s="168">
        <v>537</v>
      </c>
      <c r="G10" s="168">
        <v>500</v>
      </c>
      <c r="H10" s="168">
        <v>486</v>
      </c>
      <c r="I10" s="168">
        <v>461</v>
      </c>
      <c r="J10" s="168">
        <v>455</v>
      </c>
      <c r="K10" s="168">
        <v>411</v>
      </c>
      <c r="L10" s="168">
        <v>403</v>
      </c>
      <c r="M10" s="168">
        <v>404</v>
      </c>
      <c r="N10" s="168">
        <v>401</v>
      </c>
    </row>
    <row r="11" spans="1:14" s="137" customFormat="1" ht="15.9" customHeight="1">
      <c r="A11" s="187" t="s">
        <v>248</v>
      </c>
      <c r="B11" s="173">
        <v>428.33333333333331</v>
      </c>
      <c r="C11" s="168">
        <v>441</v>
      </c>
      <c r="D11" s="168">
        <v>436</v>
      </c>
      <c r="E11" s="168">
        <v>422</v>
      </c>
      <c r="F11" s="168">
        <v>423</v>
      </c>
      <c r="G11" s="168">
        <v>416</v>
      </c>
      <c r="H11" s="168">
        <v>403</v>
      </c>
      <c r="I11" s="168">
        <v>405</v>
      </c>
      <c r="J11" s="168">
        <v>421</v>
      </c>
      <c r="K11" s="168">
        <v>416</v>
      </c>
      <c r="L11" s="168">
        <v>436</v>
      </c>
      <c r="M11" s="168">
        <v>458</v>
      </c>
      <c r="N11" s="168">
        <v>463</v>
      </c>
    </row>
    <row r="12" spans="1:14" s="137" customFormat="1" ht="15.9" customHeight="1">
      <c r="A12" s="187" t="s">
        <v>249</v>
      </c>
      <c r="B12" s="173">
        <v>453.66666666666669</v>
      </c>
      <c r="C12" s="168">
        <v>491</v>
      </c>
      <c r="D12" s="168">
        <v>488</v>
      </c>
      <c r="E12" s="168">
        <v>475</v>
      </c>
      <c r="F12" s="168">
        <v>477</v>
      </c>
      <c r="G12" s="168">
        <v>462</v>
      </c>
      <c r="H12" s="168">
        <v>425</v>
      </c>
      <c r="I12" s="168">
        <v>423</v>
      </c>
      <c r="J12" s="168">
        <v>458</v>
      </c>
      <c r="K12" s="168">
        <v>436</v>
      </c>
      <c r="L12" s="168">
        <v>427</v>
      </c>
      <c r="M12" s="168">
        <v>439</v>
      </c>
      <c r="N12" s="168">
        <v>443</v>
      </c>
    </row>
    <row r="13" spans="1:14" s="137" customFormat="1" ht="15.9" customHeight="1">
      <c r="A13" s="187" t="s">
        <v>250</v>
      </c>
      <c r="B13" s="173">
        <v>479.75</v>
      </c>
      <c r="C13" s="168">
        <v>469</v>
      </c>
      <c r="D13" s="168">
        <v>492</v>
      </c>
      <c r="E13" s="168">
        <v>481</v>
      </c>
      <c r="F13" s="168">
        <v>460</v>
      </c>
      <c r="G13" s="168">
        <v>468</v>
      </c>
      <c r="H13" s="168">
        <v>469</v>
      </c>
      <c r="I13" s="168">
        <v>469</v>
      </c>
      <c r="J13" s="168">
        <v>508</v>
      </c>
      <c r="K13" s="168">
        <v>498</v>
      </c>
      <c r="L13" s="168">
        <v>475</v>
      </c>
      <c r="M13" s="168">
        <v>487</v>
      </c>
      <c r="N13" s="168">
        <v>481</v>
      </c>
    </row>
    <row r="14" spans="1:14" s="137" customFormat="1" ht="15.9" customHeight="1">
      <c r="A14" s="187" t="s">
        <v>251</v>
      </c>
      <c r="B14" s="173">
        <v>460.83333333333331</v>
      </c>
      <c r="C14" s="168">
        <v>485</v>
      </c>
      <c r="D14" s="168">
        <v>485</v>
      </c>
      <c r="E14" s="168">
        <v>464</v>
      </c>
      <c r="F14" s="168">
        <v>472</v>
      </c>
      <c r="G14" s="168">
        <v>458</v>
      </c>
      <c r="H14" s="168">
        <v>431</v>
      </c>
      <c r="I14" s="168">
        <v>449</v>
      </c>
      <c r="J14" s="168">
        <v>455</v>
      </c>
      <c r="K14" s="168">
        <v>453</v>
      </c>
      <c r="L14" s="168">
        <v>441</v>
      </c>
      <c r="M14" s="168">
        <v>474</v>
      </c>
      <c r="N14" s="168">
        <v>463</v>
      </c>
    </row>
    <row r="15" spans="1:14" s="137" customFormat="1" ht="15.9" customHeight="1">
      <c r="A15" s="187" t="s">
        <v>252</v>
      </c>
      <c r="B15" s="173">
        <v>462.25</v>
      </c>
      <c r="C15" s="168">
        <v>464</v>
      </c>
      <c r="D15" s="168">
        <v>474</v>
      </c>
      <c r="E15" s="168">
        <v>474</v>
      </c>
      <c r="F15" s="168">
        <v>491</v>
      </c>
      <c r="G15" s="168">
        <v>491</v>
      </c>
      <c r="H15" s="168">
        <v>455</v>
      </c>
      <c r="I15" s="168">
        <v>407</v>
      </c>
      <c r="J15" s="168">
        <v>441</v>
      </c>
      <c r="K15" s="168">
        <v>434</v>
      </c>
      <c r="L15" s="168">
        <v>472</v>
      </c>
      <c r="M15" s="168">
        <v>469</v>
      </c>
      <c r="N15" s="168">
        <v>475</v>
      </c>
    </row>
    <row r="16" spans="1:14" s="137" customFormat="1" ht="15.9" customHeight="1">
      <c r="A16" s="187" t="s">
        <v>253</v>
      </c>
      <c r="B16" s="173">
        <v>446</v>
      </c>
      <c r="C16" s="168">
        <v>514</v>
      </c>
      <c r="D16" s="168">
        <v>493</v>
      </c>
      <c r="E16" s="168">
        <v>471</v>
      </c>
      <c r="F16" s="168">
        <v>465</v>
      </c>
      <c r="G16" s="168">
        <v>463</v>
      </c>
      <c r="H16" s="168">
        <v>422</v>
      </c>
      <c r="I16" s="168">
        <v>428</v>
      </c>
      <c r="J16" s="168">
        <v>435</v>
      </c>
      <c r="K16" s="168">
        <v>418</v>
      </c>
      <c r="L16" s="168">
        <v>414</v>
      </c>
      <c r="M16" s="168">
        <v>424</v>
      </c>
      <c r="N16" s="168">
        <v>406</v>
      </c>
    </row>
    <row r="17" spans="1:14" s="137" customFormat="1" ht="15.9" customHeight="1">
      <c r="A17" s="187" t="s">
        <v>254</v>
      </c>
      <c r="B17" s="173">
        <v>369</v>
      </c>
      <c r="C17" s="168">
        <v>459</v>
      </c>
      <c r="D17" s="168">
        <v>452</v>
      </c>
      <c r="E17" s="168">
        <v>416</v>
      </c>
      <c r="F17" s="168">
        <v>410</v>
      </c>
      <c r="G17" s="168">
        <v>381</v>
      </c>
      <c r="H17" s="168">
        <v>347</v>
      </c>
      <c r="I17" s="168">
        <v>326</v>
      </c>
      <c r="J17" s="168">
        <v>344</v>
      </c>
      <c r="K17" s="168">
        <v>319</v>
      </c>
      <c r="L17" s="168">
        <v>307</v>
      </c>
      <c r="M17" s="168">
        <v>323</v>
      </c>
      <c r="N17" s="168">
        <v>343</v>
      </c>
    </row>
    <row r="18" spans="1:14" s="137" customFormat="1" ht="15.9" customHeight="1">
      <c r="A18" s="187" t="s">
        <v>255</v>
      </c>
      <c r="B18" s="173">
        <v>324</v>
      </c>
      <c r="C18" s="168">
        <v>372</v>
      </c>
      <c r="D18" s="168">
        <v>365</v>
      </c>
      <c r="E18" s="168">
        <v>362</v>
      </c>
      <c r="F18" s="168">
        <v>308</v>
      </c>
      <c r="G18" s="168">
        <v>301</v>
      </c>
      <c r="H18" s="168">
        <v>287</v>
      </c>
      <c r="I18" s="168">
        <v>331</v>
      </c>
      <c r="J18" s="168">
        <v>314</v>
      </c>
      <c r="K18" s="168">
        <v>295</v>
      </c>
      <c r="L18" s="168">
        <v>310</v>
      </c>
      <c r="M18" s="168">
        <v>323</v>
      </c>
      <c r="N18" s="168">
        <v>325</v>
      </c>
    </row>
    <row r="19" spans="1:14" s="137" customFormat="1" ht="15.9" customHeight="1">
      <c r="A19" s="188" t="s">
        <v>347</v>
      </c>
      <c r="B19" s="189">
        <v>306</v>
      </c>
      <c r="C19" s="190">
        <v>356</v>
      </c>
      <c r="D19" s="190">
        <v>357</v>
      </c>
      <c r="E19" s="190">
        <v>343</v>
      </c>
      <c r="F19" s="190">
        <v>337</v>
      </c>
      <c r="G19" s="190">
        <v>323</v>
      </c>
      <c r="H19" s="190">
        <v>287</v>
      </c>
      <c r="I19" s="190">
        <v>285</v>
      </c>
      <c r="J19" s="190">
        <v>283</v>
      </c>
      <c r="K19" s="190">
        <v>295</v>
      </c>
      <c r="L19" s="190">
        <v>276</v>
      </c>
      <c r="M19" s="190">
        <v>256</v>
      </c>
      <c r="N19" s="190">
        <v>276</v>
      </c>
    </row>
    <row r="20" spans="1:14" s="137" customFormat="1" ht="15.9" customHeight="1">
      <c r="A20" s="297" t="s">
        <v>48</v>
      </c>
      <c r="B20" s="297"/>
      <c r="C20" s="297"/>
      <c r="D20" s="297"/>
      <c r="E20" s="297"/>
      <c r="F20" s="297"/>
      <c r="G20" s="297"/>
      <c r="H20" s="297"/>
      <c r="I20" s="297"/>
      <c r="J20" s="297"/>
      <c r="K20" s="297"/>
      <c r="L20" s="297"/>
      <c r="M20" s="297"/>
      <c r="N20" s="297"/>
    </row>
    <row r="21" spans="1:14" s="137" customFormat="1" ht="15.9" customHeight="1">
      <c r="A21" s="139" t="s">
        <v>242</v>
      </c>
      <c r="B21" s="173" t="s">
        <v>243</v>
      </c>
      <c r="C21" s="168" t="s">
        <v>243</v>
      </c>
      <c r="D21" s="168" t="s">
        <v>243</v>
      </c>
      <c r="E21" s="168" t="s">
        <v>243</v>
      </c>
      <c r="F21" s="168" t="s">
        <v>243</v>
      </c>
      <c r="G21" s="168" t="s">
        <v>243</v>
      </c>
      <c r="H21" s="168" t="s">
        <v>243</v>
      </c>
      <c r="I21" s="168" t="s">
        <v>243</v>
      </c>
      <c r="J21" s="168" t="s">
        <v>243</v>
      </c>
      <c r="K21" s="168" t="s">
        <v>243</v>
      </c>
      <c r="L21" s="168" t="s">
        <v>243</v>
      </c>
      <c r="M21" s="168" t="s">
        <v>243</v>
      </c>
      <c r="N21" s="168">
        <v>261</v>
      </c>
    </row>
    <row r="22" spans="1:14" s="137" customFormat="1" ht="15.9" customHeight="1">
      <c r="A22" s="139" t="s">
        <v>244</v>
      </c>
      <c r="B22" s="173">
        <v>240.16666666666666</v>
      </c>
      <c r="C22" s="168">
        <v>261</v>
      </c>
      <c r="D22" s="168">
        <v>261</v>
      </c>
      <c r="E22" s="168">
        <v>253</v>
      </c>
      <c r="F22" s="168">
        <v>225</v>
      </c>
      <c r="G22" s="168">
        <v>211</v>
      </c>
      <c r="H22" s="168">
        <v>229</v>
      </c>
      <c r="I22" s="168">
        <v>249</v>
      </c>
      <c r="J22" s="168">
        <v>261</v>
      </c>
      <c r="K22" s="168">
        <v>237</v>
      </c>
      <c r="L22" s="168">
        <v>228</v>
      </c>
      <c r="M22" s="168">
        <v>232</v>
      </c>
      <c r="N22" s="168">
        <v>235</v>
      </c>
    </row>
    <row r="23" spans="1:14" s="137" customFormat="1" ht="15.9" customHeight="1">
      <c r="A23" s="139" t="s">
        <v>245</v>
      </c>
      <c r="B23" s="173">
        <v>205.16666666666666</v>
      </c>
      <c r="C23" s="168">
        <v>229</v>
      </c>
      <c r="D23" s="168">
        <v>231</v>
      </c>
      <c r="E23" s="168">
        <v>227</v>
      </c>
      <c r="F23" s="168">
        <v>217</v>
      </c>
      <c r="G23" s="168">
        <v>189</v>
      </c>
      <c r="H23" s="168">
        <v>192</v>
      </c>
      <c r="I23" s="168">
        <v>201</v>
      </c>
      <c r="J23" s="168">
        <v>209</v>
      </c>
      <c r="K23" s="168">
        <v>194</v>
      </c>
      <c r="L23" s="168">
        <v>183</v>
      </c>
      <c r="M23" s="168">
        <v>192</v>
      </c>
      <c r="N23" s="168">
        <v>198</v>
      </c>
    </row>
    <row r="24" spans="1:14" s="137" customFormat="1" ht="15.9" customHeight="1">
      <c r="A24" s="139" t="s">
        <v>246</v>
      </c>
      <c r="B24" s="173">
        <v>240.75</v>
      </c>
      <c r="C24" s="168">
        <v>220</v>
      </c>
      <c r="D24" s="168">
        <v>214</v>
      </c>
      <c r="E24" s="168">
        <v>217</v>
      </c>
      <c r="F24" s="168">
        <v>225</v>
      </c>
      <c r="G24" s="168">
        <v>249</v>
      </c>
      <c r="H24" s="168">
        <v>258</v>
      </c>
      <c r="I24" s="168">
        <v>273</v>
      </c>
      <c r="J24" s="168">
        <v>270</v>
      </c>
      <c r="K24" s="168">
        <v>256</v>
      </c>
      <c r="L24" s="168">
        <v>241</v>
      </c>
      <c r="M24" s="168">
        <v>229</v>
      </c>
      <c r="N24" s="168">
        <v>237</v>
      </c>
    </row>
    <row r="25" spans="1:14" s="137" customFormat="1" ht="15.9" customHeight="1">
      <c r="A25" s="139" t="s">
        <v>247</v>
      </c>
      <c r="B25" s="173">
        <v>210.25</v>
      </c>
      <c r="C25" s="168">
        <v>254</v>
      </c>
      <c r="D25" s="168">
        <v>265</v>
      </c>
      <c r="E25" s="168">
        <v>222</v>
      </c>
      <c r="F25" s="168">
        <v>244</v>
      </c>
      <c r="G25" s="168">
        <v>224</v>
      </c>
      <c r="H25" s="168">
        <v>217</v>
      </c>
      <c r="I25" s="168">
        <v>198</v>
      </c>
      <c r="J25" s="168">
        <v>193</v>
      </c>
      <c r="K25" s="168">
        <v>184</v>
      </c>
      <c r="L25" s="168">
        <v>176</v>
      </c>
      <c r="M25" s="168">
        <v>171</v>
      </c>
      <c r="N25" s="168">
        <v>175</v>
      </c>
    </row>
    <row r="26" spans="1:14" s="137" customFormat="1" ht="15.9" customHeight="1">
      <c r="A26" s="139" t="s">
        <v>248</v>
      </c>
      <c r="B26" s="173">
        <v>186.83333333333334</v>
      </c>
      <c r="C26" s="168">
        <v>192</v>
      </c>
      <c r="D26" s="168">
        <v>192</v>
      </c>
      <c r="E26" s="168">
        <v>189</v>
      </c>
      <c r="F26" s="168">
        <v>193</v>
      </c>
      <c r="G26" s="168">
        <v>184</v>
      </c>
      <c r="H26" s="168">
        <v>174</v>
      </c>
      <c r="I26" s="168">
        <v>187</v>
      </c>
      <c r="J26" s="168">
        <v>186</v>
      </c>
      <c r="K26" s="168">
        <v>175</v>
      </c>
      <c r="L26" s="168">
        <v>184</v>
      </c>
      <c r="M26" s="168">
        <v>195</v>
      </c>
      <c r="N26" s="168">
        <v>191</v>
      </c>
    </row>
    <row r="27" spans="1:14" s="137" customFormat="1" ht="15.9" customHeight="1">
      <c r="A27" s="139" t="s">
        <v>249</v>
      </c>
      <c r="B27" s="173">
        <v>205.58333333333334</v>
      </c>
      <c r="C27" s="168">
        <v>196</v>
      </c>
      <c r="D27" s="168">
        <v>206</v>
      </c>
      <c r="E27" s="168">
        <v>200</v>
      </c>
      <c r="F27" s="168">
        <v>211</v>
      </c>
      <c r="G27" s="168">
        <v>213</v>
      </c>
      <c r="H27" s="168">
        <v>197</v>
      </c>
      <c r="I27" s="168">
        <v>201</v>
      </c>
      <c r="J27" s="168">
        <v>222</v>
      </c>
      <c r="K27" s="168">
        <v>210</v>
      </c>
      <c r="L27" s="168">
        <v>200</v>
      </c>
      <c r="M27" s="168">
        <v>207</v>
      </c>
      <c r="N27" s="168">
        <v>204</v>
      </c>
    </row>
    <row r="28" spans="1:14" s="137" customFormat="1" ht="15.9" customHeight="1">
      <c r="A28" s="139" t="s">
        <v>250</v>
      </c>
      <c r="B28" s="173">
        <v>234.66666666666666</v>
      </c>
      <c r="C28" s="168">
        <v>216</v>
      </c>
      <c r="D28" s="168">
        <v>235</v>
      </c>
      <c r="E28" s="168">
        <v>219</v>
      </c>
      <c r="F28" s="168">
        <v>225</v>
      </c>
      <c r="G28" s="168">
        <v>233</v>
      </c>
      <c r="H28" s="168">
        <v>237</v>
      </c>
      <c r="I28" s="168">
        <v>231</v>
      </c>
      <c r="J28" s="168">
        <v>255</v>
      </c>
      <c r="K28" s="168">
        <v>254</v>
      </c>
      <c r="L28" s="168">
        <v>237</v>
      </c>
      <c r="M28" s="168">
        <v>245</v>
      </c>
      <c r="N28" s="168">
        <v>229</v>
      </c>
    </row>
    <row r="29" spans="1:14" s="137" customFormat="1" ht="15.9" customHeight="1">
      <c r="A29" s="139" t="s">
        <v>251</v>
      </c>
      <c r="B29" s="173">
        <v>216.58333333333334</v>
      </c>
      <c r="C29" s="168">
        <v>233</v>
      </c>
      <c r="D29" s="168">
        <v>225</v>
      </c>
      <c r="E29" s="168">
        <v>216</v>
      </c>
      <c r="F29" s="168">
        <v>223</v>
      </c>
      <c r="G29" s="168">
        <v>215</v>
      </c>
      <c r="H29" s="168">
        <v>206</v>
      </c>
      <c r="I29" s="168">
        <v>207</v>
      </c>
      <c r="J29" s="168">
        <v>215</v>
      </c>
      <c r="K29" s="168">
        <v>207</v>
      </c>
      <c r="L29" s="168">
        <v>208</v>
      </c>
      <c r="M29" s="168">
        <v>229</v>
      </c>
      <c r="N29" s="168">
        <v>215</v>
      </c>
    </row>
    <row r="30" spans="1:14" s="137" customFormat="1" ht="15.9" customHeight="1">
      <c r="A30" s="139" t="s">
        <v>252</v>
      </c>
      <c r="B30" s="173">
        <v>210.16666666666666</v>
      </c>
      <c r="C30" s="168">
        <v>205</v>
      </c>
      <c r="D30" s="168">
        <v>215</v>
      </c>
      <c r="E30" s="168">
        <v>213</v>
      </c>
      <c r="F30" s="168">
        <v>224</v>
      </c>
      <c r="G30" s="168">
        <v>229</v>
      </c>
      <c r="H30" s="168">
        <v>210</v>
      </c>
      <c r="I30" s="168">
        <v>190</v>
      </c>
      <c r="J30" s="168">
        <v>203</v>
      </c>
      <c r="K30" s="168">
        <v>199</v>
      </c>
      <c r="L30" s="168">
        <v>213</v>
      </c>
      <c r="M30" s="168">
        <v>209</v>
      </c>
      <c r="N30" s="168">
        <v>212</v>
      </c>
    </row>
    <row r="31" spans="1:14" s="137" customFormat="1" ht="15.9" customHeight="1">
      <c r="A31" s="139" t="s">
        <v>253</v>
      </c>
      <c r="B31" s="173">
        <v>198</v>
      </c>
      <c r="C31" s="168">
        <v>225</v>
      </c>
      <c r="D31" s="168">
        <v>224</v>
      </c>
      <c r="E31" s="168">
        <v>204</v>
      </c>
      <c r="F31" s="168">
        <v>216</v>
      </c>
      <c r="G31" s="168">
        <v>199</v>
      </c>
      <c r="H31" s="168">
        <v>188</v>
      </c>
      <c r="I31" s="168">
        <v>180</v>
      </c>
      <c r="J31" s="168">
        <v>192</v>
      </c>
      <c r="K31" s="168">
        <v>184</v>
      </c>
      <c r="L31" s="168">
        <v>189</v>
      </c>
      <c r="M31" s="168">
        <v>192</v>
      </c>
      <c r="N31" s="168">
        <v>181</v>
      </c>
    </row>
    <row r="32" spans="1:14" s="137" customFormat="1" ht="15.9" customHeight="1">
      <c r="A32" s="139" t="s">
        <v>254</v>
      </c>
      <c r="B32" s="173">
        <v>170</v>
      </c>
      <c r="C32" s="168">
        <v>206</v>
      </c>
      <c r="D32" s="168">
        <v>196</v>
      </c>
      <c r="E32" s="168">
        <v>186</v>
      </c>
      <c r="F32" s="168">
        <v>182</v>
      </c>
      <c r="G32" s="168">
        <v>166</v>
      </c>
      <c r="H32" s="168">
        <v>153</v>
      </c>
      <c r="I32" s="168">
        <v>148</v>
      </c>
      <c r="J32" s="168">
        <v>169</v>
      </c>
      <c r="K32" s="168">
        <v>155</v>
      </c>
      <c r="L32" s="168">
        <v>159</v>
      </c>
      <c r="M32" s="168">
        <v>161</v>
      </c>
      <c r="N32" s="168">
        <v>160</v>
      </c>
    </row>
    <row r="33" spans="1:14" s="137" customFormat="1" ht="15.9" customHeight="1">
      <c r="A33" s="139" t="s">
        <v>255</v>
      </c>
      <c r="B33" s="173">
        <v>142</v>
      </c>
      <c r="C33" s="168">
        <v>175</v>
      </c>
      <c r="D33" s="168">
        <v>160</v>
      </c>
      <c r="E33" s="168">
        <v>150</v>
      </c>
      <c r="F33" s="168">
        <v>136</v>
      </c>
      <c r="G33" s="168">
        <v>134</v>
      </c>
      <c r="H33" s="168">
        <v>126</v>
      </c>
      <c r="I33" s="168">
        <v>150</v>
      </c>
      <c r="J33" s="168">
        <v>139</v>
      </c>
      <c r="K33" s="168">
        <v>127</v>
      </c>
      <c r="L33" s="168">
        <v>131</v>
      </c>
      <c r="M33" s="168">
        <v>132</v>
      </c>
      <c r="N33" s="168">
        <v>139</v>
      </c>
    </row>
    <row r="34" spans="1:14" s="137" customFormat="1" ht="15.9" customHeight="1">
      <c r="A34" s="175" t="s">
        <v>347</v>
      </c>
      <c r="B34" s="189">
        <v>139</v>
      </c>
      <c r="C34" s="190">
        <v>160</v>
      </c>
      <c r="D34" s="190">
        <v>147</v>
      </c>
      <c r="E34" s="190">
        <v>135</v>
      </c>
      <c r="F34" s="190">
        <v>141</v>
      </c>
      <c r="G34" s="190">
        <v>142</v>
      </c>
      <c r="H34" s="190">
        <v>127</v>
      </c>
      <c r="I34" s="190">
        <v>131</v>
      </c>
      <c r="J34" s="190">
        <v>137</v>
      </c>
      <c r="K34" s="190">
        <v>142</v>
      </c>
      <c r="L34" s="190">
        <v>137</v>
      </c>
      <c r="M34" s="190">
        <v>130</v>
      </c>
      <c r="N34" s="190">
        <v>138</v>
      </c>
    </row>
    <row r="35" spans="1:14" s="137" customFormat="1" ht="15.9" customHeight="1">
      <c r="A35" s="297" t="s">
        <v>49</v>
      </c>
      <c r="B35" s="297"/>
      <c r="C35" s="297"/>
      <c r="D35" s="297"/>
      <c r="E35" s="297"/>
      <c r="F35" s="297"/>
      <c r="G35" s="297"/>
      <c r="H35" s="297"/>
      <c r="I35" s="297"/>
      <c r="J35" s="297"/>
      <c r="K35" s="297"/>
      <c r="L35" s="297"/>
      <c r="M35" s="297"/>
      <c r="N35" s="297"/>
    </row>
    <row r="36" spans="1:14" s="137" customFormat="1" ht="15.9" customHeight="1">
      <c r="A36" s="139" t="s">
        <v>242</v>
      </c>
      <c r="B36" s="173" t="s">
        <v>243</v>
      </c>
      <c r="C36" s="168" t="s">
        <v>243</v>
      </c>
      <c r="D36" s="168" t="s">
        <v>243</v>
      </c>
      <c r="E36" s="168" t="s">
        <v>243</v>
      </c>
      <c r="F36" s="168" t="s">
        <v>243</v>
      </c>
      <c r="G36" s="168" t="s">
        <v>243</v>
      </c>
      <c r="H36" s="168" t="s">
        <v>243</v>
      </c>
      <c r="I36" s="168" t="s">
        <v>243</v>
      </c>
      <c r="J36" s="168" t="s">
        <v>243</v>
      </c>
      <c r="K36" s="168" t="s">
        <v>243</v>
      </c>
      <c r="L36" s="168" t="s">
        <v>243</v>
      </c>
      <c r="M36" s="168" t="s">
        <v>243</v>
      </c>
      <c r="N36" s="168">
        <v>323</v>
      </c>
    </row>
    <row r="37" spans="1:14" s="137" customFormat="1" ht="15.9" customHeight="1">
      <c r="A37" s="139" t="s">
        <v>244</v>
      </c>
      <c r="B37" s="173">
        <v>260.75</v>
      </c>
      <c r="C37" s="168">
        <v>334</v>
      </c>
      <c r="D37" s="168">
        <v>321</v>
      </c>
      <c r="E37" s="168">
        <v>285</v>
      </c>
      <c r="F37" s="168">
        <v>263</v>
      </c>
      <c r="G37" s="168">
        <v>247</v>
      </c>
      <c r="H37" s="168">
        <v>247</v>
      </c>
      <c r="I37" s="168">
        <v>236</v>
      </c>
      <c r="J37" s="168">
        <v>243</v>
      </c>
      <c r="K37" s="168">
        <v>244</v>
      </c>
      <c r="L37" s="168">
        <v>244</v>
      </c>
      <c r="M37" s="168">
        <v>228</v>
      </c>
      <c r="N37" s="168">
        <v>237</v>
      </c>
    </row>
    <row r="38" spans="1:14" s="137" customFormat="1" ht="15.9" customHeight="1">
      <c r="A38" s="139" t="s">
        <v>245</v>
      </c>
      <c r="B38" s="173">
        <v>201</v>
      </c>
      <c r="C38" s="168">
        <v>229</v>
      </c>
      <c r="D38" s="168">
        <v>207</v>
      </c>
      <c r="E38" s="168">
        <v>217</v>
      </c>
      <c r="F38" s="168">
        <v>206</v>
      </c>
      <c r="G38" s="168">
        <v>176</v>
      </c>
      <c r="H38" s="168">
        <v>184</v>
      </c>
      <c r="I38" s="168">
        <v>191</v>
      </c>
      <c r="J38" s="168">
        <v>189</v>
      </c>
      <c r="K38" s="168">
        <v>180</v>
      </c>
      <c r="L38" s="168">
        <v>201</v>
      </c>
      <c r="M38" s="168">
        <v>213</v>
      </c>
      <c r="N38" s="168">
        <v>219</v>
      </c>
    </row>
    <row r="39" spans="1:14" s="137" customFormat="1" ht="15.9" customHeight="1">
      <c r="A39" s="139" t="s">
        <v>246</v>
      </c>
      <c r="B39" s="173">
        <v>277.25</v>
      </c>
      <c r="C39" s="168">
        <v>248</v>
      </c>
      <c r="D39" s="168">
        <v>270</v>
      </c>
      <c r="E39" s="168">
        <v>261</v>
      </c>
      <c r="F39" s="168">
        <v>254</v>
      </c>
      <c r="G39" s="168">
        <v>265</v>
      </c>
      <c r="H39" s="168">
        <v>263</v>
      </c>
      <c r="I39" s="168">
        <v>275</v>
      </c>
      <c r="J39" s="168">
        <v>279</v>
      </c>
      <c r="K39" s="168">
        <v>295</v>
      </c>
      <c r="L39" s="168">
        <v>305</v>
      </c>
      <c r="M39" s="168">
        <v>304</v>
      </c>
      <c r="N39" s="168">
        <v>308</v>
      </c>
    </row>
    <row r="40" spans="1:14" s="137" customFormat="1" ht="15.9" customHeight="1">
      <c r="A40" s="139" t="s">
        <v>247</v>
      </c>
      <c r="B40" s="173">
        <v>267.66666666666669</v>
      </c>
      <c r="C40" s="168">
        <v>313</v>
      </c>
      <c r="D40" s="168">
        <v>321</v>
      </c>
      <c r="E40" s="168">
        <v>302</v>
      </c>
      <c r="F40" s="168">
        <v>293</v>
      </c>
      <c r="G40" s="168">
        <v>276</v>
      </c>
      <c r="H40" s="168">
        <v>269</v>
      </c>
      <c r="I40" s="168">
        <v>263</v>
      </c>
      <c r="J40" s="168">
        <v>262</v>
      </c>
      <c r="K40" s="168">
        <v>227</v>
      </c>
      <c r="L40" s="168">
        <v>227</v>
      </c>
      <c r="M40" s="168">
        <v>233</v>
      </c>
      <c r="N40" s="168">
        <v>226</v>
      </c>
    </row>
    <row r="41" spans="1:14" s="137" customFormat="1" ht="15.9" customHeight="1">
      <c r="A41" s="139" t="s">
        <v>248</v>
      </c>
      <c r="B41" s="173">
        <v>241.5</v>
      </c>
      <c r="C41" s="168">
        <v>249</v>
      </c>
      <c r="D41" s="168">
        <v>244</v>
      </c>
      <c r="E41" s="168">
        <v>233</v>
      </c>
      <c r="F41" s="168">
        <v>230</v>
      </c>
      <c r="G41" s="168">
        <v>232</v>
      </c>
      <c r="H41" s="168">
        <v>229</v>
      </c>
      <c r="I41" s="168">
        <v>218</v>
      </c>
      <c r="J41" s="168">
        <v>235</v>
      </c>
      <c r="K41" s="168">
        <v>241</v>
      </c>
      <c r="L41" s="168">
        <v>252</v>
      </c>
      <c r="M41" s="168">
        <v>263</v>
      </c>
      <c r="N41" s="168">
        <v>272</v>
      </c>
    </row>
    <row r="42" spans="1:14" s="137" customFormat="1" ht="15.9" customHeight="1">
      <c r="A42" s="139">
        <v>2012</v>
      </c>
      <c r="B42" s="173">
        <v>248.08333333333334</v>
      </c>
      <c r="C42" s="168">
        <v>295</v>
      </c>
      <c r="D42" s="168">
        <v>282</v>
      </c>
      <c r="E42" s="168">
        <v>275</v>
      </c>
      <c r="F42" s="168">
        <v>266</v>
      </c>
      <c r="G42" s="168">
        <v>249</v>
      </c>
      <c r="H42" s="168">
        <v>228</v>
      </c>
      <c r="I42" s="168">
        <v>222</v>
      </c>
      <c r="J42" s="168">
        <v>236</v>
      </c>
      <c r="K42" s="168">
        <v>226</v>
      </c>
      <c r="L42" s="168">
        <v>227</v>
      </c>
      <c r="M42" s="168">
        <v>232</v>
      </c>
      <c r="N42" s="168">
        <v>239</v>
      </c>
    </row>
    <row r="43" spans="1:14" s="137" customFormat="1" ht="15.9" customHeight="1">
      <c r="A43" s="139" t="s">
        <v>250</v>
      </c>
      <c r="B43" s="173">
        <v>245.08333333333334</v>
      </c>
      <c r="C43" s="168">
        <v>253</v>
      </c>
      <c r="D43" s="168">
        <v>257</v>
      </c>
      <c r="E43" s="168">
        <v>262</v>
      </c>
      <c r="F43" s="168">
        <v>235</v>
      </c>
      <c r="G43" s="168">
        <v>235</v>
      </c>
      <c r="H43" s="168">
        <v>232</v>
      </c>
      <c r="I43" s="168">
        <v>238</v>
      </c>
      <c r="J43" s="168">
        <v>253</v>
      </c>
      <c r="K43" s="168">
        <v>244</v>
      </c>
      <c r="L43" s="168">
        <v>238</v>
      </c>
      <c r="M43" s="168">
        <v>242</v>
      </c>
      <c r="N43" s="168">
        <v>252</v>
      </c>
    </row>
    <row r="44" spans="1:14" s="137" customFormat="1" ht="15.9" customHeight="1">
      <c r="A44" s="139" t="s">
        <v>251</v>
      </c>
      <c r="B44" s="173">
        <v>244.25</v>
      </c>
      <c r="C44" s="168">
        <v>252</v>
      </c>
      <c r="D44" s="168">
        <v>260</v>
      </c>
      <c r="E44" s="168">
        <v>248</v>
      </c>
      <c r="F44" s="168">
        <v>249</v>
      </c>
      <c r="G44" s="168">
        <v>243</v>
      </c>
      <c r="H44" s="168">
        <v>225</v>
      </c>
      <c r="I44" s="168">
        <v>242</v>
      </c>
      <c r="J44" s="168">
        <v>240</v>
      </c>
      <c r="K44" s="168">
        <v>246</v>
      </c>
      <c r="L44" s="168">
        <v>233</v>
      </c>
      <c r="M44" s="168">
        <v>245</v>
      </c>
      <c r="N44" s="168">
        <v>248</v>
      </c>
    </row>
    <row r="45" spans="1:14" s="137" customFormat="1" ht="15.9" customHeight="1">
      <c r="A45" s="139" t="s">
        <v>252</v>
      </c>
      <c r="B45" s="173">
        <v>252.08333333333334</v>
      </c>
      <c r="C45" s="168">
        <v>259</v>
      </c>
      <c r="D45" s="168">
        <v>259</v>
      </c>
      <c r="E45" s="168">
        <v>261</v>
      </c>
      <c r="F45" s="168">
        <v>267</v>
      </c>
      <c r="G45" s="168">
        <v>262</v>
      </c>
      <c r="H45" s="168">
        <v>245</v>
      </c>
      <c r="I45" s="168">
        <v>217</v>
      </c>
      <c r="J45" s="168">
        <v>238</v>
      </c>
      <c r="K45" s="168">
        <v>235</v>
      </c>
      <c r="L45" s="168">
        <v>259</v>
      </c>
      <c r="M45" s="168">
        <v>260</v>
      </c>
      <c r="N45" s="168">
        <v>263</v>
      </c>
    </row>
    <row r="46" spans="1:14" s="137" customFormat="1" ht="15.9" customHeight="1">
      <c r="A46" s="139" t="s">
        <v>253</v>
      </c>
      <c r="B46" s="173">
        <v>248</v>
      </c>
      <c r="C46" s="168">
        <v>289</v>
      </c>
      <c r="D46" s="168">
        <v>269</v>
      </c>
      <c r="E46" s="168">
        <v>267</v>
      </c>
      <c r="F46" s="168">
        <v>249</v>
      </c>
      <c r="G46" s="168">
        <v>264</v>
      </c>
      <c r="H46" s="168">
        <v>234</v>
      </c>
      <c r="I46" s="168">
        <v>248</v>
      </c>
      <c r="J46" s="168">
        <v>243</v>
      </c>
      <c r="K46" s="168">
        <v>234</v>
      </c>
      <c r="L46" s="168">
        <v>225</v>
      </c>
      <c r="M46" s="168">
        <v>232</v>
      </c>
      <c r="N46" s="168">
        <v>225</v>
      </c>
    </row>
    <row r="47" spans="1:14" s="137" customFormat="1" ht="15.9" customHeight="1">
      <c r="A47" s="139" t="s">
        <v>254</v>
      </c>
      <c r="B47" s="173">
        <v>199</v>
      </c>
      <c r="C47" s="168">
        <v>253</v>
      </c>
      <c r="D47" s="168">
        <v>256</v>
      </c>
      <c r="E47" s="168">
        <v>230</v>
      </c>
      <c r="F47" s="168">
        <v>228</v>
      </c>
      <c r="G47" s="168">
        <v>215</v>
      </c>
      <c r="H47" s="168">
        <v>194</v>
      </c>
      <c r="I47" s="168">
        <v>178</v>
      </c>
      <c r="J47" s="168">
        <v>175</v>
      </c>
      <c r="K47" s="168">
        <v>164</v>
      </c>
      <c r="L47" s="168">
        <v>148</v>
      </c>
      <c r="M47" s="168">
        <v>162</v>
      </c>
      <c r="N47" s="168">
        <v>183</v>
      </c>
    </row>
    <row r="48" spans="1:14" s="137" customFormat="1" ht="15.9" customHeight="1">
      <c r="A48" s="139" t="s">
        <v>255</v>
      </c>
      <c r="B48" s="173">
        <v>183</v>
      </c>
      <c r="C48" s="168">
        <v>197</v>
      </c>
      <c r="D48" s="168">
        <v>205</v>
      </c>
      <c r="E48" s="168">
        <v>212</v>
      </c>
      <c r="F48" s="168">
        <v>172</v>
      </c>
      <c r="G48" s="168">
        <v>167</v>
      </c>
      <c r="H48" s="168">
        <v>161</v>
      </c>
      <c r="I48" s="168">
        <v>181</v>
      </c>
      <c r="J48" s="168">
        <v>175</v>
      </c>
      <c r="K48" s="168">
        <v>168</v>
      </c>
      <c r="L48" s="168">
        <v>179</v>
      </c>
      <c r="M48" s="168">
        <v>191</v>
      </c>
      <c r="N48" s="168">
        <v>186</v>
      </c>
    </row>
    <row r="49" spans="1:14" s="137" customFormat="1" ht="15.9" customHeight="1" thickBot="1">
      <c r="A49" s="153" t="s">
        <v>347</v>
      </c>
      <c r="B49" s="191">
        <v>167</v>
      </c>
      <c r="C49" s="192">
        <v>196</v>
      </c>
      <c r="D49" s="192">
        <v>210</v>
      </c>
      <c r="E49" s="192">
        <v>208</v>
      </c>
      <c r="F49" s="192">
        <v>196</v>
      </c>
      <c r="G49" s="192">
        <v>181</v>
      </c>
      <c r="H49" s="192">
        <v>160</v>
      </c>
      <c r="I49" s="192">
        <v>154</v>
      </c>
      <c r="J49" s="192">
        <v>146</v>
      </c>
      <c r="K49" s="192">
        <v>153</v>
      </c>
      <c r="L49" s="192">
        <v>139</v>
      </c>
      <c r="M49" s="192">
        <v>126</v>
      </c>
      <c r="N49" s="192">
        <v>138</v>
      </c>
    </row>
    <row r="50" spans="1:14">
      <c r="A50" s="273" t="s">
        <v>429</v>
      </c>
      <c r="B50" s="273"/>
      <c r="C50" s="273"/>
      <c r="D50" s="273"/>
      <c r="E50" s="273"/>
      <c r="F50" s="273"/>
      <c r="G50" s="273"/>
      <c r="H50" s="273"/>
      <c r="I50" s="273"/>
      <c r="J50" s="273"/>
      <c r="K50" s="273"/>
      <c r="L50" s="273"/>
      <c r="M50" s="273"/>
      <c r="N50" s="273"/>
    </row>
  </sheetData>
  <mergeCells count="6">
    <mergeCell ref="A50:N50"/>
    <mergeCell ref="A1:N1"/>
    <mergeCell ref="A5:N5"/>
    <mergeCell ref="A20:N20"/>
    <mergeCell ref="A35:N35"/>
    <mergeCell ref="L3:N3"/>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C6C4"/>
  </sheetPr>
  <dimension ref="A1:N50"/>
  <sheetViews>
    <sheetView zoomScale="85" zoomScaleNormal="85" workbookViewId="0">
      <selection activeCell="S9" sqref="S9"/>
    </sheetView>
  </sheetViews>
  <sheetFormatPr baseColWidth="10" defaultRowHeight="13.2"/>
  <cols>
    <col min="1" max="1" width="6.109375" style="21" customWidth="1"/>
    <col min="2" max="2" width="16.44140625" style="22" bestFit="1" customWidth="1"/>
    <col min="3" max="3" width="6.33203125" style="21" bestFit="1" customWidth="1"/>
    <col min="4" max="12" width="6.33203125" style="20" bestFit="1" customWidth="1"/>
    <col min="13" max="13" width="6.5546875" style="20" bestFit="1" customWidth="1"/>
    <col min="14" max="14" width="6.33203125" style="20" bestFit="1" customWidth="1"/>
    <col min="15" max="256" width="11.44140625" style="20"/>
    <col min="257" max="257" width="6.109375" style="20" customWidth="1"/>
    <col min="258" max="258" width="10.88671875" style="20" bestFit="1" customWidth="1"/>
    <col min="259" max="270" width="6.109375" style="20" customWidth="1"/>
    <col min="271" max="512" width="11.44140625" style="20"/>
    <col min="513" max="513" width="6.109375" style="20" customWidth="1"/>
    <col min="514" max="514" width="10.88671875" style="20" bestFit="1" customWidth="1"/>
    <col min="515" max="526" width="6.109375" style="20" customWidth="1"/>
    <col min="527" max="768" width="11.44140625" style="20"/>
    <col min="769" max="769" width="6.109375" style="20" customWidth="1"/>
    <col min="770" max="770" width="10.88671875" style="20" bestFit="1" customWidth="1"/>
    <col min="771" max="782" width="6.109375" style="20" customWidth="1"/>
    <col min="783" max="1024" width="11.44140625" style="20"/>
    <col min="1025" max="1025" width="6.109375" style="20" customWidth="1"/>
    <col min="1026" max="1026" width="10.88671875" style="20" bestFit="1" customWidth="1"/>
    <col min="1027" max="1038" width="6.109375" style="20" customWidth="1"/>
    <col min="1039" max="1280" width="11.44140625" style="20"/>
    <col min="1281" max="1281" width="6.109375" style="20" customWidth="1"/>
    <col min="1282" max="1282" width="10.88671875" style="20" bestFit="1" customWidth="1"/>
    <col min="1283" max="1294" width="6.109375" style="20" customWidth="1"/>
    <col min="1295" max="1536" width="11.44140625" style="20"/>
    <col min="1537" max="1537" width="6.109375" style="20" customWidth="1"/>
    <col min="1538" max="1538" width="10.88671875" style="20" bestFit="1" customWidth="1"/>
    <col min="1539" max="1550" width="6.109375" style="20" customWidth="1"/>
    <col min="1551" max="1792" width="11.44140625" style="20"/>
    <col min="1793" max="1793" width="6.109375" style="20" customWidth="1"/>
    <col min="1794" max="1794" width="10.88671875" style="20" bestFit="1" customWidth="1"/>
    <col min="1795" max="1806" width="6.109375" style="20" customWidth="1"/>
    <col min="1807" max="2048" width="11.44140625" style="20"/>
    <col min="2049" max="2049" width="6.109375" style="20" customWidth="1"/>
    <col min="2050" max="2050" width="10.88671875" style="20" bestFit="1" customWidth="1"/>
    <col min="2051" max="2062" width="6.109375" style="20" customWidth="1"/>
    <col min="2063" max="2304" width="11.44140625" style="20"/>
    <col min="2305" max="2305" width="6.109375" style="20" customWidth="1"/>
    <col min="2306" max="2306" width="10.88671875" style="20" bestFit="1" customWidth="1"/>
    <col min="2307" max="2318" width="6.109375" style="20" customWidth="1"/>
    <col min="2319" max="2560" width="11.44140625" style="20"/>
    <col min="2561" max="2561" width="6.109375" style="20" customWidth="1"/>
    <col min="2562" max="2562" width="10.88671875" style="20" bestFit="1" customWidth="1"/>
    <col min="2563" max="2574" width="6.109375" style="20" customWidth="1"/>
    <col min="2575" max="2816" width="11.44140625" style="20"/>
    <col min="2817" max="2817" width="6.109375" style="20" customWidth="1"/>
    <col min="2818" max="2818" width="10.88671875" style="20" bestFit="1" customWidth="1"/>
    <col min="2819" max="2830" width="6.109375" style="20" customWidth="1"/>
    <col min="2831" max="3072" width="11.44140625" style="20"/>
    <col min="3073" max="3073" width="6.109375" style="20" customWidth="1"/>
    <col min="3074" max="3074" width="10.88671875" style="20" bestFit="1" customWidth="1"/>
    <col min="3075" max="3086" width="6.109375" style="20" customWidth="1"/>
    <col min="3087" max="3328" width="11.44140625" style="20"/>
    <col min="3329" max="3329" width="6.109375" style="20" customWidth="1"/>
    <col min="3330" max="3330" width="10.88671875" style="20" bestFit="1" customWidth="1"/>
    <col min="3331" max="3342" width="6.109375" style="20" customWidth="1"/>
    <col min="3343" max="3584" width="11.44140625" style="20"/>
    <col min="3585" max="3585" width="6.109375" style="20" customWidth="1"/>
    <col min="3586" max="3586" width="10.88671875" style="20" bestFit="1" customWidth="1"/>
    <col min="3587" max="3598" width="6.109375" style="20" customWidth="1"/>
    <col min="3599" max="3840" width="11.44140625" style="20"/>
    <col min="3841" max="3841" width="6.109375" style="20" customWidth="1"/>
    <col min="3842" max="3842" width="10.88671875" style="20" bestFit="1" customWidth="1"/>
    <col min="3843" max="3854" width="6.109375" style="20" customWidth="1"/>
    <col min="3855" max="4096" width="11.44140625" style="20"/>
    <col min="4097" max="4097" width="6.109375" style="20" customWidth="1"/>
    <col min="4098" max="4098" width="10.88671875" style="20" bestFit="1" customWidth="1"/>
    <col min="4099" max="4110" width="6.109375" style="20" customWidth="1"/>
    <col min="4111" max="4352" width="11.44140625" style="20"/>
    <col min="4353" max="4353" width="6.109375" style="20" customWidth="1"/>
    <col min="4354" max="4354" width="10.88671875" style="20" bestFit="1" customWidth="1"/>
    <col min="4355" max="4366" width="6.109375" style="20" customWidth="1"/>
    <col min="4367" max="4608" width="11.44140625" style="20"/>
    <col min="4609" max="4609" width="6.109375" style="20" customWidth="1"/>
    <col min="4610" max="4610" width="10.88671875" style="20" bestFit="1" customWidth="1"/>
    <col min="4611" max="4622" width="6.109375" style="20" customWidth="1"/>
    <col min="4623" max="4864" width="11.44140625" style="20"/>
    <col min="4865" max="4865" width="6.109375" style="20" customWidth="1"/>
    <col min="4866" max="4866" width="10.88671875" style="20" bestFit="1" customWidth="1"/>
    <col min="4867" max="4878" width="6.109375" style="20" customWidth="1"/>
    <col min="4879" max="5120" width="11.44140625" style="20"/>
    <col min="5121" max="5121" width="6.109375" style="20" customWidth="1"/>
    <col min="5122" max="5122" width="10.88671875" style="20" bestFit="1" customWidth="1"/>
    <col min="5123" max="5134" width="6.109375" style="20" customWidth="1"/>
    <col min="5135" max="5376" width="11.44140625" style="20"/>
    <col min="5377" max="5377" width="6.109375" style="20" customWidth="1"/>
    <col min="5378" max="5378" width="10.88671875" style="20" bestFit="1" customWidth="1"/>
    <col min="5379" max="5390" width="6.109375" style="20" customWidth="1"/>
    <col min="5391" max="5632" width="11.44140625" style="20"/>
    <col min="5633" max="5633" width="6.109375" style="20" customWidth="1"/>
    <col min="5634" max="5634" width="10.88671875" style="20" bestFit="1" customWidth="1"/>
    <col min="5635" max="5646" width="6.109375" style="20" customWidth="1"/>
    <col min="5647" max="5888" width="11.44140625" style="20"/>
    <col min="5889" max="5889" width="6.109375" style="20" customWidth="1"/>
    <col min="5890" max="5890" width="10.88671875" style="20" bestFit="1" customWidth="1"/>
    <col min="5891" max="5902" width="6.109375" style="20" customWidth="1"/>
    <col min="5903" max="6144" width="11.44140625" style="20"/>
    <col min="6145" max="6145" width="6.109375" style="20" customWidth="1"/>
    <col min="6146" max="6146" width="10.88671875" style="20" bestFit="1" customWidth="1"/>
    <col min="6147" max="6158" width="6.109375" style="20" customWidth="1"/>
    <col min="6159" max="6400" width="11.44140625" style="20"/>
    <col min="6401" max="6401" width="6.109375" style="20" customWidth="1"/>
    <col min="6402" max="6402" width="10.88671875" style="20" bestFit="1" customWidth="1"/>
    <col min="6403" max="6414" width="6.109375" style="20" customWidth="1"/>
    <col min="6415" max="6656" width="11.44140625" style="20"/>
    <col min="6657" max="6657" width="6.109375" style="20" customWidth="1"/>
    <col min="6658" max="6658" width="10.88671875" style="20" bestFit="1" customWidth="1"/>
    <col min="6659" max="6670" width="6.109375" style="20" customWidth="1"/>
    <col min="6671" max="6912" width="11.44140625" style="20"/>
    <col min="6913" max="6913" width="6.109375" style="20" customWidth="1"/>
    <col min="6914" max="6914" width="10.88671875" style="20" bestFit="1" customWidth="1"/>
    <col min="6915" max="6926" width="6.109375" style="20" customWidth="1"/>
    <col min="6927" max="7168" width="11.44140625" style="20"/>
    <col min="7169" max="7169" width="6.109375" style="20" customWidth="1"/>
    <col min="7170" max="7170" width="10.88671875" style="20" bestFit="1" customWidth="1"/>
    <col min="7171" max="7182" width="6.109375" style="20" customWidth="1"/>
    <col min="7183" max="7424" width="11.44140625" style="20"/>
    <col min="7425" max="7425" width="6.109375" style="20" customWidth="1"/>
    <col min="7426" max="7426" width="10.88671875" style="20" bestFit="1" customWidth="1"/>
    <col min="7427" max="7438" width="6.109375" style="20" customWidth="1"/>
    <col min="7439" max="7680" width="11.44140625" style="20"/>
    <col min="7681" max="7681" width="6.109375" style="20" customWidth="1"/>
    <col min="7682" max="7682" width="10.88671875" style="20" bestFit="1" customWidth="1"/>
    <col min="7683" max="7694" width="6.109375" style="20" customWidth="1"/>
    <col min="7695" max="7936" width="11.44140625" style="20"/>
    <col min="7937" max="7937" width="6.109375" style="20" customWidth="1"/>
    <col min="7938" max="7938" width="10.88671875" style="20" bestFit="1" customWidth="1"/>
    <col min="7939" max="7950" width="6.109375" style="20" customWidth="1"/>
    <col min="7951" max="8192" width="11.44140625" style="20"/>
    <col min="8193" max="8193" width="6.109375" style="20" customWidth="1"/>
    <col min="8194" max="8194" width="10.88671875" style="20" bestFit="1" customWidth="1"/>
    <col min="8195" max="8206" width="6.109375" style="20" customWidth="1"/>
    <col min="8207" max="8448" width="11.44140625" style="20"/>
    <col min="8449" max="8449" width="6.109375" style="20" customWidth="1"/>
    <col min="8450" max="8450" width="10.88671875" style="20" bestFit="1" customWidth="1"/>
    <col min="8451" max="8462" width="6.109375" style="20" customWidth="1"/>
    <col min="8463" max="8704" width="11.44140625" style="20"/>
    <col min="8705" max="8705" width="6.109375" style="20" customWidth="1"/>
    <col min="8706" max="8706" width="10.88671875" style="20" bestFit="1" customWidth="1"/>
    <col min="8707" max="8718" width="6.109375" style="20" customWidth="1"/>
    <col min="8719" max="8960" width="11.44140625" style="20"/>
    <col min="8961" max="8961" width="6.109375" style="20" customWidth="1"/>
    <col min="8962" max="8962" width="10.88671875" style="20" bestFit="1" customWidth="1"/>
    <col min="8963" max="8974" width="6.109375" style="20" customWidth="1"/>
    <col min="8975" max="9216" width="11.44140625" style="20"/>
    <col min="9217" max="9217" width="6.109375" style="20" customWidth="1"/>
    <col min="9218" max="9218" width="10.88671875" style="20" bestFit="1" customWidth="1"/>
    <col min="9219" max="9230" width="6.109375" style="20" customWidth="1"/>
    <col min="9231" max="9472" width="11.44140625" style="20"/>
    <col min="9473" max="9473" width="6.109375" style="20" customWidth="1"/>
    <col min="9474" max="9474" width="10.88671875" style="20" bestFit="1" customWidth="1"/>
    <col min="9475" max="9486" width="6.109375" style="20" customWidth="1"/>
    <col min="9487" max="9728" width="11.44140625" style="20"/>
    <col min="9729" max="9729" width="6.109375" style="20" customWidth="1"/>
    <col min="9730" max="9730" width="10.88671875" style="20" bestFit="1" customWidth="1"/>
    <col min="9731" max="9742" width="6.109375" style="20" customWidth="1"/>
    <col min="9743" max="9984" width="11.44140625" style="20"/>
    <col min="9985" max="9985" width="6.109375" style="20" customWidth="1"/>
    <col min="9986" max="9986" width="10.88671875" style="20" bestFit="1" customWidth="1"/>
    <col min="9987" max="9998" width="6.109375" style="20" customWidth="1"/>
    <col min="9999" max="10240" width="11.44140625" style="20"/>
    <col min="10241" max="10241" width="6.109375" style="20" customWidth="1"/>
    <col min="10242" max="10242" width="10.88671875" style="20" bestFit="1" customWidth="1"/>
    <col min="10243" max="10254" width="6.109375" style="20" customWidth="1"/>
    <col min="10255" max="10496" width="11.44140625" style="20"/>
    <col min="10497" max="10497" width="6.109375" style="20" customWidth="1"/>
    <col min="10498" max="10498" width="10.88671875" style="20" bestFit="1" customWidth="1"/>
    <col min="10499" max="10510" width="6.109375" style="20" customWidth="1"/>
    <col min="10511" max="10752" width="11.44140625" style="20"/>
    <col min="10753" max="10753" width="6.109375" style="20" customWidth="1"/>
    <col min="10754" max="10754" width="10.88671875" style="20" bestFit="1" customWidth="1"/>
    <col min="10755" max="10766" width="6.109375" style="20" customWidth="1"/>
    <col min="10767" max="11008" width="11.44140625" style="20"/>
    <col min="11009" max="11009" width="6.109375" style="20" customWidth="1"/>
    <col min="11010" max="11010" width="10.88671875" style="20" bestFit="1" customWidth="1"/>
    <col min="11011" max="11022" width="6.109375" style="20" customWidth="1"/>
    <col min="11023" max="11264" width="11.44140625" style="20"/>
    <col min="11265" max="11265" width="6.109375" style="20" customWidth="1"/>
    <col min="11266" max="11266" width="10.88671875" style="20" bestFit="1" customWidth="1"/>
    <col min="11267" max="11278" width="6.109375" style="20" customWidth="1"/>
    <col min="11279" max="11520" width="11.44140625" style="20"/>
    <col min="11521" max="11521" width="6.109375" style="20" customWidth="1"/>
    <col min="11522" max="11522" width="10.88671875" style="20" bestFit="1" customWidth="1"/>
    <col min="11523" max="11534" width="6.109375" style="20" customWidth="1"/>
    <col min="11535" max="11776" width="11.44140625" style="20"/>
    <col min="11777" max="11777" width="6.109375" style="20" customWidth="1"/>
    <col min="11778" max="11778" width="10.88671875" style="20" bestFit="1" customWidth="1"/>
    <col min="11779" max="11790" width="6.109375" style="20" customWidth="1"/>
    <col min="11791" max="12032" width="11.44140625" style="20"/>
    <col min="12033" max="12033" width="6.109375" style="20" customWidth="1"/>
    <col min="12034" max="12034" width="10.88671875" style="20" bestFit="1" customWidth="1"/>
    <col min="12035" max="12046" width="6.109375" style="20" customWidth="1"/>
    <col min="12047" max="12288" width="11.44140625" style="20"/>
    <col min="12289" max="12289" width="6.109375" style="20" customWidth="1"/>
    <col min="12290" max="12290" width="10.88671875" style="20" bestFit="1" customWidth="1"/>
    <col min="12291" max="12302" width="6.109375" style="20" customWidth="1"/>
    <col min="12303" max="12544" width="11.44140625" style="20"/>
    <col min="12545" max="12545" width="6.109375" style="20" customWidth="1"/>
    <col min="12546" max="12546" width="10.88671875" style="20" bestFit="1" customWidth="1"/>
    <col min="12547" max="12558" width="6.109375" style="20" customWidth="1"/>
    <col min="12559" max="12800" width="11.44140625" style="20"/>
    <col min="12801" max="12801" width="6.109375" style="20" customWidth="1"/>
    <col min="12802" max="12802" width="10.88671875" style="20" bestFit="1" customWidth="1"/>
    <col min="12803" max="12814" width="6.109375" style="20" customWidth="1"/>
    <col min="12815" max="13056" width="11.44140625" style="20"/>
    <col min="13057" max="13057" width="6.109375" style="20" customWidth="1"/>
    <col min="13058" max="13058" width="10.88671875" style="20" bestFit="1" customWidth="1"/>
    <col min="13059" max="13070" width="6.109375" style="20" customWidth="1"/>
    <col min="13071" max="13312" width="11.44140625" style="20"/>
    <col min="13313" max="13313" width="6.109375" style="20" customWidth="1"/>
    <col min="13314" max="13314" width="10.88671875" style="20" bestFit="1" customWidth="1"/>
    <col min="13315" max="13326" width="6.109375" style="20" customWidth="1"/>
    <col min="13327" max="13568" width="11.44140625" style="20"/>
    <col min="13569" max="13569" width="6.109375" style="20" customWidth="1"/>
    <col min="13570" max="13570" width="10.88671875" style="20" bestFit="1" customWidth="1"/>
    <col min="13571" max="13582" width="6.109375" style="20" customWidth="1"/>
    <col min="13583" max="13824" width="11.44140625" style="20"/>
    <col min="13825" max="13825" width="6.109375" style="20" customWidth="1"/>
    <col min="13826" max="13826" width="10.88671875" style="20" bestFit="1" customWidth="1"/>
    <col min="13827" max="13838" width="6.109375" style="20" customWidth="1"/>
    <col min="13839" max="14080" width="11.44140625" style="20"/>
    <col min="14081" max="14081" width="6.109375" style="20" customWidth="1"/>
    <col min="14082" max="14082" width="10.88671875" style="20" bestFit="1" customWidth="1"/>
    <col min="14083" max="14094" width="6.109375" style="20" customWidth="1"/>
    <col min="14095" max="14336" width="11.44140625" style="20"/>
    <col min="14337" max="14337" width="6.109375" style="20" customWidth="1"/>
    <col min="14338" max="14338" width="10.88671875" style="20" bestFit="1" customWidth="1"/>
    <col min="14339" max="14350" width="6.109375" style="20" customWidth="1"/>
    <col min="14351" max="14592" width="11.44140625" style="20"/>
    <col min="14593" max="14593" width="6.109375" style="20" customWidth="1"/>
    <col min="14594" max="14594" width="10.88671875" style="20" bestFit="1" customWidth="1"/>
    <col min="14595" max="14606" width="6.109375" style="20" customWidth="1"/>
    <col min="14607" max="14848" width="11.44140625" style="20"/>
    <col min="14849" max="14849" width="6.109375" style="20" customWidth="1"/>
    <col min="14850" max="14850" width="10.88671875" style="20" bestFit="1" customWidth="1"/>
    <col min="14851" max="14862" width="6.109375" style="20" customWidth="1"/>
    <col min="14863" max="15104" width="11.44140625" style="20"/>
    <col min="15105" max="15105" width="6.109375" style="20" customWidth="1"/>
    <col min="15106" max="15106" width="10.88671875" style="20" bestFit="1" customWidth="1"/>
    <col min="15107" max="15118" width="6.109375" style="20" customWidth="1"/>
    <col min="15119" max="15360" width="11.44140625" style="20"/>
    <col min="15361" max="15361" width="6.109375" style="20" customWidth="1"/>
    <col min="15362" max="15362" width="10.88671875" style="20" bestFit="1" customWidth="1"/>
    <col min="15363" max="15374" width="6.109375" style="20" customWidth="1"/>
    <col min="15375" max="15616" width="11.44140625" style="20"/>
    <col min="15617" max="15617" width="6.109375" style="20" customWidth="1"/>
    <col min="15618" max="15618" width="10.88671875" style="20" bestFit="1" customWidth="1"/>
    <col min="15619" max="15630" width="6.109375" style="20" customWidth="1"/>
    <col min="15631" max="15872" width="11.44140625" style="20"/>
    <col min="15873" max="15873" width="6.109375" style="20" customWidth="1"/>
    <col min="15874" max="15874" width="10.88671875" style="20" bestFit="1" customWidth="1"/>
    <col min="15875" max="15886" width="6.109375" style="20" customWidth="1"/>
    <col min="15887" max="16128" width="11.44140625" style="20"/>
    <col min="16129" max="16129" width="6.109375" style="20" customWidth="1"/>
    <col min="16130" max="16130" width="10.88671875" style="20" bestFit="1" customWidth="1"/>
    <col min="16131" max="16142" width="6.109375" style="20" customWidth="1"/>
    <col min="16143" max="16384" width="11.44140625" style="20"/>
  </cols>
  <sheetData>
    <row r="1" spans="1:14" ht="18" customHeight="1">
      <c r="A1" s="295" t="s">
        <v>272</v>
      </c>
      <c r="B1" s="295"/>
      <c r="C1" s="295"/>
      <c r="D1" s="295"/>
      <c r="E1" s="295"/>
      <c r="F1" s="295"/>
      <c r="G1" s="295"/>
      <c r="H1" s="295"/>
      <c r="I1" s="295"/>
      <c r="J1" s="295"/>
      <c r="K1" s="295"/>
      <c r="L1" s="295"/>
      <c r="M1" s="295"/>
      <c r="N1" s="295"/>
    </row>
    <row r="2" spans="1:14" s="137" customFormat="1" ht="15.9" customHeight="1">
      <c r="A2" s="144"/>
      <c r="B2" s="144"/>
      <c r="C2" s="135"/>
    </row>
    <row r="3" spans="1:14" s="137" customFormat="1" ht="15.9" customHeight="1" thickBot="1">
      <c r="A3" s="147"/>
      <c r="B3" s="147"/>
      <c r="C3" s="146"/>
      <c r="D3" s="148"/>
      <c r="E3" s="148"/>
      <c r="F3" s="148"/>
      <c r="G3" s="148"/>
      <c r="H3" s="148"/>
      <c r="I3" s="148"/>
      <c r="J3" s="148"/>
      <c r="K3" s="148"/>
      <c r="L3" s="293" t="s">
        <v>273</v>
      </c>
      <c r="M3" s="293"/>
      <c r="N3" s="293"/>
    </row>
    <row r="4" spans="1:14" s="138" customFormat="1" ht="15.9" customHeight="1">
      <c r="A4" s="142" t="s">
        <v>274</v>
      </c>
      <c r="B4" s="171" t="s">
        <v>170</v>
      </c>
      <c r="C4" s="172" t="s">
        <v>126</v>
      </c>
      <c r="D4" s="172" t="s">
        <v>127</v>
      </c>
      <c r="E4" s="172" t="s">
        <v>117</v>
      </c>
      <c r="F4" s="172" t="s">
        <v>116</v>
      </c>
      <c r="G4" s="172" t="s">
        <v>135</v>
      </c>
      <c r="H4" s="172" t="s">
        <v>134</v>
      </c>
      <c r="I4" s="172" t="s">
        <v>133</v>
      </c>
      <c r="J4" s="172" t="s">
        <v>132</v>
      </c>
      <c r="K4" s="172" t="s">
        <v>131</v>
      </c>
      <c r="L4" s="172" t="s">
        <v>130</v>
      </c>
      <c r="M4" s="172" t="s">
        <v>129</v>
      </c>
      <c r="N4" s="172" t="s">
        <v>128</v>
      </c>
    </row>
    <row r="5" spans="1:14" s="137" customFormat="1" ht="15.9" customHeight="1">
      <c r="A5" s="297" t="s">
        <v>156</v>
      </c>
      <c r="B5" s="297"/>
      <c r="C5" s="297"/>
      <c r="D5" s="297"/>
      <c r="E5" s="297"/>
      <c r="F5" s="297"/>
      <c r="G5" s="297"/>
      <c r="H5" s="297"/>
      <c r="I5" s="297"/>
      <c r="J5" s="297"/>
      <c r="K5" s="297"/>
      <c r="L5" s="297"/>
      <c r="M5" s="297"/>
      <c r="N5" s="297"/>
    </row>
    <row r="6" spans="1:14" s="137" customFormat="1" ht="15.9" customHeight="1">
      <c r="A6" s="187" t="s">
        <v>242</v>
      </c>
      <c r="B6" s="173" t="s">
        <v>243</v>
      </c>
      <c r="C6" s="168" t="s">
        <v>243</v>
      </c>
      <c r="D6" s="168" t="s">
        <v>243</v>
      </c>
      <c r="E6" s="168" t="s">
        <v>243</v>
      </c>
      <c r="F6" s="168" t="s">
        <v>243</v>
      </c>
      <c r="G6" s="168" t="s">
        <v>243</v>
      </c>
      <c r="H6" s="168" t="s">
        <v>243</v>
      </c>
      <c r="I6" s="168" t="s">
        <v>243</v>
      </c>
      <c r="J6" s="168" t="s">
        <v>243</v>
      </c>
      <c r="K6" s="168" t="s">
        <v>243</v>
      </c>
      <c r="L6" s="168" t="s">
        <v>243</v>
      </c>
      <c r="M6" s="168" t="s">
        <v>243</v>
      </c>
      <c r="N6" s="168">
        <v>286</v>
      </c>
    </row>
    <row r="7" spans="1:14" s="137" customFormat="1" ht="15.9" customHeight="1">
      <c r="A7" s="187" t="s">
        <v>244</v>
      </c>
      <c r="B7" s="173">
        <v>240.25</v>
      </c>
      <c r="C7" s="168">
        <v>285</v>
      </c>
      <c r="D7" s="168">
        <v>272</v>
      </c>
      <c r="E7" s="168">
        <v>259</v>
      </c>
      <c r="F7" s="168">
        <v>230</v>
      </c>
      <c r="G7" s="168">
        <v>206</v>
      </c>
      <c r="H7" s="168">
        <v>218</v>
      </c>
      <c r="I7" s="168">
        <v>228</v>
      </c>
      <c r="J7" s="168">
        <v>255</v>
      </c>
      <c r="K7" s="168">
        <v>242</v>
      </c>
      <c r="L7" s="168">
        <v>237</v>
      </c>
      <c r="M7" s="168">
        <v>228</v>
      </c>
      <c r="N7" s="168">
        <v>223</v>
      </c>
    </row>
    <row r="8" spans="1:14" s="137" customFormat="1" ht="15.9" customHeight="1">
      <c r="A8" s="187" t="s">
        <v>245</v>
      </c>
      <c r="B8" s="173">
        <v>199.25</v>
      </c>
      <c r="C8" s="168">
        <v>216</v>
      </c>
      <c r="D8" s="168">
        <v>202</v>
      </c>
      <c r="E8" s="168">
        <v>200</v>
      </c>
      <c r="F8" s="168">
        <v>197</v>
      </c>
      <c r="G8" s="168">
        <v>175</v>
      </c>
      <c r="H8" s="168">
        <v>183</v>
      </c>
      <c r="I8" s="168">
        <v>193</v>
      </c>
      <c r="J8" s="168">
        <v>205</v>
      </c>
      <c r="K8" s="168">
        <v>200</v>
      </c>
      <c r="L8" s="168">
        <v>209</v>
      </c>
      <c r="M8" s="168">
        <v>204</v>
      </c>
      <c r="N8" s="168">
        <v>207</v>
      </c>
    </row>
    <row r="9" spans="1:14" s="137" customFormat="1" ht="15.9" customHeight="1">
      <c r="A9" s="187" t="s">
        <v>246</v>
      </c>
      <c r="B9" s="173">
        <v>254.41666666666666</v>
      </c>
      <c r="C9" s="168">
        <v>236</v>
      </c>
      <c r="D9" s="168">
        <v>237</v>
      </c>
      <c r="E9" s="168">
        <v>236</v>
      </c>
      <c r="F9" s="168">
        <v>243</v>
      </c>
      <c r="G9" s="168">
        <v>249</v>
      </c>
      <c r="H9" s="168">
        <v>259</v>
      </c>
      <c r="I9" s="168">
        <v>267</v>
      </c>
      <c r="J9" s="168">
        <v>276</v>
      </c>
      <c r="K9" s="168">
        <v>271</v>
      </c>
      <c r="L9" s="168">
        <v>261</v>
      </c>
      <c r="M9" s="168">
        <v>258</v>
      </c>
      <c r="N9" s="168">
        <v>260</v>
      </c>
    </row>
    <row r="10" spans="1:14" s="137" customFormat="1" ht="15.9" customHeight="1">
      <c r="A10" s="187" t="s">
        <v>247</v>
      </c>
      <c r="B10" s="173">
        <v>236.91666666666666</v>
      </c>
      <c r="C10" s="168">
        <v>263</v>
      </c>
      <c r="D10" s="168">
        <v>270</v>
      </c>
      <c r="E10" s="168">
        <v>248</v>
      </c>
      <c r="F10" s="168">
        <v>258</v>
      </c>
      <c r="G10" s="168">
        <v>251</v>
      </c>
      <c r="H10" s="168">
        <v>242</v>
      </c>
      <c r="I10" s="168">
        <v>238</v>
      </c>
      <c r="J10" s="168">
        <v>236</v>
      </c>
      <c r="K10" s="168">
        <v>214</v>
      </c>
      <c r="L10" s="168">
        <v>207</v>
      </c>
      <c r="M10" s="168">
        <v>211</v>
      </c>
      <c r="N10" s="168">
        <v>205</v>
      </c>
    </row>
    <row r="11" spans="1:14" s="137" customFormat="1" ht="15.9" customHeight="1">
      <c r="A11" s="187" t="s">
        <v>248</v>
      </c>
      <c r="B11" s="173">
        <v>227.66666666666666</v>
      </c>
      <c r="C11" s="168">
        <v>224</v>
      </c>
      <c r="D11" s="168">
        <v>228</v>
      </c>
      <c r="E11" s="168">
        <v>215</v>
      </c>
      <c r="F11" s="168">
        <v>226</v>
      </c>
      <c r="G11" s="168">
        <v>221</v>
      </c>
      <c r="H11" s="168">
        <v>216</v>
      </c>
      <c r="I11" s="168">
        <v>221</v>
      </c>
      <c r="J11" s="168">
        <v>231</v>
      </c>
      <c r="K11" s="168">
        <v>227</v>
      </c>
      <c r="L11" s="168">
        <v>233</v>
      </c>
      <c r="M11" s="168">
        <v>245</v>
      </c>
      <c r="N11" s="168">
        <v>245</v>
      </c>
    </row>
    <row r="12" spans="1:14" s="137" customFormat="1" ht="15.9" customHeight="1">
      <c r="A12" s="187" t="s">
        <v>249</v>
      </c>
      <c r="B12" s="173">
        <v>242.66666666666666</v>
      </c>
      <c r="C12" s="168">
        <v>255</v>
      </c>
      <c r="D12" s="168">
        <v>256</v>
      </c>
      <c r="E12" s="168">
        <v>247</v>
      </c>
      <c r="F12" s="168">
        <v>254</v>
      </c>
      <c r="G12" s="168">
        <v>242</v>
      </c>
      <c r="H12" s="168">
        <v>232</v>
      </c>
      <c r="I12" s="168">
        <v>237</v>
      </c>
      <c r="J12" s="168">
        <v>260</v>
      </c>
      <c r="K12" s="168">
        <v>241</v>
      </c>
      <c r="L12" s="168">
        <v>239</v>
      </c>
      <c r="M12" s="168">
        <v>235</v>
      </c>
      <c r="N12" s="168">
        <v>214</v>
      </c>
    </row>
    <row r="13" spans="1:14" s="137" customFormat="1" ht="15.9" customHeight="1">
      <c r="A13" s="187" t="s">
        <v>250</v>
      </c>
      <c r="B13" s="173">
        <v>238.91666666666666</v>
      </c>
      <c r="C13" s="168">
        <v>224</v>
      </c>
      <c r="D13" s="168">
        <v>236</v>
      </c>
      <c r="E13" s="168">
        <v>241</v>
      </c>
      <c r="F13" s="168">
        <v>223</v>
      </c>
      <c r="G13" s="168">
        <v>232</v>
      </c>
      <c r="H13" s="168">
        <v>232</v>
      </c>
      <c r="I13" s="168">
        <v>236</v>
      </c>
      <c r="J13" s="168">
        <v>256</v>
      </c>
      <c r="K13" s="168">
        <v>254</v>
      </c>
      <c r="L13" s="168">
        <v>239</v>
      </c>
      <c r="M13" s="168">
        <v>246</v>
      </c>
      <c r="N13" s="168">
        <v>248</v>
      </c>
    </row>
    <row r="14" spans="1:14" s="137" customFormat="1" ht="15.9" customHeight="1">
      <c r="A14" s="187" t="s">
        <v>251</v>
      </c>
      <c r="B14" s="173">
        <v>229.5</v>
      </c>
      <c r="C14" s="168">
        <v>240</v>
      </c>
      <c r="D14" s="168">
        <v>236</v>
      </c>
      <c r="E14" s="168">
        <v>236</v>
      </c>
      <c r="F14" s="168">
        <v>242</v>
      </c>
      <c r="G14" s="168">
        <v>224</v>
      </c>
      <c r="H14" s="168">
        <v>217</v>
      </c>
      <c r="I14" s="168">
        <v>223</v>
      </c>
      <c r="J14" s="168">
        <v>229</v>
      </c>
      <c r="K14" s="168">
        <v>228</v>
      </c>
      <c r="L14" s="168">
        <v>221</v>
      </c>
      <c r="M14" s="168">
        <v>239</v>
      </c>
      <c r="N14" s="168">
        <v>219</v>
      </c>
    </row>
    <row r="15" spans="1:14" s="137" customFormat="1" ht="15.9" customHeight="1">
      <c r="A15" s="187" t="s">
        <v>252</v>
      </c>
      <c r="B15" s="173">
        <v>217.66666666666666</v>
      </c>
      <c r="C15" s="168">
        <v>202</v>
      </c>
      <c r="D15" s="168">
        <v>221</v>
      </c>
      <c r="E15" s="168">
        <v>227</v>
      </c>
      <c r="F15" s="168">
        <v>236</v>
      </c>
      <c r="G15" s="168">
        <v>237</v>
      </c>
      <c r="H15" s="168">
        <v>222</v>
      </c>
      <c r="I15" s="168">
        <v>197</v>
      </c>
      <c r="J15" s="168">
        <v>208</v>
      </c>
      <c r="K15" s="168">
        <v>202</v>
      </c>
      <c r="L15" s="168">
        <v>225</v>
      </c>
      <c r="M15" s="168">
        <v>215</v>
      </c>
      <c r="N15" s="168">
        <v>220</v>
      </c>
    </row>
    <row r="16" spans="1:14" s="137" customFormat="1" ht="15.9" customHeight="1">
      <c r="A16" s="187" t="s">
        <v>253</v>
      </c>
      <c r="B16" s="173">
        <v>202</v>
      </c>
      <c r="C16" s="168">
        <v>233</v>
      </c>
      <c r="D16" s="168">
        <v>219</v>
      </c>
      <c r="E16" s="168">
        <v>198</v>
      </c>
      <c r="F16" s="168">
        <v>199</v>
      </c>
      <c r="G16" s="168">
        <v>204</v>
      </c>
      <c r="H16" s="168">
        <v>193</v>
      </c>
      <c r="I16" s="168">
        <v>196</v>
      </c>
      <c r="J16" s="168">
        <v>205</v>
      </c>
      <c r="K16" s="168">
        <v>195</v>
      </c>
      <c r="L16" s="168">
        <v>195</v>
      </c>
      <c r="M16" s="168">
        <v>203</v>
      </c>
      <c r="N16" s="168">
        <v>178</v>
      </c>
    </row>
    <row r="17" spans="1:14" s="137" customFormat="1" ht="15.9" customHeight="1">
      <c r="A17" s="187" t="s">
        <v>254</v>
      </c>
      <c r="B17" s="173">
        <v>175</v>
      </c>
      <c r="C17" s="168">
        <v>205</v>
      </c>
      <c r="D17" s="168">
        <v>206</v>
      </c>
      <c r="E17" s="168">
        <v>186</v>
      </c>
      <c r="F17" s="168">
        <v>187</v>
      </c>
      <c r="G17" s="168">
        <v>180</v>
      </c>
      <c r="H17" s="168">
        <v>177</v>
      </c>
      <c r="I17" s="168">
        <v>168</v>
      </c>
      <c r="J17" s="168">
        <v>170</v>
      </c>
      <c r="K17" s="168">
        <v>157</v>
      </c>
      <c r="L17" s="168">
        <v>150</v>
      </c>
      <c r="M17" s="168">
        <v>154</v>
      </c>
      <c r="N17" s="168">
        <v>158</v>
      </c>
    </row>
    <row r="18" spans="1:14" s="137" customFormat="1" ht="15.9" customHeight="1">
      <c r="A18" s="187" t="s">
        <v>255</v>
      </c>
      <c r="B18" s="173">
        <v>166</v>
      </c>
      <c r="C18" s="168">
        <v>183</v>
      </c>
      <c r="D18" s="168">
        <v>171</v>
      </c>
      <c r="E18" s="168">
        <v>184</v>
      </c>
      <c r="F18" s="168">
        <v>158</v>
      </c>
      <c r="G18" s="168">
        <v>156</v>
      </c>
      <c r="H18" s="168">
        <v>146</v>
      </c>
      <c r="I18" s="168">
        <v>173</v>
      </c>
      <c r="J18" s="168">
        <v>173</v>
      </c>
      <c r="K18" s="168">
        <v>159</v>
      </c>
      <c r="L18" s="168">
        <v>166</v>
      </c>
      <c r="M18" s="168">
        <v>160</v>
      </c>
      <c r="N18" s="168">
        <v>159</v>
      </c>
    </row>
    <row r="19" spans="1:14" s="137" customFormat="1" ht="15.9" customHeight="1">
      <c r="A19" s="188" t="s">
        <v>347</v>
      </c>
      <c r="B19" s="189">
        <v>147</v>
      </c>
      <c r="C19" s="190">
        <v>173</v>
      </c>
      <c r="D19" s="190">
        <v>168</v>
      </c>
      <c r="E19" s="190">
        <v>159</v>
      </c>
      <c r="F19" s="190">
        <v>155</v>
      </c>
      <c r="G19" s="190">
        <v>156</v>
      </c>
      <c r="H19" s="190">
        <v>137</v>
      </c>
      <c r="I19" s="190">
        <v>139</v>
      </c>
      <c r="J19" s="190">
        <v>140</v>
      </c>
      <c r="K19" s="190">
        <v>151</v>
      </c>
      <c r="L19" s="190">
        <v>139</v>
      </c>
      <c r="M19" s="190">
        <v>125</v>
      </c>
      <c r="N19" s="190">
        <v>126</v>
      </c>
    </row>
    <row r="20" spans="1:14" s="137" customFormat="1" ht="15.9" customHeight="1">
      <c r="A20" s="297" t="s">
        <v>48</v>
      </c>
      <c r="B20" s="297"/>
      <c r="C20" s="297"/>
      <c r="D20" s="297"/>
      <c r="E20" s="297"/>
      <c r="F20" s="297"/>
      <c r="G20" s="297"/>
      <c r="H20" s="297"/>
      <c r="I20" s="297"/>
      <c r="J20" s="297"/>
      <c r="K20" s="297"/>
      <c r="L20" s="297"/>
      <c r="M20" s="297"/>
      <c r="N20" s="297"/>
    </row>
    <row r="21" spans="1:14" s="137" customFormat="1" ht="15.9" customHeight="1">
      <c r="A21" s="139" t="s">
        <v>242</v>
      </c>
      <c r="B21" s="173" t="s">
        <v>243</v>
      </c>
      <c r="C21" s="168" t="s">
        <v>243</v>
      </c>
      <c r="D21" s="168" t="s">
        <v>243</v>
      </c>
      <c r="E21" s="168" t="s">
        <v>243</v>
      </c>
      <c r="F21" s="168" t="s">
        <v>243</v>
      </c>
      <c r="G21" s="168" t="s">
        <v>243</v>
      </c>
      <c r="H21" s="168" t="s">
        <v>243</v>
      </c>
      <c r="I21" s="168" t="s">
        <v>243</v>
      </c>
      <c r="J21" s="168" t="s">
        <v>243</v>
      </c>
      <c r="K21" s="168" t="s">
        <v>243</v>
      </c>
      <c r="L21" s="168" t="s">
        <v>243</v>
      </c>
      <c r="M21" s="168" t="s">
        <v>243</v>
      </c>
      <c r="N21" s="168">
        <v>120</v>
      </c>
    </row>
    <row r="22" spans="1:14" s="137" customFormat="1" ht="15.9" customHeight="1">
      <c r="A22" s="139" t="s">
        <v>244</v>
      </c>
      <c r="B22" s="173">
        <v>111.66666666666667</v>
      </c>
      <c r="C22" s="168">
        <v>115</v>
      </c>
      <c r="D22" s="168">
        <v>116</v>
      </c>
      <c r="E22" s="168">
        <v>119</v>
      </c>
      <c r="F22" s="168">
        <v>103</v>
      </c>
      <c r="G22" s="168">
        <v>88</v>
      </c>
      <c r="H22" s="168">
        <v>103</v>
      </c>
      <c r="I22" s="168">
        <v>112</v>
      </c>
      <c r="J22" s="168">
        <v>132</v>
      </c>
      <c r="K22" s="168">
        <v>117</v>
      </c>
      <c r="L22" s="168">
        <v>116</v>
      </c>
      <c r="M22" s="168">
        <v>111</v>
      </c>
      <c r="N22" s="168">
        <v>108</v>
      </c>
    </row>
    <row r="23" spans="1:14" s="137" customFormat="1" ht="15.9" customHeight="1">
      <c r="A23" s="139" t="s">
        <v>245</v>
      </c>
      <c r="B23" s="173">
        <v>97</v>
      </c>
      <c r="C23" s="168">
        <v>106</v>
      </c>
      <c r="D23" s="168">
        <v>102</v>
      </c>
      <c r="E23" s="168">
        <v>96</v>
      </c>
      <c r="F23" s="168">
        <v>98</v>
      </c>
      <c r="G23" s="168">
        <v>85</v>
      </c>
      <c r="H23" s="168">
        <v>86</v>
      </c>
      <c r="I23" s="168">
        <v>94</v>
      </c>
      <c r="J23" s="168">
        <v>107</v>
      </c>
      <c r="K23" s="168">
        <v>101</v>
      </c>
      <c r="L23" s="168">
        <v>97</v>
      </c>
      <c r="M23" s="168">
        <v>97</v>
      </c>
      <c r="N23" s="168">
        <v>95</v>
      </c>
    </row>
    <row r="24" spans="1:14" s="137" customFormat="1" ht="15.9" customHeight="1">
      <c r="A24" s="139" t="s">
        <v>246</v>
      </c>
      <c r="B24" s="173">
        <v>114.16666666666667</v>
      </c>
      <c r="C24" s="168">
        <v>114</v>
      </c>
      <c r="D24" s="168">
        <v>104</v>
      </c>
      <c r="E24" s="168">
        <v>105</v>
      </c>
      <c r="F24" s="168">
        <v>113</v>
      </c>
      <c r="G24" s="168">
        <v>117</v>
      </c>
      <c r="H24" s="168">
        <v>122</v>
      </c>
      <c r="I24" s="168">
        <v>125</v>
      </c>
      <c r="J24" s="168">
        <v>130</v>
      </c>
      <c r="K24" s="168">
        <v>118</v>
      </c>
      <c r="L24" s="168">
        <v>108</v>
      </c>
      <c r="M24" s="168">
        <v>107</v>
      </c>
      <c r="N24" s="168">
        <v>107</v>
      </c>
    </row>
    <row r="25" spans="1:14" s="137" customFormat="1" ht="15.9" customHeight="1">
      <c r="A25" s="139" t="s">
        <v>247</v>
      </c>
      <c r="B25" s="173">
        <v>108.25</v>
      </c>
      <c r="C25" s="168">
        <v>120</v>
      </c>
      <c r="D25" s="168">
        <v>118</v>
      </c>
      <c r="E25" s="168">
        <v>104</v>
      </c>
      <c r="F25" s="168">
        <v>116</v>
      </c>
      <c r="G25" s="168">
        <v>112</v>
      </c>
      <c r="H25" s="168">
        <v>116</v>
      </c>
      <c r="I25" s="168">
        <v>110</v>
      </c>
      <c r="J25" s="168">
        <v>108</v>
      </c>
      <c r="K25" s="168">
        <v>105</v>
      </c>
      <c r="L25" s="168">
        <v>98</v>
      </c>
      <c r="M25" s="168">
        <v>95</v>
      </c>
      <c r="N25" s="168">
        <v>97</v>
      </c>
    </row>
    <row r="26" spans="1:14" s="137" customFormat="1" ht="15.9" customHeight="1">
      <c r="A26" s="139" t="s">
        <v>248</v>
      </c>
      <c r="B26" s="173">
        <v>101.58333333333333</v>
      </c>
      <c r="C26" s="168">
        <v>102</v>
      </c>
      <c r="D26" s="168">
        <v>107</v>
      </c>
      <c r="E26" s="168">
        <v>95</v>
      </c>
      <c r="F26" s="168">
        <v>107</v>
      </c>
      <c r="G26" s="168">
        <v>102</v>
      </c>
      <c r="H26" s="168">
        <v>97</v>
      </c>
      <c r="I26" s="168">
        <v>108</v>
      </c>
      <c r="J26" s="168">
        <v>104</v>
      </c>
      <c r="K26" s="168">
        <v>93</v>
      </c>
      <c r="L26" s="168">
        <v>100</v>
      </c>
      <c r="M26" s="168">
        <v>106</v>
      </c>
      <c r="N26" s="168">
        <v>98</v>
      </c>
    </row>
    <row r="27" spans="1:14" s="137" customFormat="1" ht="15.9" customHeight="1">
      <c r="A27" s="139" t="s">
        <v>249</v>
      </c>
      <c r="B27" s="173">
        <v>107.66666666666667</v>
      </c>
      <c r="C27" s="168">
        <v>99</v>
      </c>
      <c r="D27" s="168">
        <v>100</v>
      </c>
      <c r="E27" s="168">
        <v>96</v>
      </c>
      <c r="F27" s="168">
        <v>104</v>
      </c>
      <c r="G27" s="168">
        <v>104</v>
      </c>
      <c r="H27" s="168">
        <v>99</v>
      </c>
      <c r="I27" s="168">
        <v>109</v>
      </c>
      <c r="J27" s="168">
        <v>127</v>
      </c>
      <c r="K27" s="168">
        <v>119</v>
      </c>
      <c r="L27" s="168">
        <v>116</v>
      </c>
      <c r="M27" s="168">
        <v>117</v>
      </c>
      <c r="N27" s="168">
        <v>102</v>
      </c>
    </row>
    <row r="28" spans="1:14" s="137" customFormat="1" ht="15.9" customHeight="1">
      <c r="A28" s="139" t="s">
        <v>250</v>
      </c>
      <c r="B28" s="173">
        <v>112.41666666666667</v>
      </c>
      <c r="C28" s="168">
        <v>100</v>
      </c>
      <c r="D28" s="168">
        <v>111</v>
      </c>
      <c r="E28" s="168">
        <v>104</v>
      </c>
      <c r="F28" s="168">
        <v>99</v>
      </c>
      <c r="G28" s="168">
        <v>107</v>
      </c>
      <c r="H28" s="168">
        <v>110</v>
      </c>
      <c r="I28" s="168">
        <v>110</v>
      </c>
      <c r="J28" s="168">
        <v>121</v>
      </c>
      <c r="K28" s="168">
        <v>130</v>
      </c>
      <c r="L28" s="168">
        <v>118</v>
      </c>
      <c r="M28" s="168">
        <v>122</v>
      </c>
      <c r="N28" s="168">
        <v>117</v>
      </c>
    </row>
    <row r="29" spans="1:14" s="137" customFormat="1" ht="15.9" customHeight="1">
      <c r="A29" s="139" t="s">
        <v>251</v>
      </c>
      <c r="B29" s="173">
        <v>108.83333333333333</v>
      </c>
      <c r="C29" s="168">
        <v>111</v>
      </c>
      <c r="D29" s="168">
        <v>109</v>
      </c>
      <c r="E29" s="168">
        <v>113</v>
      </c>
      <c r="F29" s="168">
        <v>115</v>
      </c>
      <c r="G29" s="168">
        <v>106</v>
      </c>
      <c r="H29" s="168">
        <v>100</v>
      </c>
      <c r="I29" s="168">
        <v>99</v>
      </c>
      <c r="J29" s="168">
        <v>109</v>
      </c>
      <c r="K29" s="168">
        <v>108</v>
      </c>
      <c r="L29" s="168">
        <v>110</v>
      </c>
      <c r="M29" s="168">
        <v>119</v>
      </c>
      <c r="N29" s="168">
        <v>107</v>
      </c>
    </row>
    <row r="30" spans="1:14" s="137" customFormat="1" ht="15.9" customHeight="1">
      <c r="A30" s="139" t="s">
        <v>252</v>
      </c>
      <c r="B30" s="173">
        <v>102.75</v>
      </c>
      <c r="C30" s="168">
        <v>90</v>
      </c>
      <c r="D30" s="168">
        <v>105</v>
      </c>
      <c r="E30" s="168">
        <v>107</v>
      </c>
      <c r="F30" s="168">
        <v>116</v>
      </c>
      <c r="G30" s="168">
        <v>116</v>
      </c>
      <c r="H30" s="168">
        <v>110</v>
      </c>
      <c r="I30" s="168">
        <v>95</v>
      </c>
      <c r="J30" s="168">
        <v>102</v>
      </c>
      <c r="K30" s="168">
        <v>98</v>
      </c>
      <c r="L30" s="168">
        <v>102</v>
      </c>
      <c r="M30" s="168">
        <v>95</v>
      </c>
      <c r="N30" s="168">
        <v>97</v>
      </c>
    </row>
    <row r="31" spans="1:14" s="137" customFormat="1" ht="15.9" customHeight="1">
      <c r="A31" s="139" t="s">
        <v>253</v>
      </c>
      <c r="B31" s="173">
        <v>84</v>
      </c>
      <c r="C31" s="168">
        <v>102</v>
      </c>
      <c r="D31" s="168">
        <v>98</v>
      </c>
      <c r="E31" s="168">
        <v>83</v>
      </c>
      <c r="F31" s="168">
        <v>84</v>
      </c>
      <c r="G31" s="168">
        <v>76</v>
      </c>
      <c r="H31" s="168">
        <v>78</v>
      </c>
      <c r="I31" s="168">
        <v>82</v>
      </c>
      <c r="J31" s="168">
        <v>88</v>
      </c>
      <c r="K31" s="168">
        <v>82</v>
      </c>
      <c r="L31" s="168">
        <v>80</v>
      </c>
      <c r="M31" s="168">
        <v>85</v>
      </c>
      <c r="N31" s="168">
        <v>73</v>
      </c>
    </row>
    <row r="32" spans="1:14" s="137" customFormat="1" ht="15.9" customHeight="1">
      <c r="A32" s="139" t="s">
        <v>254</v>
      </c>
      <c r="B32" s="173">
        <v>76</v>
      </c>
      <c r="C32" s="168">
        <v>87</v>
      </c>
      <c r="D32" s="168">
        <v>87</v>
      </c>
      <c r="E32" s="168">
        <v>80</v>
      </c>
      <c r="F32" s="168">
        <v>71</v>
      </c>
      <c r="G32" s="168">
        <v>69</v>
      </c>
      <c r="H32" s="168">
        <v>73</v>
      </c>
      <c r="I32" s="168">
        <v>73</v>
      </c>
      <c r="J32" s="168">
        <v>75</v>
      </c>
      <c r="K32" s="168">
        <v>71</v>
      </c>
      <c r="L32" s="168">
        <v>76</v>
      </c>
      <c r="M32" s="168">
        <v>74</v>
      </c>
      <c r="N32" s="168">
        <v>72</v>
      </c>
    </row>
    <row r="33" spans="1:14" s="137" customFormat="1" ht="15.9" customHeight="1">
      <c r="A33" s="139" t="s">
        <v>255</v>
      </c>
      <c r="B33" s="173">
        <v>65</v>
      </c>
      <c r="C33" s="168">
        <v>81</v>
      </c>
      <c r="D33" s="168">
        <v>73</v>
      </c>
      <c r="E33" s="168">
        <v>75</v>
      </c>
      <c r="F33" s="168">
        <v>65</v>
      </c>
      <c r="G33" s="168">
        <v>64</v>
      </c>
      <c r="H33" s="168">
        <v>57</v>
      </c>
      <c r="I33" s="168">
        <v>65</v>
      </c>
      <c r="J33" s="168">
        <v>71</v>
      </c>
      <c r="K33" s="168">
        <v>61</v>
      </c>
      <c r="L33" s="168">
        <v>58</v>
      </c>
      <c r="M33" s="168">
        <v>50</v>
      </c>
      <c r="N33" s="168">
        <v>55</v>
      </c>
    </row>
    <row r="34" spans="1:14" s="137" customFormat="1" ht="15.9" customHeight="1">
      <c r="A34" s="175" t="s">
        <v>347</v>
      </c>
      <c r="B34" s="189">
        <v>63</v>
      </c>
      <c r="C34" s="190">
        <v>72</v>
      </c>
      <c r="D34" s="190">
        <v>61</v>
      </c>
      <c r="E34" s="190">
        <v>53</v>
      </c>
      <c r="F34" s="190">
        <v>57</v>
      </c>
      <c r="G34" s="190">
        <v>62</v>
      </c>
      <c r="H34" s="190">
        <v>56</v>
      </c>
      <c r="I34" s="190">
        <v>63</v>
      </c>
      <c r="J34" s="190">
        <v>64</v>
      </c>
      <c r="K34" s="190">
        <v>68</v>
      </c>
      <c r="L34" s="190">
        <v>70</v>
      </c>
      <c r="M34" s="190">
        <v>67</v>
      </c>
      <c r="N34" s="190">
        <v>67</v>
      </c>
    </row>
    <row r="35" spans="1:14" s="137" customFormat="1" ht="15.9" customHeight="1">
      <c r="A35" s="297" t="s">
        <v>49</v>
      </c>
      <c r="B35" s="297"/>
      <c r="C35" s="297"/>
      <c r="D35" s="297"/>
      <c r="E35" s="297"/>
      <c r="F35" s="297"/>
      <c r="G35" s="297"/>
      <c r="H35" s="297"/>
      <c r="I35" s="297"/>
      <c r="J35" s="297"/>
      <c r="K35" s="297"/>
      <c r="L35" s="297"/>
      <c r="M35" s="297"/>
      <c r="N35" s="297"/>
    </row>
    <row r="36" spans="1:14" s="137" customFormat="1" ht="15.9" customHeight="1">
      <c r="A36" s="139" t="s">
        <v>242</v>
      </c>
      <c r="B36" s="173" t="s">
        <v>243</v>
      </c>
      <c r="C36" s="168" t="s">
        <v>243</v>
      </c>
      <c r="D36" s="168" t="s">
        <v>243</v>
      </c>
      <c r="E36" s="168" t="s">
        <v>243</v>
      </c>
      <c r="F36" s="168" t="s">
        <v>243</v>
      </c>
      <c r="G36" s="168" t="s">
        <v>243</v>
      </c>
      <c r="H36" s="168" t="s">
        <v>243</v>
      </c>
      <c r="I36" s="168" t="s">
        <v>243</v>
      </c>
      <c r="J36" s="168" t="s">
        <v>243</v>
      </c>
      <c r="K36" s="168" t="s">
        <v>243</v>
      </c>
      <c r="L36" s="168" t="s">
        <v>243</v>
      </c>
      <c r="M36" s="168" t="s">
        <v>243</v>
      </c>
      <c r="N36" s="168">
        <v>166</v>
      </c>
    </row>
    <row r="37" spans="1:14" s="137" customFormat="1" ht="15.9" customHeight="1">
      <c r="A37" s="139" t="s">
        <v>244</v>
      </c>
      <c r="B37" s="173">
        <v>128.58333333333334</v>
      </c>
      <c r="C37" s="168">
        <v>170</v>
      </c>
      <c r="D37" s="168">
        <v>156</v>
      </c>
      <c r="E37" s="168">
        <v>140</v>
      </c>
      <c r="F37" s="168">
        <v>127</v>
      </c>
      <c r="G37" s="168">
        <v>118</v>
      </c>
      <c r="H37" s="168">
        <v>115</v>
      </c>
      <c r="I37" s="168">
        <v>116</v>
      </c>
      <c r="J37" s="168">
        <v>123</v>
      </c>
      <c r="K37" s="168">
        <v>125</v>
      </c>
      <c r="L37" s="168">
        <v>121</v>
      </c>
      <c r="M37" s="168">
        <v>117</v>
      </c>
      <c r="N37" s="168">
        <v>115</v>
      </c>
    </row>
    <row r="38" spans="1:14" s="137" customFormat="1" ht="15.9" customHeight="1">
      <c r="A38" s="139" t="s">
        <v>245</v>
      </c>
      <c r="B38" s="173">
        <v>102.25</v>
      </c>
      <c r="C38" s="168">
        <v>110</v>
      </c>
      <c r="D38" s="168">
        <v>100</v>
      </c>
      <c r="E38" s="168">
        <v>104</v>
      </c>
      <c r="F38" s="168">
        <v>99</v>
      </c>
      <c r="G38" s="168">
        <v>90</v>
      </c>
      <c r="H38" s="168">
        <v>97</v>
      </c>
      <c r="I38" s="168">
        <v>99</v>
      </c>
      <c r="J38" s="168">
        <v>98</v>
      </c>
      <c r="K38" s="168">
        <v>99</v>
      </c>
      <c r="L38" s="168">
        <v>112</v>
      </c>
      <c r="M38" s="168">
        <v>107</v>
      </c>
      <c r="N38" s="168">
        <v>112</v>
      </c>
    </row>
    <row r="39" spans="1:14" s="137" customFormat="1" ht="15.9" customHeight="1">
      <c r="A39" s="139" t="s">
        <v>246</v>
      </c>
      <c r="B39" s="173">
        <v>140.25</v>
      </c>
      <c r="C39" s="168">
        <v>122</v>
      </c>
      <c r="D39" s="168">
        <v>133</v>
      </c>
      <c r="E39" s="168">
        <v>131</v>
      </c>
      <c r="F39" s="168">
        <v>130</v>
      </c>
      <c r="G39" s="168">
        <v>132</v>
      </c>
      <c r="H39" s="168">
        <v>137</v>
      </c>
      <c r="I39" s="168">
        <v>142</v>
      </c>
      <c r="J39" s="168">
        <v>146</v>
      </c>
      <c r="K39" s="168">
        <v>153</v>
      </c>
      <c r="L39" s="168">
        <v>153</v>
      </c>
      <c r="M39" s="168">
        <v>151</v>
      </c>
      <c r="N39" s="168">
        <v>153</v>
      </c>
    </row>
    <row r="40" spans="1:14" s="137" customFormat="1" ht="15.9" customHeight="1">
      <c r="A40" s="139" t="s">
        <v>247</v>
      </c>
      <c r="B40" s="173">
        <v>128.66666666666666</v>
      </c>
      <c r="C40" s="168">
        <v>143</v>
      </c>
      <c r="D40" s="168">
        <v>152</v>
      </c>
      <c r="E40" s="168">
        <v>144</v>
      </c>
      <c r="F40" s="168">
        <v>142</v>
      </c>
      <c r="G40" s="168">
        <v>139</v>
      </c>
      <c r="H40" s="168">
        <v>126</v>
      </c>
      <c r="I40" s="168">
        <v>128</v>
      </c>
      <c r="J40" s="168">
        <v>128</v>
      </c>
      <c r="K40" s="168">
        <v>109</v>
      </c>
      <c r="L40" s="168">
        <v>109</v>
      </c>
      <c r="M40" s="168">
        <v>116</v>
      </c>
      <c r="N40" s="168">
        <v>108</v>
      </c>
    </row>
    <row r="41" spans="1:14" s="137" customFormat="1" ht="15.9" customHeight="1">
      <c r="A41" s="139" t="s">
        <v>248</v>
      </c>
      <c r="B41" s="173">
        <v>126.08333333333333</v>
      </c>
      <c r="C41" s="168">
        <v>122</v>
      </c>
      <c r="D41" s="168">
        <v>121</v>
      </c>
      <c r="E41" s="168">
        <v>120</v>
      </c>
      <c r="F41" s="168">
        <v>119</v>
      </c>
      <c r="G41" s="168">
        <v>119</v>
      </c>
      <c r="H41" s="168">
        <v>119</v>
      </c>
      <c r="I41" s="168">
        <v>113</v>
      </c>
      <c r="J41" s="168">
        <v>127</v>
      </c>
      <c r="K41" s="168">
        <v>134</v>
      </c>
      <c r="L41" s="168">
        <v>133</v>
      </c>
      <c r="M41" s="168">
        <v>139</v>
      </c>
      <c r="N41" s="168">
        <v>147</v>
      </c>
    </row>
    <row r="42" spans="1:14" s="137" customFormat="1" ht="15.9" customHeight="1">
      <c r="A42" s="139" t="s">
        <v>249</v>
      </c>
      <c r="B42" s="173">
        <v>135</v>
      </c>
      <c r="C42" s="168">
        <v>156</v>
      </c>
      <c r="D42" s="168">
        <v>156</v>
      </c>
      <c r="E42" s="168">
        <v>151</v>
      </c>
      <c r="F42" s="168">
        <v>150</v>
      </c>
      <c r="G42" s="168">
        <v>138</v>
      </c>
      <c r="H42" s="168">
        <v>133</v>
      </c>
      <c r="I42" s="168">
        <v>128</v>
      </c>
      <c r="J42" s="168">
        <v>133</v>
      </c>
      <c r="K42" s="168">
        <v>122</v>
      </c>
      <c r="L42" s="168">
        <v>123</v>
      </c>
      <c r="M42" s="168">
        <v>118</v>
      </c>
      <c r="N42" s="168">
        <v>112</v>
      </c>
    </row>
    <row r="43" spans="1:14" s="137" customFormat="1" ht="15.9" customHeight="1">
      <c r="A43" s="139" t="s">
        <v>250</v>
      </c>
      <c r="B43" s="173">
        <v>126.5</v>
      </c>
      <c r="C43" s="168">
        <v>124</v>
      </c>
      <c r="D43" s="168">
        <v>125</v>
      </c>
      <c r="E43" s="168">
        <v>137</v>
      </c>
      <c r="F43" s="168">
        <v>124</v>
      </c>
      <c r="G43" s="168">
        <v>125</v>
      </c>
      <c r="H43" s="168">
        <v>122</v>
      </c>
      <c r="I43" s="168">
        <v>126</v>
      </c>
      <c r="J43" s="168">
        <v>135</v>
      </c>
      <c r="K43" s="168">
        <v>124</v>
      </c>
      <c r="L43" s="168">
        <v>121</v>
      </c>
      <c r="M43" s="168">
        <v>124</v>
      </c>
      <c r="N43" s="168">
        <v>131</v>
      </c>
    </row>
    <row r="44" spans="1:14" s="137" customFormat="1" ht="15.9" customHeight="1">
      <c r="A44" s="139" t="s">
        <v>251</v>
      </c>
      <c r="B44" s="173">
        <v>120.66666666666667</v>
      </c>
      <c r="C44" s="168">
        <v>129</v>
      </c>
      <c r="D44" s="168">
        <v>127</v>
      </c>
      <c r="E44" s="168">
        <v>123</v>
      </c>
      <c r="F44" s="168">
        <v>127</v>
      </c>
      <c r="G44" s="168">
        <v>118</v>
      </c>
      <c r="H44" s="168">
        <v>117</v>
      </c>
      <c r="I44" s="168">
        <v>124</v>
      </c>
      <c r="J44" s="168">
        <v>120</v>
      </c>
      <c r="K44" s="168">
        <v>120</v>
      </c>
      <c r="L44" s="168">
        <v>111</v>
      </c>
      <c r="M44" s="168">
        <v>120</v>
      </c>
      <c r="N44" s="168">
        <v>112</v>
      </c>
    </row>
    <row r="45" spans="1:14" s="137" customFormat="1" ht="15.9" customHeight="1">
      <c r="A45" s="139" t="s">
        <v>252</v>
      </c>
      <c r="B45" s="173">
        <v>114.91666666666667</v>
      </c>
      <c r="C45" s="168">
        <v>112</v>
      </c>
      <c r="D45" s="168">
        <v>116</v>
      </c>
      <c r="E45" s="168">
        <v>120</v>
      </c>
      <c r="F45" s="168">
        <v>120</v>
      </c>
      <c r="G45" s="168">
        <v>121</v>
      </c>
      <c r="H45" s="168">
        <v>112</v>
      </c>
      <c r="I45" s="168">
        <v>102</v>
      </c>
      <c r="J45" s="168">
        <v>106</v>
      </c>
      <c r="K45" s="168">
        <v>104</v>
      </c>
      <c r="L45" s="168">
        <v>123</v>
      </c>
      <c r="M45" s="168">
        <v>120</v>
      </c>
      <c r="N45" s="168">
        <v>123</v>
      </c>
    </row>
    <row r="46" spans="1:14" s="137" customFormat="1" ht="15.9" customHeight="1">
      <c r="A46" s="139" t="s">
        <v>253</v>
      </c>
      <c r="B46" s="173">
        <v>117</v>
      </c>
      <c r="C46" s="168">
        <v>131</v>
      </c>
      <c r="D46" s="168">
        <v>121</v>
      </c>
      <c r="E46" s="168">
        <v>115</v>
      </c>
      <c r="F46" s="168">
        <v>115</v>
      </c>
      <c r="G46" s="168">
        <v>128</v>
      </c>
      <c r="H46" s="168">
        <v>115</v>
      </c>
      <c r="I46" s="168">
        <v>114</v>
      </c>
      <c r="J46" s="168">
        <v>117</v>
      </c>
      <c r="K46" s="168">
        <v>113</v>
      </c>
      <c r="L46" s="168">
        <v>115</v>
      </c>
      <c r="M46" s="168">
        <v>118</v>
      </c>
      <c r="N46" s="168">
        <v>105</v>
      </c>
    </row>
    <row r="47" spans="1:14" s="137" customFormat="1" ht="15.9" customHeight="1">
      <c r="A47" s="139" t="s">
        <v>254</v>
      </c>
      <c r="B47" s="173">
        <v>99</v>
      </c>
      <c r="C47" s="168">
        <v>118</v>
      </c>
      <c r="D47" s="168">
        <v>119</v>
      </c>
      <c r="E47" s="168">
        <v>106</v>
      </c>
      <c r="F47" s="168">
        <v>116</v>
      </c>
      <c r="G47" s="168">
        <v>111</v>
      </c>
      <c r="H47" s="168">
        <v>104</v>
      </c>
      <c r="I47" s="168">
        <v>95</v>
      </c>
      <c r="J47" s="168">
        <v>95</v>
      </c>
      <c r="K47" s="168">
        <v>86</v>
      </c>
      <c r="L47" s="168">
        <v>74</v>
      </c>
      <c r="M47" s="168">
        <v>80</v>
      </c>
      <c r="N47" s="168">
        <v>86</v>
      </c>
    </row>
    <row r="48" spans="1:14" s="137" customFormat="1" ht="15.9" customHeight="1">
      <c r="A48" s="139" t="s">
        <v>255</v>
      </c>
      <c r="B48" s="173">
        <v>101</v>
      </c>
      <c r="C48" s="168">
        <v>102</v>
      </c>
      <c r="D48" s="168">
        <v>98</v>
      </c>
      <c r="E48" s="168">
        <v>109</v>
      </c>
      <c r="F48" s="168">
        <v>93</v>
      </c>
      <c r="G48" s="168">
        <v>92</v>
      </c>
      <c r="H48" s="168">
        <v>89</v>
      </c>
      <c r="I48" s="168">
        <v>108</v>
      </c>
      <c r="J48" s="168">
        <v>102</v>
      </c>
      <c r="K48" s="168">
        <v>98</v>
      </c>
      <c r="L48" s="168">
        <v>108</v>
      </c>
      <c r="M48" s="168">
        <v>110</v>
      </c>
      <c r="N48" s="168">
        <v>104</v>
      </c>
    </row>
    <row r="49" spans="1:14" s="137" customFormat="1" ht="15.9" customHeight="1" thickBot="1">
      <c r="A49" s="153" t="s">
        <v>347</v>
      </c>
      <c r="B49" s="191">
        <v>84</v>
      </c>
      <c r="C49" s="192">
        <v>101</v>
      </c>
      <c r="D49" s="192">
        <v>107</v>
      </c>
      <c r="E49" s="192">
        <v>106</v>
      </c>
      <c r="F49" s="192">
        <v>98</v>
      </c>
      <c r="G49" s="192">
        <v>94</v>
      </c>
      <c r="H49" s="192">
        <v>81</v>
      </c>
      <c r="I49" s="192">
        <v>76</v>
      </c>
      <c r="J49" s="192">
        <v>76</v>
      </c>
      <c r="K49" s="192">
        <v>83</v>
      </c>
      <c r="L49" s="192">
        <v>69</v>
      </c>
      <c r="M49" s="192">
        <v>58</v>
      </c>
      <c r="N49" s="192">
        <v>59</v>
      </c>
    </row>
    <row r="50" spans="1:14">
      <c r="A50" s="273" t="s">
        <v>429</v>
      </c>
      <c r="B50" s="273"/>
      <c r="C50" s="273"/>
      <c r="D50" s="273"/>
      <c r="E50" s="273"/>
      <c r="F50" s="273"/>
      <c r="G50" s="273"/>
      <c r="H50" s="273"/>
      <c r="I50" s="273"/>
      <c r="J50" s="273"/>
      <c r="K50" s="273"/>
      <c r="L50" s="273"/>
      <c r="M50" s="273"/>
      <c r="N50" s="273"/>
    </row>
  </sheetData>
  <mergeCells count="6">
    <mergeCell ref="A50:N50"/>
    <mergeCell ref="A1:N1"/>
    <mergeCell ref="A5:N5"/>
    <mergeCell ref="A20:N20"/>
    <mergeCell ref="A35:N35"/>
    <mergeCell ref="L3:N3"/>
  </mergeCells>
  <pageMargins left="0.78740157499999996" right="0.78740157499999996" top="0.984251969" bottom="0.984251969" header="0.4921259845" footer="0.4921259845"/>
  <pageSetup paperSize="9" scale="84" orientation="portrait"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C6C4"/>
  </sheetPr>
  <dimension ref="A1:N50"/>
  <sheetViews>
    <sheetView zoomScale="85" zoomScaleNormal="85" workbookViewId="0">
      <selection activeCell="Q9" sqref="Q9"/>
    </sheetView>
  </sheetViews>
  <sheetFormatPr baseColWidth="10" defaultRowHeight="13.2"/>
  <cols>
    <col min="1" max="1" width="6.109375" style="21" customWidth="1"/>
    <col min="2" max="2" width="16.44140625" style="22" bestFit="1" customWidth="1"/>
    <col min="3" max="3" width="6.33203125" style="21" bestFit="1" customWidth="1"/>
    <col min="4" max="12" width="6.33203125" style="20" bestFit="1" customWidth="1"/>
    <col min="13" max="13" width="6.5546875" style="20" bestFit="1" customWidth="1"/>
    <col min="14" max="14" width="6.109375" style="20" customWidth="1"/>
    <col min="15" max="256" width="11.44140625" style="20"/>
    <col min="257" max="257" width="6.109375" style="20" customWidth="1"/>
    <col min="258" max="258" width="10.88671875" style="20" bestFit="1" customWidth="1"/>
    <col min="259" max="270" width="6.109375" style="20" customWidth="1"/>
    <col min="271" max="512" width="11.44140625" style="20"/>
    <col min="513" max="513" width="6.109375" style="20" customWidth="1"/>
    <col min="514" max="514" width="10.88671875" style="20" bestFit="1" customWidth="1"/>
    <col min="515" max="526" width="6.109375" style="20" customWidth="1"/>
    <col min="527" max="768" width="11.44140625" style="20"/>
    <col min="769" max="769" width="6.109375" style="20" customWidth="1"/>
    <col min="770" max="770" width="10.88671875" style="20" bestFit="1" customWidth="1"/>
    <col min="771" max="782" width="6.109375" style="20" customWidth="1"/>
    <col min="783" max="1024" width="11.44140625" style="20"/>
    <col min="1025" max="1025" width="6.109375" style="20" customWidth="1"/>
    <col min="1026" max="1026" width="10.88671875" style="20" bestFit="1" customWidth="1"/>
    <col min="1027" max="1038" width="6.109375" style="20" customWidth="1"/>
    <col min="1039" max="1280" width="11.44140625" style="20"/>
    <col min="1281" max="1281" width="6.109375" style="20" customWidth="1"/>
    <col min="1282" max="1282" width="10.88671875" style="20" bestFit="1" customWidth="1"/>
    <col min="1283" max="1294" width="6.109375" style="20" customWidth="1"/>
    <col min="1295" max="1536" width="11.44140625" style="20"/>
    <col min="1537" max="1537" width="6.109375" style="20" customWidth="1"/>
    <col min="1538" max="1538" width="10.88671875" style="20" bestFit="1" customWidth="1"/>
    <col min="1539" max="1550" width="6.109375" style="20" customWidth="1"/>
    <col min="1551" max="1792" width="11.44140625" style="20"/>
    <col min="1793" max="1793" width="6.109375" style="20" customWidth="1"/>
    <col min="1794" max="1794" width="10.88671875" style="20" bestFit="1" customWidth="1"/>
    <col min="1795" max="1806" width="6.109375" style="20" customWidth="1"/>
    <col min="1807" max="2048" width="11.44140625" style="20"/>
    <col min="2049" max="2049" width="6.109375" style="20" customWidth="1"/>
    <col min="2050" max="2050" width="10.88671875" style="20" bestFit="1" customWidth="1"/>
    <col min="2051" max="2062" width="6.109375" style="20" customWidth="1"/>
    <col min="2063" max="2304" width="11.44140625" style="20"/>
    <col min="2305" max="2305" width="6.109375" style="20" customWidth="1"/>
    <col min="2306" max="2306" width="10.88671875" style="20" bestFit="1" customWidth="1"/>
    <col min="2307" max="2318" width="6.109375" style="20" customWidth="1"/>
    <col min="2319" max="2560" width="11.44140625" style="20"/>
    <col min="2561" max="2561" width="6.109375" style="20" customWidth="1"/>
    <col min="2562" max="2562" width="10.88671875" style="20" bestFit="1" customWidth="1"/>
    <col min="2563" max="2574" width="6.109375" style="20" customWidth="1"/>
    <col min="2575" max="2816" width="11.44140625" style="20"/>
    <col min="2817" max="2817" width="6.109375" style="20" customWidth="1"/>
    <col min="2818" max="2818" width="10.88671875" style="20" bestFit="1" customWidth="1"/>
    <col min="2819" max="2830" width="6.109375" style="20" customWidth="1"/>
    <col min="2831" max="3072" width="11.44140625" style="20"/>
    <col min="3073" max="3073" width="6.109375" style="20" customWidth="1"/>
    <col min="3074" max="3074" width="10.88671875" style="20" bestFit="1" customWidth="1"/>
    <col min="3075" max="3086" width="6.109375" style="20" customWidth="1"/>
    <col min="3087" max="3328" width="11.44140625" style="20"/>
    <col min="3329" max="3329" width="6.109375" style="20" customWidth="1"/>
    <col min="3330" max="3330" width="10.88671875" style="20" bestFit="1" customWidth="1"/>
    <col min="3331" max="3342" width="6.109375" style="20" customWidth="1"/>
    <col min="3343" max="3584" width="11.44140625" style="20"/>
    <col min="3585" max="3585" width="6.109375" style="20" customWidth="1"/>
    <col min="3586" max="3586" width="10.88671875" style="20" bestFit="1" customWidth="1"/>
    <col min="3587" max="3598" width="6.109375" style="20" customWidth="1"/>
    <col min="3599" max="3840" width="11.44140625" style="20"/>
    <col min="3841" max="3841" width="6.109375" style="20" customWidth="1"/>
    <col min="3842" max="3842" width="10.88671875" style="20" bestFit="1" customWidth="1"/>
    <col min="3843" max="3854" width="6.109375" style="20" customWidth="1"/>
    <col min="3855" max="4096" width="11.44140625" style="20"/>
    <col min="4097" max="4097" width="6.109375" style="20" customWidth="1"/>
    <col min="4098" max="4098" width="10.88671875" style="20" bestFit="1" customWidth="1"/>
    <col min="4099" max="4110" width="6.109375" style="20" customWidth="1"/>
    <col min="4111" max="4352" width="11.44140625" style="20"/>
    <col min="4353" max="4353" width="6.109375" style="20" customWidth="1"/>
    <col min="4354" max="4354" width="10.88671875" style="20" bestFit="1" customWidth="1"/>
    <col min="4355" max="4366" width="6.109375" style="20" customWidth="1"/>
    <col min="4367" max="4608" width="11.44140625" style="20"/>
    <col min="4609" max="4609" width="6.109375" style="20" customWidth="1"/>
    <col min="4610" max="4610" width="10.88671875" style="20" bestFit="1" customWidth="1"/>
    <col min="4611" max="4622" width="6.109375" style="20" customWidth="1"/>
    <col min="4623" max="4864" width="11.44140625" style="20"/>
    <col min="4865" max="4865" width="6.109375" style="20" customWidth="1"/>
    <col min="4866" max="4866" width="10.88671875" style="20" bestFit="1" customWidth="1"/>
    <col min="4867" max="4878" width="6.109375" style="20" customWidth="1"/>
    <col min="4879" max="5120" width="11.44140625" style="20"/>
    <col min="5121" max="5121" width="6.109375" style="20" customWidth="1"/>
    <col min="5122" max="5122" width="10.88671875" style="20" bestFit="1" customWidth="1"/>
    <col min="5123" max="5134" width="6.109375" style="20" customWidth="1"/>
    <col min="5135" max="5376" width="11.44140625" style="20"/>
    <col min="5377" max="5377" width="6.109375" style="20" customWidth="1"/>
    <col min="5378" max="5378" width="10.88671875" style="20" bestFit="1" customWidth="1"/>
    <col min="5379" max="5390" width="6.109375" style="20" customWidth="1"/>
    <col min="5391" max="5632" width="11.44140625" style="20"/>
    <col min="5633" max="5633" width="6.109375" style="20" customWidth="1"/>
    <col min="5634" max="5634" width="10.88671875" style="20" bestFit="1" customWidth="1"/>
    <col min="5635" max="5646" width="6.109375" style="20" customWidth="1"/>
    <col min="5647" max="5888" width="11.44140625" style="20"/>
    <col min="5889" max="5889" width="6.109375" style="20" customWidth="1"/>
    <col min="5890" max="5890" width="10.88671875" style="20" bestFit="1" customWidth="1"/>
    <col min="5891" max="5902" width="6.109375" style="20" customWidth="1"/>
    <col min="5903" max="6144" width="11.44140625" style="20"/>
    <col min="6145" max="6145" width="6.109375" style="20" customWidth="1"/>
    <col min="6146" max="6146" width="10.88671875" style="20" bestFit="1" customWidth="1"/>
    <col min="6147" max="6158" width="6.109375" style="20" customWidth="1"/>
    <col min="6159" max="6400" width="11.44140625" style="20"/>
    <col min="6401" max="6401" width="6.109375" style="20" customWidth="1"/>
    <col min="6402" max="6402" width="10.88671875" style="20" bestFit="1" customWidth="1"/>
    <col min="6403" max="6414" width="6.109375" style="20" customWidth="1"/>
    <col min="6415" max="6656" width="11.44140625" style="20"/>
    <col min="6657" max="6657" width="6.109375" style="20" customWidth="1"/>
    <col min="6658" max="6658" width="10.88671875" style="20" bestFit="1" customWidth="1"/>
    <col min="6659" max="6670" width="6.109375" style="20" customWidth="1"/>
    <col min="6671" max="6912" width="11.44140625" style="20"/>
    <col min="6913" max="6913" width="6.109375" style="20" customWidth="1"/>
    <col min="6914" max="6914" width="10.88671875" style="20" bestFit="1" customWidth="1"/>
    <col min="6915" max="6926" width="6.109375" style="20" customWidth="1"/>
    <col min="6927" max="7168" width="11.44140625" style="20"/>
    <col min="7169" max="7169" width="6.109375" style="20" customWidth="1"/>
    <col min="7170" max="7170" width="10.88671875" style="20" bestFit="1" customWidth="1"/>
    <col min="7171" max="7182" width="6.109375" style="20" customWidth="1"/>
    <col min="7183" max="7424" width="11.44140625" style="20"/>
    <col min="7425" max="7425" width="6.109375" style="20" customWidth="1"/>
    <col min="7426" max="7426" width="10.88671875" style="20" bestFit="1" customWidth="1"/>
    <col min="7427" max="7438" width="6.109375" style="20" customWidth="1"/>
    <col min="7439" max="7680" width="11.44140625" style="20"/>
    <col min="7681" max="7681" width="6.109375" style="20" customWidth="1"/>
    <col min="7682" max="7682" width="10.88671875" style="20" bestFit="1" customWidth="1"/>
    <col min="7683" max="7694" width="6.109375" style="20" customWidth="1"/>
    <col min="7695" max="7936" width="11.44140625" style="20"/>
    <col min="7937" max="7937" width="6.109375" style="20" customWidth="1"/>
    <col min="7938" max="7938" width="10.88671875" style="20" bestFit="1" customWidth="1"/>
    <col min="7939" max="7950" width="6.109375" style="20" customWidth="1"/>
    <col min="7951" max="8192" width="11.44140625" style="20"/>
    <col min="8193" max="8193" width="6.109375" style="20" customWidth="1"/>
    <col min="8194" max="8194" width="10.88671875" style="20" bestFit="1" customWidth="1"/>
    <col min="8195" max="8206" width="6.109375" style="20" customWidth="1"/>
    <col min="8207" max="8448" width="11.44140625" style="20"/>
    <col min="8449" max="8449" width="6.109375" style="20" customWidth="1"/>
    <col min="8450" max="8450" width="10.88671875" style="20" bestFit="1" customWidth="1"/>
    <col min="8451" max="8462" width="6.109375" style="20" customWidth="1"/>
    <col min="8463" max="8704" width="11.44140625" style="20"/>
    <col min="8705" max="8705" width="6.109375" style="20" customWidth="1"/>
    <col min="8706" max="8706" width="10.88671875" style="20" bestFit="1" customWidth="1"/>
    <col min="8707" max="8718" width="6.109375" style="20" customWidth="1"/>
    <col min="8719" max="8960" width="11.44140625" style="20"/>
    <col min="8961" max="8961" width="6.109375" style="20" customWidth="1"/>
    <col min="8962" max="8962" width="10.88671875" style="20" bestFit="1" customWidth="1"/>
    <col min="8963" max="8974" width="6.109375" style="20" customWidth="1"/>
    <col min="8975" max="9216" width="11.44140625" style="20"/>
    <col min="9217" max="9217" width="6.109375" style="20" customWidth="1"/>
    <col min="9218" max="9218" width="10.88671875" style="20" bestFit="1" customWidth="1"/>
    <col min="9219" max="9230" width="6.109375" style="20" customWidth="1"/>
    <col min="9231" max="9472" width="11.44140625" style="20"/>
    <col min="9473" max="9473" width="6.109375" style="20" customWidth="1"/>
    <col min="9474" max="9474" width="10.88671875" style="20" bestFit="1" customWidth="1"/>
    <col min="9475" max="9486" width="6.109375" style="20" customWidth="1"/>
    <col min="9487" max="9728" width="11.44140625" style="20"/>
    <col min="9729" max="9729" width="6.109375" style="20" customWidth="1"/>
    <col min="9730" max="9730" width="10.88671875" style="20" bestFit="1" customWidth="1"/>
    <col min="9731" max="9742" width="6.109375" style="20" customWidth="1"/>
    <col min="9743" max="9984" width="11.44140625" style="20"/>
    <col min="9985" max="9985" width="6.109375" style="20" customWidth="1"/>
    <col min="9986" max="9986" width="10.88671875" style="20" bestFit="1" customWidth="1"/>
    <col min="9987" max="9998" width="6.109375" style="20" customWidth="1"/>
    <col min="9999" max="10240" width="11.44140625" style="20"/>
    <col min="10241" max="10241" width="6.109375" style="20" customWidth="1"/>
    <col min="10242" max="10242" width="10.88671875" style="20" bestFit="1" customWidth="1"/>
    <col min="10243" max="10254" width="6.109375" style="20" customWidth="1"/>
    <col min="10255" max="10496" width="11.44140625" style="20"/>
    <col min="10497" max="10497" width="6.109375" style="20" customWidth="1"/>
    <col min="10498" max="10498" width="10.88671875" style="20" bestFit="1" customWidth="1"/>
    <col min="10499" max="10510" width="6.109375" style="20" customWidth="1"/>
    <col min="10511" max="10752" width="11.44140625" style="20"/>
    <col min="10753" max="10753" width="6.109375" style="20" customWidth="1"/>
    <col min="10754" max="10754" width="10.88671875" style="20" bestFit="1" customWidth="1"/>
    <col min="10755" max="10766" width="6.109375" style="20" customWidth="1"/>
    <col min="10767" max="11008" width="11.44140625" style="20"/>
    <col min="11009" max="11009" width="6.109375" style="20" customWidth="1"/>
    <col min="11010" max="11010" width="10.88671875" style="20" bestFit="1" customWidth="1"/>
    <col min="11011" max="11022" width="6.109375" style="20" customWidth="1"/>
    <col min="11023" max="11264" width="11.44140625" style="20"/>
    <col min="11265" max="11265" width="6.109375" style="20" customWidth="1"/>
    <col min="11266" max="11266" width="10.88671875" style="20" bestFit="1" customWidth="1"/>
    <col min="11267" max="11278" width="6.109375" style="20" customWidth="1"/>
    <col min="11279" max="11520" width="11.44140625" style="20"/>
    <col min="11521" max="11521" width="6.109375" style="20" customWidth="1"/>
    <col min="11522" max="11522" width="10.88671875" style="20" bestFit="1" customWidth="1"/>
    <col min="11523" max="11534" width="6.109375" style="20" customWidth="1"/>
    <col min="11535" max="11776" width="11.44140625" style="20"/>
    <col min="11777" max="11777" width="6.109375" style="20" customWidth="1"/>
    <col min="11778" max="11778" width="10.88671875" style="20" bestFit="1" customWidth="1"/>
    <col min="11779" max="11790" width="6.109375" style="20" customWidth="1"/>
    <col min="11791" max="12032" width="11.44140625" style="20"/>
    <col min="12033" max="12033" width="6.109375" style="20" customWidth="1"/>
    <col min="12034" max="12034" width="10.88671875" style="20" bestFit="1" customWidth="1"/>
    <col min="12035" max="12046" width="6.109375" style="20" customWidth="1"/>
    <col min="12047" max="12288" width="11.44140625" style="20"/>
    <col min="12289" max="12289" width="6.109375" style="20" customWidth="1"/>
    <col min="12290" max="12290" width="10.88671875" style="20" bestFit="1" customWidth="1"/>
    <col min="12291" max="12302" width="6.109375" style="20" customWidth="1"/>
    <col min="12303" max="12544" width="11.44140625" style="20"/>
    <col min="12545" max="12545" width="6.109375" style="20" customWidth="1"/>
    <col min="12546" max="12546" width="10.88671875" style="20" bestFit="1" customWidth="1"/>
    <col min="12547" max="12558" width="6.109375" style="20" customWidth="1"/>
    <col min="12559" max="12800" width="11.44140625" style="20"/>
    <col min="12801" max="12801" width="6.109375" style="20" customWidth="1"/>
    <col min="12802" max="12802" width="10.88671875" style="20" bestFit="1" customWidth="1"/>
    <col min="12803" max="12814" width="6.109375" style="20" customWidth="1"/>
    <col min="12815" max="13056" width="11.44140625" style="20"/>
    <col min="13057" max="13057" width="6.109375" style="20" customWidth="1"/>
    <col min="13058" max="13058" width="10.88671875" style="20" bestFit="1" customWidth="1"/>
    <col min="13059" max="13070" width="6.109375" style="20" customWidth="1"/>
    <col min="13071" max="13312" width="11.44140625" style="20"/>
    <col min="13313" max="13313" width="6.109375" style="20" customWidth="1"/>
    <col min="13314" max="13314" width="10.88671875" style="20" bestFit="1" customWidth="1"/>
    <col min="13315" max="13326" width="6.109375" style="20" customWidth="1"/>
    <col min="13327" max="13568" width="11.44140625" style="20"/>
    <col min="13569" max="13569" width="6.109375" style="20" customWidth="1"/>
    <col min="13570" max="13570" width="10.88671875" style="20" bestFit="1" customWidth="1"/>
    <col min="13571" max="13582" width="6.109375" style="20" customWidth="1"/>
    <col min="13583" max="13824" width="11.44140625" style="20"/>
    <col min="13825" max="13825" width="6.109375" style="20" customWidth="1"/>
    <col min="13826" max="13826" width="10.88671875" style="20" bestFit="1" customWidth="1"/>
    <col min="13827" max="13838" width="6.109375" style="20" customWidth="1"/>
    <col min="13839" max="14080" width="11.44140625" style="20"/>
    <col min="14081" max="14081" width="6.109375" style="20" customWidth="1"/>
    <col min="14082" max="14082" width="10.88671875" style="20" bestFit="1" customWidth="1"/>
    <col min="14083" max="14094" width="6.109375" style="20" customWidth="1"/>
    <col min="14095" max="14336" width="11.44140625" style="20"/>
    <col min="14337" max="14337" width="6.109375" style="20" customWidth="1"/>
    <col min="14338" max="14338" width="10.88671875" style="20" bestFit="1" customWidth="1"/>
    <col min="14339" max="14350" width="6.109375" style="20" customWidth="1"/>
    <col min="14351" max="14592" width="11.44140625" style="20"/>
    <col min="14593" max="14593" width="6.109375" style="20" customWidth="1"/>
    <col min="14594" max="14594" width="10.88671875" style="20" bestFit="1" customWidth="1"/>
    <col min="14595" max="14606" width="6.109375" style="20" customWidth="1"/>
    <col min="14607" max="14848" width="11.44140625" style="20"/>
    <col min="14849" max="14849" width="6.109375" style="20" customWidth="1"/>
    <col min="14850" max="14850" width="10.88671875" style="20" bestFit="1" customWidth="1"/>
    <col min="14851" max="14862" width="6.109375" style="20" customWidth="1"/>
    <col min="14863" max="15104" width="11.44140625" style="20"/>
    <col min="15105" max="15105" width="6.109375" style="20" customWidth="1"/>
    <col min="15106" max="15106" width="10.88671875" style="20" bestFit="1" customWidth="1"/>
    <col min="15107" max="15118" width="6.109375" style="20" customWidth="1"/>
    <col min="15119" max="15360" width="11.44140625" style="20"/>
    <col min="15361" max="15361" width="6.109375" style="20" customWidth="1"/>
    <col min="15362" max="15362" width="10.88671875" style="20" bestFit="1" customWidth="1"/>
    <col min="15363" max="15374" width="6.109375" style="20" customWidth="1"/>
    <col min="15375" max="15616" width="11.44140625" style="20"/>
    <col min="15617" max="15617" width="6.109375" style="20" customWidth="1"/>
    <col min="15618" max="15618" width="10.88671875" style="20" bestFit="1" customWidth="1"/>
    <col min="15619" max="15630" width="6.109375" style="20" customWidth="1"/>
    <col min="15631" max="15872" width="11.44140625" style="20"/>
    <col min="15873" max="15873" width="6.109375" style="20" customWidth="1"/>
    <col min="15874" max="15874" width="10.88671875" style="20" bestFit="1" customWidth="1"/>
    <col min="15875" max="15886" width="6.109375" style="20" customWidth="1"/>
    <col min="15887" max="16128" width="11.44140625" style="20"/>
    <col min="16129" max="16129" width="6.109375" style="20" customWidth="1"/>
    <col min="16130" max="16130" width="10.88671875" style="20" bestFit="1" customWidth="1"/>
    <col min="16131" max="16142" width="6.109375" style="20" customWidth="1"/>
    <col min="16143" max="16384" width="11.44140625" style="20"/>
  </cols>
  <sheetData>
    <row r="1" spans="1:14" ht="17.25" customHeight="1">
      <c r="A1" s="295" t="s">
        <v>275</v>
      </c>
      <c r="B1" s="295"/>
      <c r="C1" s="295"/>
      <c r="D1" s="295"/>
      <c r="E1" s="295"/>
      <c r="F1" s="295"/>
      <c r="G1" s="295"/>
      <c r="H1" s="295"/>
      <c r="I1" s="295"/>
      <c r="J1" s="295"/>
      <c r="K1" s="295"/>
      <c r="L1" s="295"/>
      <c r="M1" s="295"/>
      <c r="N1" s="295"/>
    </row>
    <row r="2" spans="1:14" s="137" customFormat="1" ht="15.9" customHeight="1">
      <c r="A2" s="144"/>
      <c r="B2" s="144"/>
      <c r="C2" s="135"/>
    </row>
    <row r="3" spans="1:14" s="137" customFormat="1" ht="15.9" customHeight="1" thickBot="1">
      <c r="A3" s="147"/>
      <c r="B3" s="147"/>
      <c r="C3" s="146"/>
      <c r="D3" s="148"/>
      <c r="E3" s="148"/>
      <c r="F3" s="148"/>
      <c r="G3" s="148"/>
      <c r="H3" s="148"/>
      <c r="I3" s="148"/>
      <c r="J3" s="148"/>
      <c r="K3" s="148"/>
      <c r="L3" s="293" t="s">
        <v>276</v>
      </c>
      <c r="M3" s="293"/>
      <c r="N3" s="293"/>
    </row>
    <row r="4" spans="1:14" s="138" customFormat="1" ht="15.9" customHeight="1">
      <c r="A4" s="142" t="s">
        <v>274</v>
      </c>
      <c r="B4" s="171" t="s">
        <v>170</v>
      </c>
      <c r="C4" s="172" t="s">
        <v>126</v>
      </c>
      <c r="D4" s="172" t="s">
        <v>127</v>
      </c>
      <c r="E4" s="172" t="s">
        <v>117</v>
      </c>
      <c r="F4" s="172" t="s">
        <v>116</v>
      </c>
      <c r="G4" s="172" t="s">
        <v>135</v>
      </c>
      <c r="H4" s="172" t="s">
        <v>134</v>
      </c>
      <c r="I4" s="172" t="s">
        <v>133</v>
      </c>
      <c r="J4" s="172" t="s">
        <v>132</v>
      </c>
      <c r="K4" s="172" t="s">
        <v>131</v>
      </c>
      <c r="L4" s="172" t="s">
        <v>130</v>
      </c>
      <c r="M4" s="172" t="s">
        <v>129</v>
      </c>
      <c r="N4" s="172" t="s">
        <v>128</v>
      </c>
    </row>
    <row r="5" spans="1:14" s="137" customFormat="1" ht="15.9" customHeight="1">
      <c r="A5" s="297" t="s">
        <v>156</v>
      </c>
      <c r="B5" s="297"/>
      <c r="C5" s="297"/>
      <c r="D5" s="297"/>
      <c r="E5" s="297"/>
      <c r="F5" s="297"/>
      <c r="G5" s="297"/>
      <c r="H5" s="297"/>
      <c r="I5" s="297"/>
      <c r="J5" s="297"/>
      <c r="K5" s="297"/>
      <c r="L5" s="297"/>
      <c r="M5" s="297"/>
      <c r="N5" s="297"/>
    </row>
    <row r="6" spans="1:14" s="137" customFormat="1" ht="15.9" customHeight="1">
      <c r="A6" s="187" t="s">
        <v>242</v>
      </c>
      <c r="B6" s="173" t="s">
        <v>243</v>
      </c>
      <c r="C6" s="168" t="s">
        <v>243</v>
      </c>
      <c r="D6" s="168" t="s">
        <v>243</v>
      </c>
      <c r="E6" s="168" t="s">
        <v>243</v>
      </c>
      <c r="F6" s="168" t="s">
        <v>243</v>
      </c>
      <c r="G6" s="168" t="s">
        <v>243</v>
      </c>
      <c r="H6" s="168" t="s">
        <v>243</v>
      </c>
      <c r="I6" s="168" t="s">
        <v>243</v>
      </c>
      <c r="J6" s="168" t="s">
        <v>243</v>
      </c>
      <c r="K6" s="168" t="s">
        <v>243</v>
      </c>
      <c r="L6" s="168" t="s">
        <v>243</v>
      </c>
      <c r="M6" s="168" t="s">
        <v>243</v>
      </c>
      <c r="N6" s="168">
        <v>298</v>
      </c>
    </row>
    <row r="7" spans="1:14" s="137" customFormat="1" ht="15.9" customHeight="1">
      <c r="A7" s="187" t="s">
        <v>244</v>
      </c>
      <c r="B7" s="173">
        <v>260.66666666666669</v>
      </c>
      <c r="C7" s="168">
        <v>310</v>
      </c>
      <c r="D7" s="168">
        <v>310</v>
      </c>
      <c r="E7" s="168">
        <v>279</v>
      </c>
      <c r="F7" s="168">
        <v>258</v>
      </c>
      <c r="G7" s="168">
        <v>252</v>
      </c>
      <c r="H7" s="168">
        <v>258</v>
      </c>
      <c r="I7" s="168">
        <v>257</v>
      </c>
      <c r="J7" s="168">
        <v>249</v>
      </c>
      <c r="K7" s="168">
        <v>239</v>
      </c>
      <c r="L7" s="168">
        <v>235</v>
      </c>
      <c r="M7" s="168">
        <v>232</v>
      </c>
      <c r="N7" s="168">
        <v>249</v>
      </c>
    </row>
    <row r="8" spans="1:14" s="137" customFormat="1" ht="15.9" customHeight="1">
      <c r="A8" s="187" t="s">
        <v>245</v>
      </c>
      <c r="B8" s="173">
        <v>206.91666666666666</v>
      </c>
      <c r="C8" s="168">
        <v>242</v>
      </c>
      <c r="D8" s="168">
        <v>236</v>
      </c>
      <c r="E8" s="168">
        <v>244</v>
      </c>
      <c r="F8" s="168">
        <v>226</v>
      </c>
      <c r="G8" s="168">
        <v>190</v>
      </c>
      <c r="H8" s="168">
        <v>193</v>
      </c>
      <c r="I8" s="168">
        <v>199</v>
      </c>
      <c r="J8" s="168">
        <v>193</v>
      </c>
      <c r="K8" s="168">
        <v>174</v>
      </c>
      <c r="L8" s="168">
        <v>175</v>
      </c>
      <c r="M8" s="168">
        <v>201</v>
      </c>
      <c r="N8" s="168">
        <v>210</v>
      </c>
    </row>
    <row r="9" spans="1:14" s="137" customFormat="1" ht="15.9" customHeight="1">
      <c r="A9" s="187" t="s">
        <v>246</v>
      </c>
      <c r="B9" s="173">
        <v>263.58333333333331</v>
      </c>
      <c r="C9" s="168">
        <v>232</v>
      </c>
      <c r="D9" s="168">
        <v>247</v>
      </c>
      <c r="E9" s="168">
        <v>242</v>
      </c>
      <c r="F9" s="168">
        <v>236</v>
      </c>
      <c r="G9" s="168">
        <v>265</v>
      </c>
      <c r="H9" s="168">
        <v>262</v>
      </c>
      <c r="I9" s="168">
        <v>281</v>
      </c>
      <c r="J9" s="168">
        <v>273</v>
      </c>
      <c r="K9" s="168">
        <v>280</v>
      </c>
      <c r="L9" s="168">
        <v>285</v>
      </c>
      <c r="M9" s="168">
        <v>275</v>
      </c>
      <c r="N9" s="168">
        <v>285</v>
      </c>
    </row>
    <row r="10" spans="1:14" s="137" customFormat="1" ht="15.9" customHeight="1">
      <c r="A10" s="187" t="s">
        <v>247</v>
      </c>
      <c r="B10" s="173">
        <v>241</v>
      </c>
      <c r="C10" s="168">
        <v>304</v>
      </c>
      <c r="D10" s="168">
        <v>316</v>
      </c>
      <c r="E10" s="168">
        <v>276</v>
      </c>
      <c r="F10" s="168">
        <v>279</v>
      </c>
      <c r="G10" s="168">
        <v>249</v>
      </c>
      <c r="H10" s="168">
        <v>244</v>
      </c>
      <c r="I10" s="168">
        <v>223</v>
      </c>
      <c r="J10" s="168">
        <v>219</v>
      </c>
      <c r="K10" s="168">
        <v>197</v>
      </c>
      <c r="L10" s="168">
        <v>196</v>
      </c>
      <c r="M10" s="168">
        <v>193</v>
      </c>
      <c r="N10" s="168">
        <v>196</v>
      </c>
    </row>
    <row r="11" spans="1:14" s="137" customFormat="1" ht="15.9" customHeight="1">
      <c r="A11" s="187" t="s">
        <v>248</v>
      </c>
      <c r="B11" s="173">
        <v>200.66666666666666</v>
      </c>
      <c r="C11" s="168">
        <v>217</v>
      </c>
      <c r="D11" s="168">
        <v>208</v>
      </c>
      <c r="E11" s="168">
        <v>207</v>
      </c>
      <c r="F11" s="168">
        <v>197</v>
      </c>
      <c r="G11" s="168">
        <v>195</v>
      </c>
      <c r="H11" s="168">
        <v>187</v>
      </c>
      <c r="I11" s="168">
        <v>184</v>
      </c>
      <c r="J11" s="168">
        <v>190</v>
      </c>
      <c r="K11" s="168">
        <v>189</v>
      </c>
      <c r="L11" s="168">
        <v>203</v>
      </c>
      <c r="M11" s="168">
        <v>213</v>
      </c>
      <c r="N11" s="168">
        <v>218</v>
      </c>
    </row>
    <row r="12" spans="1:14" s="137" customFormat="1" ht="15.9" customHeight="1">
      <c r="A12" s="187" t="s">
        <v>249</v>
      </c>
      <c r="B12" s="173">
        <v>211</v>
      </c>
      <c r="C12" s="168">
        <v>236</v>
      </c>
      <c r="D12" s="168">
        <v>232</v>
      </c>
      <c r="E12" s="168">
        <v>228</v>
      </c>
      <c r="F12" s="168">
        <v>223</v>
      </c>
      <c r="G12" s="168">
        <v>220</v>
      </c>
      <c r="H12" s="168">
        <v>193</v>
      </c>
      <c r="I12" s="168">
        <v>186</v>
      </c>
      <c r="J12" s="168">
        <v>198</v>
      </c>
      <c r="K12" s="168">
        <v>195</v>
      </c>
      <c r="L12" s="168">
        <v>188</v>
      </c>
      <c r="M12" s="168">
        <v>204</v>
      </c>
      <c r="N12" s="168">
        <v>229</v>
      </c>
    </row>
    <row r="13" spans="1:14" s="137" customFormat="1" ht="15.9" customHeight="1">
      <c r="A13" s="187" t="s">
        <v>250</v>
      </c>
      <c r="B13" s="173">
        <v>240.83333333333334</v>
      </c>
      <c r="C13" s="168">
        <v>245</v>
      </c>
      <c r="D13" s="168">
        <v>256</v>
      </c>
      <c r="E13" s="168">
        <v>240</v>
      </c>
      <c r="F13" s="168">
        <v>237</v>
      </c>
      <c r="G13" s="168">
        <v>236</v>
      </c>
      <c r="H13" s="168">
        <v>237</v>
      </c>
      <c r="I13" s="168">
        <v>233</v>
      </c>
      <c r="J13" s="168">
        <v>252</v>
      </c>
      <c r="K13" s="168">
        <v>244</v>
      </c>
      <c r="L13" s="168">
        <v>236</v>
      </c>
      <c r="M13" s="168">
        <v>241</v>
      </c>
      <c r="N13" s="168">
        <v>233</v>
      </c>
    </row>
    <row r="14" spans="1:14" s="137" customFormat="1" ht="15.9" customHeight="1">
      <c r="A14" s="187" t="s">
        <v>251</v>
      </c>
      <c r="B14" s="173">
        <v>231.33333333333334</v>
      </c>
      <c r="C14" s="168">
        <v>245</v>
      </c>
      <c r="D14" s="168">
        <v>249</v>
      </c>
      <c r="E14" s="168">
        <v>228</v>
      </c>
      <c r="F14" s="168">
        <v>230</v>
      </c>
      <c r="G14" s="168">
        <v>234</v>
      </c>
      <c r="H14" s="168">
        <v>214</v>
      </c>
      <c r="I14" s="168">
        <v>226</v>
      </c>
      <c r="J14" s="168">
        <v>226</v>
      </c>
      <c r="K14" s="168">
        <v>225</v>
      </c>
      <c r="L14" s="168">
        <v>220</v>
      </c>
      <c r="M14" s="168">
        <v>235</v>
      </c>
      <c r="N14" s="168">
        <v>244</v>
      </c>
    </row>
    <row r="15" spans="1:14" s="137" customFormat="1" ht="15.9" customHeight="1">
      <c r="A15" s="187" t="s">
        <v>252</v>
      </c>
      <c r="B15" s="173">
        <v>244.58333333333334</v>
      </c>
      <c r="C15" s="168">
        <v>262</v>
      </c>
      <c r="D15" s="168">
        <v>253</v>
      </c>
      <c r="E15" s="168">
        <v>247</v>
      </c>
      <c r="F15" s="168">
        <v>255</v>
      </c>
      <c r="G15" s="168">
        <v>254</v>
      </c>
      <c r="H15" s="168">
        <v>233</v>
      </c>
      <c r="I15" s="168">
        <v>210</v>
      </c>
      <c r="J15" s="168">
        <v>233</v>
      </c>
      <c r="K15" s="168">
        <v>232</v>
      </c>
      <c r="L15" s="168">
        <v>247</v>
      </c>
      <c r="M15" s="168">
        <v>254</v>
      </c>
      <c r="N15" s="168">
        <v>255</v>
      </c>
    </row>
    <row r="16" spans="1:14" s="137" customFormat="1" ht="15.9" customHeight="1">
      <c r="A16" s="187" t="s">
        <v>253</v>
      </c>
      <c r="B16" s="173">
        <v>245</v>
      </c>
      <c r="C16" s="168">
        <v>281</v>
      </c>
      <c r="D16" s="168">
        <v>274</v>
      </c>
      <c r="E16" s="168">
        <v>273</v>
      </c>
      <c r="F16" s="168">
        <v>266</v>
      </c>
      <c r="G16" s="168">
        <v>259</v>
      </c>
      <c r="H16" s="168">
        <v>229</v>
      </c>
      <c r="I16" s="168">
        <v>232</v>
      </c>
      <c r="J16" s="168">
        <v>230</v>
      </c>
      <c r="K16" s="168">
        <v>223</v>
      </c>
      <c r="L16" s="168">
        <v>219</v>
      </c>
      <c r="M16" s="168">
        <v>221</v>
      </c>
      <c r="N16" s="168">
        <v>228</v>
      </c>
    </row>
    <row r="17" spans="1:14" s="137" customFormat="1" ht="15.9" customHeight="1">
      <c r="A17" s="187" t="s">
        <v>254</v>
      </c>
      <c r="B17" s="173">
        <v>194</v>
      </c>
      <c r="C17" s="168">
        <v>254</v>
      </c>
      <c r="D17" s="168">
        <v>246</v>
      </c>
      <c r="E17" s="168">
        <v>230</v>
      </c>
      <c r="F17" s="168">
        <v>223</v>
      </c>
      <c r="G17" s="168">
        <v>201</v>
      </c>
      <c r="H17" s="168">
        <v>170</v>
      </c>
      <c r="I17" s="168">
        <v>158</v>
      </c>
      <c r="J17" s="168">
        <v>174</v>
      </c>
      <c r="K17" s="168">
        <v>162</v>
      </c>
      <c r="L17" s="168">
        <v>157</v>
      </c>
      <c r="M17" s="168">
        <v>169</v>
      </c>
      <c r="N17" s="168">
        <v>185</v>
      </c>
    </row>
    <row r="18" spans="1:14" s="137" customFormat="1" ht="15.9" customHeight="1">
      <c r="A18" s="187" t="s">
        <v>255</v>
      </c>
      <c r="B18" s="173">
        <v>159</v>
      </c>
      <c r="C18" s="168">
        <v>189</v>
      </c>
      <c r="D18" s="168">
        <v>194</v>
      </c>
      <c r="E18" s="168">
        <v>178</v>
      </c>
      <c r="F18" s="168">
        <v>150</v>
      </c>
      <c r="G18" s="168">
        <v>145</v>
      </c>
      <c r="H18" s="168">
        <v>141</v>
      </c>
      <c r="I18" s="168">
        <v>158</v>
      </c>
      <c r="J18" s="168">
        <v>141</v>
      </c>
      <c r="K18" s="168">
        <v>136</v>
      </c>
      <c r="L18" s="168">
        <v>144</v>
      </c>
      <c r="M18" s="168">
        <v>163</v>
      </c>
      <c r="N18" s="168">
        <v>166</v>
      </c>
    </row>
    <row r="19" spans="1:14" s="137" customFormat="1" ht="15.9" customHeight="1">
      <c r="A19" s="188" t="s">
        <v>347</v>
      </c>
      <c r="B19" s="189">
        <v>159</v>
      </c>
      <c r="C19" s="190">
        <v>183</v>
      </c>
      <c r="D19" s="190">
        <v>189</v>
      </c>
      <c r="E19" s="190">
        <v>184</v>
      </c>
      <c r="F19" s="190">
        <v>182</v>
      </c>
      <c r="G19" s="190">
        <v>167</v>
      </c>
      <c r="H19" s="190">
        <v>150</v>
      </c>
      <c r="I19" s="190">
        <v>146</v>
      </c>
      <c r="J19" s="190">
        <v>143</v>
      </c>
      <c r="K19" s="190">
        <v>144</v>
      </c>
      <c r="L19" s="190">
        <v>137</v>
      </c>
      <c r="M19" s="190">
        <v>131</v>
      </c>
      <c r="N19" s="190">
        <v>150</v>
      </c>
    </row>
    <row r="20" spans="1:14" s="137" customFormat="1" ht="15.9" customHeight="1">
      <c r="A20" s="297" t="s">
        <v>48</v>
      </c>
      <c r="B20" s="297"/>
      <c r="C20" s="297"/>
      <c r="D20" s="297"/>
      <c r="E20" s="297"/>
      <c r="F20" s="297"/>
      <c r="G20" s="297"/>
      <c r="H20" s="297"/>
      <c r="I20" s="297"/>
      <c r="J20" s="297"/>
      <c r="K20" s="297"/>
      <c r="L20" s="297"/>
      <c r="M20" s="297"/>
      <c r="N20" s="297"/>
    </row>
    <row r="21" spans="1:14" s="137" customFormat="1" ht="15.9" customHeight="1">
      <c r="A21" s="139" t="s">
        <v>242</v>
      </c>
      <c r="B21" s="173" t="s">
        <v>243</v>
      </c>
      <c r="C21" s="168" t="s">
        <v>243</v>
      </c>
      <c r="D21" s="168" t="s">
        <v>243</v>
      </c>
      <c r="E21" s="168" t="s">
        <v>243</v>
      </c>
      <c r="F21" s="168" t="s">
        <v>243</v>
      </c>
      <c r="G21" s="168" t="s">
        <v>243</v>
      </c>
      <c r="H21" s="168" t="s">
        <v>243</v>
      </c>
      <c r="I21" s="168" t="s">
        <v>243</v>
      </c>
      <c r="J21" s="168" t="s">
        <v>243</v>
      </c>
      <c r="K21" s="168" t="s">
        <v>243</v>
      </c>
      <c r="L21" s="168" t="s">
        <v>243</v>
      </c>
      <c r="M21" s="168" t="s">
        <v>243</v>
      </c>
      <c r="N21" s="168">
        <v>141</v>
      </c>
    </row>
    <row r="22" spans="1:14" s="137" customFormat="1" ht="15.9" customHeight="1">
      <c r="A22" s="139" t="s">
        <v>244</v>
      </c>
      <c r="B22" s="173">
        <v>128.5</v>
      </c>
      <c r="C22" s="168">
        <v>146</v>
      </c>
      <c r="D22" s="168">
        <v>145</v>
      </c>
      <c r="E22" s="168">
        <v>134</v>
      </c>
      <c r="F22" s="168">
        <v>122</v>
      </c>
      <c r="G22" s="168">
        <v>123</v>
      </c>
      <c r="H22" s="168">
        <v>126</v>
      </c>
      <c r="I22" s="168">
        <v>137</v>
      </c>
      <c r="J22" s="168">
        <v>129</v>
      </c>
      <c r="K22" s="168">
        <v>120</v>
      </c>
      <c r="L22" s="168">
        <v>112</v>
      </c>
      <c r="M22" s="168">
        <v>121</v>
      </c>
      <c r="N22" s="168">
        <v>127</v>
      </c>
    </row>
    <row r="23" spans="1:14" s="137" customFormat="1" ht="15.9" customHeight="1">
      <c r="A23" s="139" t="s">
        <v>245</v>
      </c>
      <c r="B23" s="173">
        <v>108.16666666666667</v>
      </c>
      <c r="C23" s="168">
        <v>123</v>
      </c>
      <c r="D23" s="168">
        <v>129</v>
      </c>
      <c r="E23" s="168">
        <v>131</v>
      </c>
      <c r="F23" s="168">
        <v>119</v>
      </c>
      <c r="G23" s="168">
        <v>104</v>
      </c>
      <c r="H23" s="168">
        <v>106</v>
      </c>
      <c r="I23" s="168">
        <v>107</v>
      </c>
      <c r="J23" s="168">
        <v>102</v>
      </c>
      <c r="K23" s="168">
        <v>93</v>
      </c>
      <c r="L23" s="168">
        <v>86</v>
      </c>
      <c r="M23" s="168">
        <v>95</v>
      </c>
      <c r="N23" s="168">
        <v>103</v>
      </c>
    </row>
    <row r="24" spans="1:14" s="137" customFormat="1" ht="15.9" customHeight="1">
      <c r="A24" s="139" t="s">
        <v>246</v>
      </c>
      <c r="B24" s="173">
        <v>126.58333333333333</v>
      </c>
      <c r="C24" s="168">
        <v>106</v>
      </c>
      <c r="D24" s="168">
        <v>110</v>
      </c>
      <c r="E24" s="168">
        <v>112</v>
      </c>
      <c r="F24" s="168">
        <v>112</v>
      </c>
      <c r="G24" s="168">
        <v>132</v>
      </c>
      <c r="H24" s="168">
        <v>136</v>
      </c>
      <c r="I24" s="168">
        <v>148</v>
      </c>
      <c r="J24" s="168">
        <v>140</v>
      </c>
      <c r="K24" s="168">
        <v>138</v>
      </c>
      <c r="L24" s="168">
        <v>133</v>
      </c>
      <c r="M24" s="168">
        <v>122</v>
      </c>
      <c r="N24" s="168">
        <v>130</v>
      </c>
    </row>
    <row r="25" spans="1:14" s="137" customFormat="1" ht="15.9" customHeight="1">
      <c r="A25" s="139" t="s">
        <v>247</v>
      </c>
      <c r="B25" s="173">
        <v>102</v>
      </c>
      <c r="C25" s="168">
        <v>134</v>
      </c>
      <c r="D25" s="168">
        <v>147</v>
      </c>
      <c r="E25" s="168">
        <v>118</v>
      </c>
      <c r="F25" s="168">
        <v>128</v>
      </c>
      <c r="G25" s="168">
        <v>112</v>
      </c>
      <c r="H25" s="168">
        <v>101</v>
      </c>
      <c r="I25" s="168">
        <v>88</v>
      </c>
      <c r="J25" s="168">
        <v>85</v>
      </c>
      <c r="K25" s="168">
        <v>79</v>
      </c>
      <c r="L25" s="168">
        <v>78</v>
      </c>
      <c r="M25" s="168">
        <v>76</v>
      </c>
      <c r="N25" s="168">
        <v>78</v>
      </c>
    </row>
    <row r="26" spans="1:14" s="137" customFormat="1" ht="15.9" customHeight="1">
      <c r="A26" s="139" t="s">
        <v>248</v>
      </c>
      <c r="B26" s="173">
        <v>85.25</v>
      </c>
      <c r="C26" s="168">
        <v>90</v>
      </c>
      <c r="D26" s="168">
        <v>85</v>
      </c>
      <c r="E26" s="168">
        <v>94</v>
      </c>
      <c r="F26" s="168">
        <v>86</v>
      </c>
      <c r="G26" s="168">
        <v>82</v>
      </c>
      <c r="H26" s="168">
        <v>77</v>
      </c>
      <c r="I26" s="168">
        <v>79</v>
      </c>
      <c r="J26" s="168">
        <v>82</v>
      </c>
      <c r="K26" s="168">
        <v>82</v>
      </c>
      <c r="L26" s="168">
        <v>84</v>
      </c>
      <c r="M26" s="168">
        <v>89</v>
      </c>
      <c r="N26" s="168">
        <v>93</v>
      </c>
    </row>
    <row r="27" spans="1:14" s="137" customFormat="1" ht="15.9" customHeight="1">
      <c r="A27" s="139" t="s">
        <v>249</v>
      </c>
      <c r="B27" s="173">
        <v>97.916666666666671</v>
      </c>
      <c r="C27" s="168">
        <v>97</v>
      </c>
      <c r="D27" s="168">
        <v>106</v>
      </c>
      <c r="E27" s="168">
        <v>104</v>
      </c>
      <c r="F27" s="168">
        <v>107</v>
      </c>
      <c r="G27" s="168">
        <v>109</v>
      </c>
      <c r="H27" s="168">
        <v>98</v>
      </c>
      <c r="I27" s="168">
        <v>92</v>
      </c>
      <c r="J27" s="168">
        <v>95</v>
      </c>
      <c r="K27" s="168">
        <v>91</v>
      </c>
      <c r="L27" s="168">
        <v>84</v>
      </c>
      <c r="M27" s="168">
        <v>90</v>
      </c>
      <c r="N27" s="168">
        <v>102</v>
      </c>
    </row>
    <row r="28" spans="1:14" s="137" customFormat="1" ht="15.9" customHeight="1">
      <c r="A28" s="139" t="s">
        <v>250</v>
      </c>
      <c r="B28" s="173">
        <v>122.25</v>
      </c>
      <c r="C28" s="168">
        <v>116</v>
      </c>
      <c r="D28" s="168">
        <v>124</v>
      </c>
      <c r="E28" s="168">
        <v>115</v>
      </c>
      <c r="F28" s="168">
        <v>126</v>
      </c>
      <c r="G28" s="168">
        <v>126</v>
      </c>
      <c r="H28" s="168">
        <v>127</v>
      </c>
      <c r="I28" s="168">
        <v>121</v>
      </c>
      <c r="J28" s="168">
        <v>134</v>
      </c>
      <c r="K28" s="168">
        <v>124</v>
      </c>
      <c r="L28" s="168">
        <v>119</v>
      </c>
      <c r="M28" s="168">
        <v>123</v>
      </c>
      <c r="N28" s="168">
        <v>112</v>
      </c>
    </row>
    <row r="29" spans="1:14" s="137" customFormat="1" ht="15.9" customHeight="1">
      <c r="A29" s="139" t="s">
        <v>251</v>
      </c>
      <c r="B29" s="173">
        <v>107.75</v>
      </c>
      <c r="C29" s="168">
        <v>122</v>
      </c>
      <c r="D29" s="168">
        <v>116</v>
      </c>
      <c r="E29" s="168">
        <v>103</v>
      </c>
      <c r="F29" s="168">
        <v>108</v>
      </c>
      <c r="G29" s="168">
        <v>109</v>
      </c>
      <c r="H29" s="168">
        <v>106</v>
      </c>
      <c r="I29" s="168">
        <v>108</v>
      </c>
      <c r="J29" s="168">
        <v>106</v>
      </c>
      <c r="K29" s="168">
        <v>99</v>
      </c>
      <c r="L29" s="168">
        <v>98</v>
      </c>
      <c r="M29" s="168">
        <v>110</v>
      </c>
      <c r="N29" s="168">
        <v>108</v>
      </c>
    </row>
    <row r="30" spans="1:14" s="137" customFormat="1" ht="15.9" customHeight="1">
      <c r="A30" s="139" t="s">
        <v>252</v>
      </c>
      <c r="B30" s="173">
        <v>107.41666666666667</v>
      </c>
      <c r="C30" s="168">
        <v>115</v>
      </c>
      <c r="D30" s="168">
        <v>110</v>
      </c>
      <c r="E30" s="168">
        <v>106</v>
      </c>
      <c r="F30" s="168">
        <v>108</v>
      </c>
      <c r="G30" s="168">
        <v>113</v>
      </c>
      <c r="H30" s="168">
        <v>100</v>
      </c>
      <c r="I30" s="168">
        <v>95</v>
      </c>
      <c r="J30" s="168">
        <v>101</v>
      </c>
      <c r="K30" s="168">
        <v>101</v>
      </c>
      <c r="L30" s="168">
        <v>111</v>
      </c>
      <c r="M30" s="168">
        <v>114</v>
      </c>
      <c r="N30" s="168">
        <v>115</v>
      </c>
    </row>
    <row r="31" spans="1:14" s="137" customFormat="1" ht="15.9" customHeight="1">
      <c r="A31" s="139" t="s">
        <v>253</v>
      </c>
      <c r="B31" s="173">
        <v>114</v>
      </c>
      <c r="C31" s="168">
        <v>123</v>
      </c>
      <c r="D31" s="168">
        <v>126</v>
      </c>
      <c r="E31" s="168">
        <v>121</v>
      </c>
      <c r="F31" s="168">
        <v>132</v>
      </c>
      <c r="G31" s="168">
        <v>123</v>
      </c>
      <c r="H31" s="168">
        <v>110</v>
      </c>
      <c r="I31" s="168">
        <v>98</v>
      </c>
      <c r="J31" s="168">
        <v>104</v>
      </c>
      <c r="K31" s="168">
        <v>102</v>
      </c>
      <c r="L31" s="168">
        <v>109</v>
      </c>
      <c r="M31" s="168">
        <v>107</v>
      </c>
      <c r="N31" s="168">
        <v>108</v>
      </c>
    </row>
    <row r="32" spans="1:14" s="137" customFormat="1" ht="15.9" customHeight="1">
      <c r="A32" s="139" t="s">
        <v>254</v>
      </c>
      <c r="B32" s="173">
        <v>94</v>
      </c>
      <c r="C32" s="168">
        <v>119</v>
      </c>
      <c r="D32" s="168">
        <v>109</v>
      </c>
      <c r="E32" s="168">
        <v>106</v>
      </c>
      <c r="F32" s="168">
        <v>111</v>
      </c>
      <c r="G32" s="168">
        <v>97</v>
      </c>
      <c r="H32" s="168">
        <v>80</v>
      </c>
      <c r="I32" s="168">
        <v>75</v>
      </c>
      <c r="J32" s="168">
        <v>94</v>
      </c>
      <c r="K32" s="168">
        <v>84</v>
      </c>
      <c r="L32" s="168">
        <v>83</v>
      </c>
      <c r="M32" s="168">
        <v>87</v>
      </c>
      <c r="N32" s="168">
        <v>88</v>
      </c>
    </row>
    <row r="33" spans="1:14" s="137" customFormat="1" ht="15.9" customHeight="1">
      <c r="A33" s="139" t="s">
        <v>255</v>
      </c>
      <c r="B33" s="173">
        <v>77</v>
      </c>
      <c r="C33" s="168">
        <v>94</v>
      </c>
      <c r="D33" s="168">
        <v>87</v>
      </c>
      <c r="E33" s="168">
        <v>75</v>
      </c>
      <c r="F33" s="168">
        <v>71</v>
      </c>
      <c r="G33" s="168">
        <v>70</v>
      </c>
      <c r="H33" s="168">
        <v>69</v>
      </c>
      <c r="I33" s="168">
        <v>85</v>
      </c>
      <c r="J33" s="168">
        <v>68</v>
      </c>
      <c r="K33" s="168">
        <v>66</v>
      </c>
      <c r="L33" s="168">
        <v>73</v>
      </c>
      <c r="M33" s="168">
        <v>82</v>
      </c>
      <c r="N33" s="168">
        <v>84</v>
      </c>
    </row>
    <row r="34" spans="1:14" s="137" customFormat="1" ht="15.9" customHeight="1">
      <c r="A34" s="175" t="s">
        <v>347</v>
      </c>
      <c r="B34" s="189">
        <v>76</v>
      </c>
      <c r="C34" s="190">
        <v>88</v>
      </c>
      <c r="D34" s="190">
        <v>86</v>
      </c>
      <c r="E34" s="190">
        <v>82</v>
      </c>
      <c r="F34" s="190">
        <v>84</v>
      </c>
      <c r="G34" s="190">
        <v>80</v>
      </c>
      <c r="H34" s="190">
        <v>71</v>
      </c>
      <c r="I34" s="190">
        <v>68</v>
      </c>
      <c r="J34" s="190">
        <v>73</v>
      </c>
      <c r="K34" s="190">
        <v>74</v>
      </c>
      <c r="L34" s="190">
        <v>67</v>
      </c>
      <c r="M34" s="190">
        <v>63</v>
      </c>
      <c r="N34" s="190">
        <v>71</v>
      </c>
    </row>
    <row r="35" spans="1:14" s="137" customFormat="1" ht="15.9" customHeight="1">
      <c r="A35" s="297" t="s">
        <v>49</v>
      </c>
      <c r="B35" s="297"/>
      <c r="C35" s="297"/>
      <c r="D35" s="297"/>
      <c r="E35" s="297"/>
      <c r="F35" s="297"/>
      <c r="G35" s="297"/>
      <c r="H35" s="297"/>
      <c r="I35" s="297"/>
      <c r="J35" s="297"/>
      <c r="K35" s="297"/>
      <c r="L35" s="297"/>
      <c r="M35" s="297"/>
      <c r="N35" s="297"/>
    </row>
    <row r="36" spans="1:14" s="137" customFormat="1" ht="15.9" customHeight="1">
      <c r="A36" s="139" t="s">
        <v>242</v>
      </c>
      <c r="B36" s="173" t="s">
        <v>243</v>
      </c>
      <c r="C36" s="168" t="s">
        <v>243</v>
      </c>
      <c r="D36" s="168" t="s">
        <v>243</v>
      </c>
      <c r="E36" s="168" t="s">
        <v>243</v>
      </c>
      <c r="F36" s="168" t="s">
        <v>243</v>
      </c>
      <c r="G36" s="168" t="s">
        <v>243</v>
      </c>
      <c r="H36" s="168" t="s">
        <v>243</v>
      </c>
      <c r="I36" s="168" t="s">
        <v>243</v>
      </c>
      <c r="J36" s="168" t="s">
        <v>243</v>
      </c>
      <c r="K36" s="168" t="s">
        <v>243</v>
      </c>
      <c r="L36" s="168" t="s">
        <v>243</v>
      </c>
      <c r="M36" s="168" t="s">
        <v>243</v>
      </c>
      <c r="N36" s="168">
        <v>157</v>
      </c>
    </row>
    <row r="37" spans="1:14" s="137" customFormat="1" ht="15.9" customHeight="1">
      <c r="A37" s="139" t="s">
        <v>244</v>
      </c>
      <c r="B37" s="173">
        <v>132.16666666666666</v>
      </c>
      <c r="C37" s="168">
        <v>164</v>
      </c>
      <c r="D37" s="168">
        <v>165</v>
      </c>
      <c r="E37" s="168">
        <v>145</v>
      </c>
      <c r="F37" s="168">
        <v>136</v>
      </c>
      <c r="G37" s="168">
        <v>129</v>
      </c>
      <c r="H37" s="168">
        <v>132</v>
      </c>
      <c r="I37" s="168">
        <v>120</v>
      </c>
      <c r="J37" s="168">
        <v>120</v>
      </c>
      <c r="K37" s="168">
        <v>119</v>
      </c>
      <c r="L37" s="168">
        <v>123</v>
      </c>
      <c r="M37" s="168">
        <v>111</v>
      </c>
      <c r="N37" s="168">
        <v>122</v>
      </c>
    </row>
    <row r="38" spans="1:14" s="137" customFormat="1" ht="15.9" customHeight="1">
      <c r="A38" s="139" t="s">
        <v>245</v>
      </c>
      <c r="B38" s="173">
        <v>98.75</v>
      </c>
      <c r="C38" s="168">
        <v>119</v>
      </c>
      <c r="D38" s="168">
        <v>107</v>
      </c>
      <c r="E38" s="168">
        <v>113</v>
      </c>
      <c r="F38" s="168">
        <v>107</v>
      </c>
      <c r="G38" s="168">
        <v>86</v>
      </c>
      <c r="H38" s="168">
        <v>87</v>
      </c>
      <c r="I38" s="168">
        <v>92</v>
      </c>
      <c r="J38" s="168">
        <v>91</v>
      </c>
      <c r="K38" s="168">
        <v>81</v>
      </c>
      <c r="L38" s="168">
        <v>89</v>
      </c>
      <c r="M38" s="168">
        <v>106</v>
      </c>
      <c r="N38" s="168">
        <v>107</v>
      </c>
    </row>
    <row r="39" spans="1:14" s="137" customFormat="1" ht="15.9" customHeight="1">
      <c r="A39" s="139" t="s">
        <v>246</v>
      </c>
      <c r="B39" s="173">
        <v>137</v>
      </c>
      <c r="C39" s="168">
        <v>126</v>
      </c>
      <c r="D39" s="168">
        <v>137</v>
      </c>
      <c r="E39" s="168">
        <v>130</v>
      </c>
      <c r="F39" s="168">
        <v>124</v>
      </c>
      <c r="G39" s="168">
        <v>133</v>
      </c>
      <c r="H39" s="168">
        <v>126</v>
      </c>
      <c r="I39" s="168">
        <v>133</v>
      </c>
      <c r="J39" s="168">
        <v>133</v>
      </c>
      <c r="K39" s="168">
        <v>142</v>
      </c>
      <c r="L39" s="168">
        <v>152</v>
      </c>
      <c r="M39" s="168">
        <v>153</v>
      </c>
      <c r="N39" s="168">
        <v>155</v>
      </c>
    </row>
    <row r="40" spans="1:14" s="137" customFormat="1" ht="15.9" customHeight="1">
      <c r="A40" s="139" t="s">
        <v>247</v>
      </c>
      <c r="B40" s="173">
        <v>139</v>
      </c>
      <c r="C40" s="168">
        <v>170</v>
      </c>
      <c r="D40" s="168">
        <v>169</v>
      </c>
      <c r="E40" s="168">
        <v>158</v>
      </c>
      <c r="F40" s="168">
        <v>151</v>
      </c>
      <c r="G40" s="168">
        <v>137</v>
      </c>
      <c r="H40" s="168">
        <v>143</v>
      </c>
      <c r="I40" s="168">
        <v>135</v>
      </c>
      <c r="J40" s="168">
        <v>134</v>
      </c>
      <c r="K40" s="168">
        <v>118</v>
      </c>
      <c r="L40" s="168">
        <v>118</v>
      </c>
      <c r="M40" s="168">
        <v>117</v>
      </c>
      <c r="N40" s="168">
        <v>118</v>
      </c>
    </row>
    <row r="41" spans="1:14" s="137" customFormat="1" ht="15.9" customHeight="1">
      <c r="A41" s="139" t="s">
        <v>248</v>
      </c>
      <c r="B41" s="173">
        <v>115.41666666666667</v>
      </c>
      <c r="C41" s="168">
        <v>127</v>
      </c>
      <c r="D41" s="168">
        <v>123</v>
      </c>
      <c r="E41" s="168">
        <v>113</v>
      </c>
      <c r="F41" s="168">
        <v>111</v>
      </c>
      <c r="G41" s="168">
        <v>113</v>
      </c>
      <c r="H41" s="168">
        <v>110</v>
      </c>
      <c r="I41" s="168">
        <v>105</v>
      </c>
      <c r="J41" s="168">
        <v>108</v>
      </c>
      <c r="K41" s="168">
        <v>107</v>
      </c>
      <c r="L41" s="168">
        <v>119</v>
      </c>
      <c r="M41" s="168">
        <v>124</v>
      </c>
      <c r="N41" s="168">
        <v>125</v>
      </c>
    </row>
    <row r="42" spans="1:14" s="137" customFormat="1" ht="15.9" customHeight="1">
      <c r="A42" s="139" t="s">
        <v>249</v>
      </c>
      <c r="B42" s="173">
        <v>113.08333333333333</v>
      </c>
      <c r="C42" s="168">
        <v>139</v>
      </c>
      <c r="D42" s="168">
        <v>126</v>
      </c>
      <c r="E42" s="168">
        <v>124</v>
      </c>
      <c r="F42" s="168">
        <v>116</v>
      </c>
      <c r="G42" s="168">
        <v>111</v>
      </c>
      <c r="H42" s="168">
        <v>95</v>
      </c>
      <c r="I42" s="168">
        <v>94</v>
      </c>
      <c r="J42" s="168">
        <v>103</v>
      </c>
      <c r="K42" s="168">
        <v>104</v>
      </c>
      <c r="L42" s="168">
        <v>104</v>
      </c>
      <c r="M42" s="168">
        <v>114</v>
      </c>
      <c r="N42" s="168">
        <v>127</v>
      </c>
    </row>
    <row r="43" spans="1:14" s="137" customFormat="1" ht="15.9" customHeight="1">
      <c r="A43" s="139" t="s">
        <v>250</v>
      </c>
      <c r="B43" s="173">
        <v>118.58333333333333</v>
      </c>
      <c r="C43" s="168">
        <v>129</v>
      </c>
      <c r="D43" s="168">
        <v>132</v>
      </c>
      <c r="E43" s="168">
        <v>125</v>
      </c>
      <c r="F43" s="168">
        <v>111</v>
      </c>
      <c r="G43" s="168">
        <v>110</v>
      </c>
      <c r="H43" s="168">
        <v>110</v>
      </c>
      <c r="I43" s="168">
        <v>112</v>
      </c>
      <c r="J43" s="168">
        <v>118</v>
      </c>
      <c r="K43" s="168">
        <v>120</v>
      </c>
      <c r="L43" s="168">
        <v>117</v>
      </c>
      <c r="M43" s="168">
        <v>118</v>
      </c>
      <c r="N43" s="168">
        <v>121</v>
      </c>
    </row>
    <row r="44" spans="1:14" s="137" customFormat="1" ht="15.9" customHeight="1">
      <c r="A44" s="139" t="s">
        <v>251</v>
      </c>
      <c r="B44" s="173">
        <v>123.58333333333333</v>
      </c>
      <c r="C44" s="168">
        <v>123</v>
      </c>
      <c r="D44" s="168">
        <v>133</v>
      </c>
      <c r="E44" s="168">
        <v>125</v>
      </c>
      <c r="F44" s="168">
        <v>122</v>
      </c>
      <c r="G44" s="168">
        <v>125</v>
      </c>
      <c r="H44" s="168">
        <v>108</v>
      </c>
      <c r="I44" s="168">
        <v>118</v>
      </c>
      <c r="J44" s="168">
        <v>120</v>
      </c>
      <c r="K44" s="168">
        <v>126</v>
      </c>
      <c r="L44" s="168">
        <v>122</v>
      </c>
      <c r="M44" s="168">
        <v>125</v>
      </c>
      <c r="N44" s="168">
        <v>136</v>
      </c>
    </row>
    <row r="45" spans="1:14" s="137" customFormat="1" ht="15.9" customHeight="1">
      <c r="A45" s="139" t="s">
        <v>252</v>
      </c>
      <c r="B45" s="173">
        <v>137.16666666666666</v>
      </c>
      <c r="C45" s="168">
        <v>147</v>
      </c>
      <c r="D45" s="168">
        <v>143</v>
      </c>
      <c r="E45" s="168">
        <v>141</v>
      </c>
      <c r="F45" s="168">
        <v>147</v>
      </c>
      <c r="G45" s="168">
        <v>141</v>
      </c>
      <c r="H45" s="168">
        <v>133</v>
      </c>
      <c r="I45" s="168">
        <v>115</v>
      </c>
      <c r="J45" s="168">
        <v>132</v>
      </c>
      <c r="K45" s="168">
        <v>131</v>
      </c>
      <c r="L45" s="168">
        <v>136</v>
      </c>
      <c r="M45" s="168">
        <v>140</v>
      </c>
      <c r="N45" s="168">
        <v>140</v>
      </c>
    </row>
    <row r="46" spans="1:14" s="137" customFormat="1" ht="15.9" customHeight="1">
      <c r="A46" s="139" t="s">
        <v>253</v>
      </c>
      <c r="B46" s="173">
        <v>131</v>
      </c>
      <c r="C46" s="168">
        <v>158</v>
      </c>
      <c r="D46" s="168">
        <v>148</v>
      </c>
      <c r="E46" s="168">
        <v>152</v>
      </c>
      <c r="F46" s="168">
        <v>134</v>
      </c>
      <c r="G46" s="168">
        <v>136</v>
      </c>
      <c r="H46" s="168">
        <v>119</v>
      </c>
      <c r="I46" s="168">
        <v>134</v>
      </c>
      <c r="J46" s="168">
        <v>126</v>
      </c>
      <c r="K46" s="168">
        <v>121</v>
      </c>
      <c r="L46" s="168">
        <v>110</v>
      </c>
      <c r="M46" s="168">
        <v>114</v>
      </c>
      <c r="N46" s="168">
        <v>120</v>
      </c>
    </row>
    <row r="47" spans="1:14" s="137" customFormat="1" ht="15.9" customHeight="1">
      <c r="A47" s="139" t="s">
        <v>254</v>
      </c>
      <c r="B47" s="173">
        <v>100</v>
      </c>
      <c r="C47" s="168">
        <v>135</v>
      </c>
      <c r="D47" s="168">
        <v>137</v>
      </c>
      <c r="E47" s="168">
        <v>124</v>
      </c>
      <c r="F47" s="168">
        <v>112</v>
      </c>
      <c r="G47" s="168">
        <v>104</v>
      </c>
      <c r="H47" s="168">
        <v>90</v>
      </c>
      <c r="I47" s="168">
        <v>83</v>
      </c>
      <c r="J47" s="168">
        <v>80</v>
      </c>
      <c r="K47" s="168">
        <v>78</v>
      </c>
      <c r="L47" s="168">
        <v>74</v>
      </c>
      <c r="M47" s="168">
        <v>82</v>
      </c>
      <c r="N47" s="168">
        <v>97</v>
      </c>
    </row>
    <row r="48" spans="1:14" s="137" customFormat="1" ht="15.9" customHeight="1">
      <c r="A48" s="139" t="s">
        <v>255</v>
      </c>
      <c r="B48" s="173">
        <v>82</v>
      </c>
      <c r="C48" s="168">
        <v>95</v>
      </c>
      <c r="D48" s="168">
        <v>107</v>
      </c>
      <c r="E48" s="168">
        <v>103</v>
      </c>
      <c r="F48" s="168">
        <v>79</v>
      </c>
      <c r="G48" s="168">
        <v>75</v>
      </c>
      <c r="H48" s="168">
        <v>72</v>
      </c>
      <c r="I48" s="168">
        <v>73</v>
      </c>
      <c r="J48" s="168">
        <v>73</v>
      </c>
      <c r="K48" s="168">
        <v>70</v>
      </c>
      <c r="L48" s="168">
        <v>71</v>
      </c>
      <c r="M48" s="168">
        <v>81</v>
      </c>
      <c r="N48" s="168">
        <v>82</v>
      </c>
    </row>
    <row r="49" spans="1:14" s="137" customFormat="1" ht="15.9" customHeight="1" thickBot="1">
      <c r="A49" s="153" t="s">
        <v>347</v>
      </c>
      <c r="B49" s="191">
        <v>83</v>
      </c>
      <c r="C49" s="192">
        <v>95</v>
      </c>
      <c r="D49" s="192">
        <v>103</v>
      </c>
      <c r="E49" s="192">
        <v>102</v>
      </c>
      <c r="F49" s="192">
        <v>98</v>
      </c>
      <c r="G49" s="192">
        <v>87</v>
      </c>
      <c r="H49" s="192">
        <v>79</v>
      </c>
      <c r="I49" s="192">
        <v>78</v>
      </c>
      <c r="J49" s="192">
        <v>70</v>
      </c>
      <c r="K49" s="192">
        <v>70</v>
      </c>
      <c r="L49" s="192">
        <v>70</v>
      </c>
      <c r="M49" s="192">
        <v>68</v>
      </c>
      <c r="N49" s="192">
        <v>79</v>
      </c>
    </row>
    <row r="50" spans="1:14">
      <c r="A50" s="273" t="s">
        <v>429</v>
      </c>
      <c r="B50" s="273"/>
      <c r="C50" s="273"/>
      <c r="D50" s="273"/>
      <c r="E50" s="273"/>
      <c r="F50" s="273"/>
      <c r="G50" s="273"/>
      <c r="H50" s="273"/>
      <c r="I50" s="273"/>
      <c r="J50" s="273"/>
      <c r="K50" s="273"/>
      <c r="L50" s="273"/>
      <c r="M50" s="273"/>
      <c r="N50" s="273"/>
    </row>
  </sheetData>
  <mergeCells count="6">
    <mergeCell ref="A50:N50"/>
    <mergeCell ref="A1:N1"/>
    <mergeCell ref="A5:N5"/>
    <mergeCell ref="A20:N20"/>
    <mergeCell ref="A35:N35"/>
    <mergeCell ref="L3:N3"/>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C6C4"/>
  </sheetPr>
  <dimension ref="A1:N50"/>
  <sheetViews>
    <sheetView zoomScale="85" zoomScaleNormal="85" workbookViewId="0">
      <selection activeCell="T16" sqref="T16"/>
    </sheetView>
  </sheetViews>
  <sheetFormatPr baseColWidth="10" defaultRowHeight="13.2"/>
  <cols>
    <col min="1" max="1" width="6.109375" style="21" customWidth="1"/>
    <col min="2" max="2" width="16.44140625" style="22" bestFit="1" customWidth="1"/>
    <col min="3" max="3" width="6.109375" style="21" customWidth="1"/>
    <col min="4" max="12" width="6.109375" style="20" customWidth="1"/>
    <col min="13" max="13" width="6.5546875" style="20" bestFit="1" customWidth="1"/>
    <col min="14" max="14" width="6.109375" style="20" customWidth="1"/>
    <col min="15" max="256" width="11.44140625" style="20"/>
    <col min="257" max="257" width="6.109375" style="20" customWidth="1"/>
    <col min="258" max="258" width="10.88671875" style="20" bestFit="1" customWidth="1"/>
    <col min="259" max="270" width="6.109375" style="20" customWidth="1"/>
    <col min="271" max="512" width="11.44140625" style="20"/>
    <col min="513" max="513" width="6.109375" style="20" customWidth="1"/>
    <col min="514" max="514" width="10.88671875" style="20" bestFit="1" customWidth="1"/>
    <col min="515" max="526" width="6.109375" style="20" customWidth="1"/>
    <col min="527" max="768" width="11.44140625" style="20"/>
    <col min="769" max="769" width="6.109375" style="20" customWidth="1"/>
    <col min="770" max="770" width="10.88671875" style="20" bestFit="1" customWidth="1"/>
    <col min="771" max="782" width="6.109375" style="20" customWidth="1"/>
    <col min="783" max="1024" width="11.44140625" style="20"/>
    <col min="1025" max="1025" width="6.109375" style="20" customWidth="1"/>
    <col min="1026" max="1026" width="10.88671875" style="20" bestFit="1" customWidth="1"/>
    <col min="1027" max="1038" width="6.109375" style="20" customWidth="1"/>
    <col min="1039" max="1280" width="11.44140625" style="20"/>
    <col min="1281" max="1281" width="6.109375" style="20" customWidth="1"/>
    <col min="1282" max="1282" width="10.88671875" style="20" bestFit="1" customWidth="1"/>
    <col min="1283" max="1294" width="6.109375" style="20" customWidth="1"/>
    <col min="1295" max="1536" width="11.44140625" style="20"/>
    <col min="1537" max="1537" width="6.109375" style="20" customWidth="1"/>
    <col min="1538" max="1538" width="10.88671875" style="20" bestFit="1" customWidth="1"/>
    <col min="1539" max="1550" width="6.109375" style="20" customWidth="1"/>
    <col min="1551" max="1792" width="11.44140625" style="20"/>
    <col min="1793" max="1793" width="6.109375" style="20" customWidth="1"/>
    <col min="1794" max="1794" width="10.88671875" style="20" bestFit="1" customWidth="1"/>
    <col min="1795" max="1806" width="6.109375" style="20" customWidth="1"/>
    <col min="1807" max="2048" width="11.44140625" style="20"/>
    <col min="2049" max="2049" width="6.109375" style="20" customWidth="1"/>
    <col min="2050" max="2050" width="10.88671875" style="20" bestFit="1" customWidth="1"/>
    <col min="2051" max="2062" width="6.109375" style="20" customWidth="1"/>
    <col min="2063" max="2304" width="11.44140625" style="20"/>
    <col min="2305" max="2305" width="6.109375" style="20" customWidth="1"/>
    <col min="2306" max="2306" width="10.88671875" style="20" bestFit="1" customWidth="1"/>
    <col min="2307" max="2318" width="6.109375" style="20" customWidth="1"/>
    <col min="2319" max="2560" width="11.44140625" style="20"/>
    <col min="2561" max="2561" width="6.109375" style="20" customWidth="1"/>
    <col min="2562" max="2562" width="10.88671875" style="20" bestFit="1" customWidth="1"/>
    <col min="2563" max="2574" width="6.109375" style="20" customWidth="1"/>
    <col min="2575" max="2816" width="11.44140625" style="20"/>
    <col min="2817" max="2817" width="6.109375" style="20" customWidth="1"/>
    <col min="2818" max="2818" width="10.88671875" style="20" bestFit="1" customWidth="1"/>
    <col min="2819" max="2830" width="6.109375" style="20" customWidth="1"/>
    <col min="2831" max="3072" width="11.44140625" style="20"/>
    <col min="3073" max="3073" width="6.109375" style="20" customWidth="1"/>
    <col min="3074" max="3074" width="10.88671875" style="20" bestFit="1" customWidth="1"/>
    <col min="3075" max="3086" width="6.109375" style="20" customWidth="1"/>
    <col min="3087" max="3328" width="11.44140625" style="20"/>
    <col min="3329" max="3329" width="6.109375" style="20" customWidth="1"/>
    <col min="3330" max="3330" width="10.88671875" style="20" bestFit="1" customWidth="1"/>
    <col min="3331" max="3342" width="6.109375" style="20" customWidth="1"/>
    <col min="3343" max="3584" width="11.44140625" style="20"/>
    <col min="3585" max="3585" width="6.109375" style="20" customWidth="1"/>
    <col min="3586" max="3586" width="10.88671875" style="20" bestFit="1" customWidth="1"/>
    <col min="3587" max="3598" width="6.109375" style="20" customWidth="1"/>
    <col min="3599" max="3840" width="11.44140625" style="20"/>
    <col min="3841" max="3841" width="6.109375" style="20" customWidth="1"/>
    <col min="3842" max="3842" width="10.88671875" style="20" bestFit="1" customWidth="1"/>
    <col min="3843" max="3854" width="6.109375" style="20" customWidth="1"/>
    <col min="3855" max="4096" width="11.44140625" style="20"/>
    <col min="4097" max="4097" width="6.109375" style="20" customWidth="1"/>
    <col min="4098" max="4098" width="10.88671875" style="20" bestFit="1" customWidth="1"/>
    <col min="4099" max="4110" width="6.109375" style="20" customWidth="1"/>
    <col min="4111" max="4352" width="11.44140625" style="20"/>
    <col min="4353" max="4353" width="6.109375" style="20" customWidth="1"/>
    <col min="4354" max="4354" width="10.88671875" style="20" bestFit="1" customWidth="1"/>
    <col min="4355" max="4366" width="6.109375" style="20" customWidth="1"/>
    <col min="4367" max="4608" width="11.44140625" style="20"/>
    <col min="4609" max="4609" width="6.109375" style="20" customWidth="1"/>
    <col min="4610" max="4610" width="10.88671875" style="20" bestFit="1" customWidth="1"/>
    <col min="4611" max="4622" width="6.109375" style="20" customWidth="1"/>
    <col min="4623" max="4864" width="11.44140625" style="20"/>
    <col min="4865" max="4865" width="6.109375" style="20" customWidth="1"/>
    <col min="4866" max="4866" width="10.88671875" style="20" bestFit="1" customWidth="1"/>
    <col min="4867" max="4878" width="6.109375" style="20" customWidth="1"/>
    <col min="4879" max="5120" width="11.44140625" style="20"/>
    <col min="5121" max="5121" width="6.109375" style="20" customWidth="1"/>
    <col min="5122" max="5122" width="10.88671875" style="20" bestFit="1" customWidth="1"/>
    <col min="5123" max="5134" width="6.109375" style="20" customWidth="1"/>
    <col min="5135" max="5376" width="11.44140625" style="20"/>
    <col min="5377" max="5377" width="6.109375" style="20" customWidth="1"/>
    <col min="5378" max="5378" width="10.88671875" style="20" bestFit="1" customWidth="1"/>
    <col min="5379" max="5390" width="6.109375" style="20" customWidth="1"/>
    <col min="5391" max="5632" width="11.44140625" style="20"/>
    <col min="5633" max="5633" width="6.109375" style="20" customWidth="1"/>
    <col min="5634" max="5634" width="10.88671875" style="20" bestFit="1" customWidth="1"/>
    <col min="5635" max="5646" width="6.109375" style="20" customWidth="1"/>
    <col min="5647" max="5888" width="11.44140625" style="20"/>
    <col min="5889" max="5889" width="6.109375" style="20" customWidth="1"/>
    <col min="5890" max="5890" width="10.88671875" style="20" bestFit="1" customWidth="1"/>
    <col min="5891" max="5902" width="6.109375" style="20" customWidth="1"/>
    <col min="5903" max="6144" width="11.44140625" style="20"/>
    <col min="6145" max="6145" width="6.109375" style="20" customWidth="1"/>
    <col min="6146" max="6146" width="10.88671875" style="20" bestFit="1" customWidth="1"/>
    <col min="6147" max="6158" width="6.109375" style="20" customWidth="1"/>
    <col min="6159" max="6400" width="11.44140625" style="20"/>
    <col min="6401" max="6401" width="6.109375" style="20" customWidth="1"/>
    <col min="6402" max="6402" width="10.88671875" style="20" bestFit="1" customWidth="1"/>
    <col min="6403" max="6414" width="6.109375" style="20" customWidth="1"/>
    <col min="6415" max="6656" width="11.44140625" style="20"/>
    <col min="6657" max="6657" width="6.109375" style="20" customWidth="1"/>
    <col min="6658" max="6658" width="10.88671875" style="20" bestFit="1" customWidth="1"/>
    <col min="6659" max="6670" width="6.109375" style="20" customWidth="1"/>
    <col min="6671" max="6912" width="11.44140625" style="20"/>
    <col min="6913" max="6913" width="6.109375" style="20" customWidth="1"/>
    <col min="6914" max="6914" width="10.88671875" style="20" bestFit="1" customWidth="1"/>
    <col min="6915" max="6926" width="6.109375" style="20" customWidth="1"/>
    <col min="6927" max="7168" width="11.44140625" style="20"/>
    <col min="7169" max="7169" width="6.109375" style="20" customWidth="1"/>
    <col min="7170" max="7170" width="10.88671875" style="20" bestFit="1" customWidth="1"/>
    <col min="7171" max="7182" width="6.109375" style="20" customWidth="1"/>
    <col min="7183" max="7424" width="11.44140625" style="20"/>
    <col min="7425" max="7425" width="6.109375" style="20" customWidth="1"/>
    <col min="7426" max="7426" width="10.88671875" style="20" bestFit="1" customWidth="1"/>
    <col min="7427" max="7438" width="6.109375" style="20" customWidth="1"/>
    <col min="7439" max="7680" width="11.44140625" style="20"/>
    <col min="7681" max="7681" width="6.109375" style="20" customWidth="1"/>
    <col min="7682" max="7682" width="10.88671875" style="20" bestFit="1" customWidth="1"/>
    <col min="7683" max="7694" width="6.109375" style="20" customWidth="1"/>
    <col min="7695" max="7936" width="11.44140625" style="20"/>
    <col min="7937" max="7937" width="6.109375" style="20" customWidth="1"/>
    <col min="7938" max="7938" width="10.88671875" style="20" bestFit="1" customWidth="1"/>
    <col min="7939" max="7950" width="6.109375" style="20" customWidth="1"/>
    <col min="7951" max="8192" width="11.44140625" style="20"/>
    <col min="8193" max="8193" width="6.109375" style="20" customWidth="1"/>
    <col min="8194" max="8194" width="10.88671875" style="20" bestFit="1" customWidth="1"/>
    <col min="8195" max="8206" width="6.109375" style="20" customWidth="1"/>
    <col min="8207" max="8448" width="11.44140625" style="20"/>
    <col min="8449" max="8449" width="6.109375" style="20" customWidth="1"/>
    <col min="8450" max="8450" width="10.88671875" style="20" bestFit="1" customWidth="1"/>
    <col min="8451" max="8462" width="6.109375" style="20" customWidth="1"/>
    <col min="8463" max="8704" width="11.44140625" style="20"/>
    <col min="8705" max="8705" width="6.109375" style="20" customWidth="1"/>
    <col min="8706" max="8706" width="10.88671875" style="20" bestFit="1" customWidth="1"/>
    <col min="8707" max="8718" width="6.109375" style="20" customWidth="1"/>
    <col min="8719" max="8960" width="11.44140625" style="20"/>
    <col min="8961" max="8961" width="6.109375" style="20" customWidth="1"/>
    <col min="8962" max="8962" width="10.88671875" style="20" bestFit="1" customWidth="1"/>
    <col min="8963" max="8974" width="6.109375" style="20" customWidth="1"/>
    <col min="8975" max="9216" width="11.44140625" style="20"/>
    <col min="9217" max="9217" width="6.109375" style="20" customWidth="1"/>
    <col min="9218" max="9218" width="10.88671875" style="20" bestFit="1" customWidth="1"/>
    <col min="9219" max="9230" width="6.109375" style="20" customWidth="1"/>
    <col min="9231" max="9472" width="11.44140625" style="20"/>
    <col min="9473" max="9473" width="6.109375" style="20" customWidth="1"/>
    <col min="9474" max="9474" width="10.88671875" style="20" bestFit="1" customWidth="1"/>
    <col min="9475" max="9486" width="6.109375" style="20" customWidth="1"/>
    <col min="9487" max="9728" width="11.44140625" style="20"/>
    <col min="9729" max="9729" width="6.109375" style="20" customWidth="1"/>
    <col min="9730" max="9730" width="10.88671875" style="20" bestFit="1" customWidth="1"/>
    <col min="9731" max="9742" width="6.109375" style="20" customWidth="1"/>
    <col min="9743" max="9984" width="11.44140625" style="20"/>
    <col min="9985" max="9985" width="6.109375" style="20" customWidth="1"/>
    <col min="9986" max="9986" width="10.88671875" style="20" bestFit="1" customWidth="1"/>
    <col min="9987" max="9998" width="6.109375" style="20" customWidth="1"/>
    <col min="9999" max="10240" width="11.44140625" style="20"/>
    <col min="10241" max="10241" width="6.109375" style="20" customWidth="1"/>
    <col min="10242" max="10242" width="10.88671875" style="20" bestFit="1" customWidth="1"/>
    <col min="10243" max="10254" width="6.109375" style="20" customWidth="1"/>
    <col min="10255" max="10496" width="11.44140625" style="20"/>
    <col min="10497" max="10497" width="6.109375" style="20" customWidth="1"/>
    <col min="10498" max="10498" width="10.88671875" style="20" bestFit="1" customWidth="1"/>
    <col min="10499" max="10510" width="6.109375" style="20" customWidth="1"/>
    <col min="10511" max="10752" width="11.44140625" style="20"/>
    <col min="10753" max="10753" width="6.109375" style="20" customWidth="1"/>
    <col min="10754" max="10754" width="10.88671875" style="20" bestFit="1" customWidth="1"/>
    <col min="10755" max="10766" width="6.109375" style="20" customWidth="1"/>
    <col min="10767" max="11008" width="11.44140625" style="20"/>
    <col min="11009" max="11009" width="6.109375" style="20" customWidth="1"/>
    <col min="11010" max="11010" width="10.88671875" style="20" bestFit="1" customWidth="1"/>
    <col min="11011" max="11022" width="6.109375" style="20" customWidth="1"/>
    <col min="11023" max="11264" width="11.44140625" style="20"/>
    <col min="11265" max="11265" width="6.109375" style="20" customWidth="1"/>
    <col min="11266" max="11266" width="10.88671875" style="20" bestFit="1" customWidth="1"/>
    <col min="11267" max="11278" width="6.109375" style="20" customWidth="1"/>
    <col min="11279" max="11520" width="11.44140625" style="20"/>
    <col min="11521" max="11521" width="6.109375" style="20" customWidth="1"/>
    <col min="11522" max="11522" width="10.88671875" style="20" bestFit="1" customWidth="1"/>
    <col min="11523" max="11534" width="6.109375" style="20" customWidth="1"/>
    <col min="11535" max="11776" width="11.44140625" style="20"/>
    <col min="11777" max="11777" width="6.109375" style="20" customWidth="1"/>
    <col min="11778" max="11778" width="10.88671875" style="20" bestFit="1" customWidth="1"/>
    <col min="11779" max="11790" width="6.109375" style="20" customWidth="1"/>
    <col min="11791" max="12032" width="11.44140625" style="20"/>
    <col min="12033" max="12033" width="6.109375" style="20" customWidth="1"/>
    <col min="12034" max="12034" width="10.88671875" style="20" bestFit="1" customWidth="1"/>
    <col min="12035" max="12046" width="6.109375" style="20" customWidth="1"/>
    <col min="12047" max="12288" width="11.44140625" style="20"/>
    <col min="12289" max="12289" width="6.109375" style="20" customWidth="1"/>
    <col min="12290" max="12290" width="10.88671875" style="20" bestFit="1" customWidth="1"/>
    <col min="12291" max="12302" width="6.109375" style="20" customWidth="1"/>
    <col min="12303" max="12544" width="11.44140625" style="20"/>
    <col min="12545" max="12545" width="6.109375" style="20" customWidth="1"/>
    <col min="12546" max="12546" width="10.88671875" style="20" bestFit="1" customWidth="1"/>
    <col min="12547" max="12558" width="6.109375" style="20" customWidth="1"/>
    <col min="12559" max="12800" width="11.44140625" style="20"/>
    <col min="12801" max="12801" width="6.109375" style="20" customWidth="1"/>
    <col min="12802" max="12802" width="10.88671875" style="20" bestFit="1" customWidth="1"/>
    <col min="12803" max="12814" width="6.109375" style="20" customWidth="1"/>
    <col min="12815" max="13056" width="11.44140625" style="20"/>
    <col min="13057" max="13057" width="6.109375" style="20" customWidth="1"/>
    <col min="13058" max="13058" width="10.88671875" style="20" bestFit="1" customWidth="1"/>
    <col min="13059" max="13070" width="6.109375" style="20" customWidth="1"/>
    <col min="13071" max="13312" width="11.44140625" style="20"/>
    <col min="13313" max="13313" width="6.109375" style="20" customWidth="1"/>
    <col min="13314" max="13314" width="10.88671875" style="20" bestFit="1" customWidth="1"/>
    <col min="13315" max="13326" width="6.109375" style="20" customWidth="1"/>
    <col min="13327" max="13568" width="11.44140625" style="20"/>
    <col min="13569" max="13569" width="6.109375" style="20" customWidth="1"/>
    <col min="13570" max="13570" width="10.88671875" style="20" bestFit="1" customWidth="1"/>
    <col min="13571" max="13582" width="6.109375" style="20" customWidth="1"/>
    <col min="13583" max="13824" width="11.44140625" style="20"/>
    <col min="13825" max="13825" width="6.109375" style="20" customWidth="1"/>
    <col min="13826" max="13826" width="10.88671875" style="20" bestFit="1" customWidth="1"/>
    <col min="13827" max="13838" width="6.109375" style="20" customWidth="1"/>
    <col min="13839" max="14080" width="11.44140625" style="20"/>
    <col min="14081" max="14081" width="6.109375" style="20" customWidth="1"/>
    <col min="14082" max="14082" width="10.88671875" style="20" bestFit="1" customWidth="1"/>
    <col min="14083" max="14094" width="6.109375" style="20" customWidth="1"/>
    <col min="14095" max="14336" width="11.44140625" style="20"/>
    <col min="14337" max="14337" width="6.109375" style="20" customWidth="1"/>
    <col min="14338" max="14338" width="10.88671875" style="20" bestFit="1" customWidth="1"/>
    <col min="14339" max="14350" width="6.109375" style="20" customWidth="1"/>
    <col min="14351" max="14592" width="11.44140625" style="20"/>
    <col min="14593" max="14593" width="6.109375" style="20" customWidth="1"/>
    <col min="14594" max="14594" width="10.88671875" style="20" bestFit="1" customWidth="1"/>
    <col min="14595" max="14606" width="6.109375" style="20" customWidth="1"/>
    <col min="14607" max="14848" width="11.44140625" style="20"/>
    <col min="14849" max="14849" width="6.109375" style="20" customWidth="1"/>
    <col min="14850" max="14850" width="10.88671875" style="20" bestFit="1" customWidth="1"/>
    <col min="14851" max="14862" width="6.109375" style="20" customWidth="1"/>
    <col min="14863" max="15104" width="11.44140625" style="20"/>
    <col min="15105" max="15105" width="6.109375" style="20" customWidth="1"/>
    <col min="15106" max="15106" width="10.88671875" style="20" bestFit="1" customWidth="1"/>
    <col min="15107" max="15118" width="6.109375" style="20" customWidth="1"/>
    <col min="15119" max="15360" width="11.44140625" style="20"/>
    <col min="15361" max="15361" width="6.109375" style="20" customWidth="1"/>
    <col min="15362" max="15362" width="10.88671875" style="20" bestFit="1" customWidth="1"/>
    <col min="15363" max="15374" width="6.109375" style="20" customWidth="1"/>
    <col min="15375" max="15616" width="11.44140625" style="20"/>
    <col min="15617" max="15617" width="6.109375" style="20" customWidth="1"/>
    <col min="15618" max="15618" width="10.88671875" style="20" bestFit="1" customWidth="1"/>
    <col min="15619" max="15630" width="6.109375" style="20" customWidth="1"/>
    <col min="15631" max="15872" width="11.44140625" style="20"/>
    <col min="15873" max="15873" width="6.109375" style="20" customWidth="1"/>
    <col min="15874" max="15874" width="10.88671875" style="20" bestFit="1" customWidth="1"/>
    <col min="15875" max="15886" width="6.109375" style="20" customWidth="1"/>
    <col min="15887" max="16128" width="11.44140625" style="20"/>
    <col min="16129" max="16129" width="6.109375" style="20" customWidth="1"/>
    <col min="16130" max="16130" width="10.88671875" style="20" bestFit="1" customWidth="1"/>
    <col min="16131" max="16142" width="6.109375" style="20" customWidth="1"/>
    <col min="16143" max="16384" width="11.44140625" style="20"/>
  </cols>
  <sheetData>
    <row r="1" spans="1:14" ht="18" customHeight="1">
      <c r="A1" s="295" t="s">
        <v>277</v>
      </c>
      <c r="B1" s="295"/>
      <c r="C1" s="295"/>
      <c r="D1" s="295"/>
      <c r="E1" s="295"/>
      <c r="F1" s="295"/>
      <c r="G1" s="295"/>
      <c r="H1" s="295"/>
      <c r="I1" s="295"/>
      <c r="J1" s="295"/>
      <c r="K1" s="295"/>
      <c r="L1" s="295"/>
      <c r="M1" s="295"/>
      <c r="N1" s="295"/>
    </row>
    <row r="2" spans="1:14" s="137" customFormat="1" ht="15.9" customHeight="1">
      <c r="A2" s="144"/>
      <c r="B2" s="144"/>
      <c r="C2" s="135"/>
    </row>
    <row r="3" spans="1:14" s="137" customFormat="1" ht="15.9" customHeight="1" thickBot="1">
      <c r="A3" s="147"/>
      <c r="B3" s="147"/>
      <c r="C3" s="146"/>
      <c r="D3" s="148"/>
      <c r="E3" s="148"/>
      <c r="F3" s="148"/>
      <c r="G3" s="148"/>
      <c r="H3" s="148"/>
      <c r="I3" s="148"/>
      <c r="J3" s="148"/>
      <c r="K3" s="148"/>
      <c r="L3" s="293" t="s">
        <v>278</v>
      </c>
      <c r="M3" s="293"/>
      <c r="N3" s="293"/>
    </row>
    <row r="4" spans="1:14" s="138" customFormat="1" ht="15.9" customHeight="1">
      <c r="A4" s="142" t="s">
        <v>237</v>
      </c>
      <c r="B4" s="171" t="s">
        <v>170</v>
      </c>
      <c r="C4" s="172" t="s">
        <v>126</v>
      </c>
      <c r="D4" s="172" t="s">
        <v>127</v>
      </c>
      <c r="E4" s="172" t="s">
        <v>117</v>
      </c>
      <c r="F4" s="172" t="s">
        <v>116</v>
      </c>
      <c r="G4" s="172" t="s">
        <v>135</v>
      </c>
      <c r="H4" s="172" t="s">
        <v>134</v>
      </c>
      <c r="I4" s="172" t="s">
        <v>133</v>
      </c>
      <c r="J4" s="172" t="s">
        <v>132</v>
      </c>
      <c r="K4" s="172" t="s">
        <v>131</v>
      </c>
      <c r="L4" s="172" t="s">
        <v>130</v>
      </c>
      <c r="M4" s="172" t="s">
        <v>129</v>
      </c>
      <c r="N4" s="172" t="s">
        <v>128</v>
      </c>
    </row>
    <row r="5" spans="1:14" s="137" customFormat="1" ht="15.9" customHeight="1">
      <c r="A5" s="297" t="s">
        <v>184</v>
      </c>
      <c r="B5" s="297"/>
      <c r="C5" s="297"/>
      <c r="D5" s="297"/>
      <c r="E5" s="297"/>
      <c r="F5" s="297"/>
      <c r="G5" s="297"/>
      <c r="H5" s="297"/>
      <c r="I5" s="297"/>
      <c r="J5" s="297"/>
      <c r="K5" s="297"/>
      <c r="L5" s="297"/>
      <c r="M5" s="297"/>
      <c r="N5" s="297"/>
    </row>
    <row r="6" spans="1:14" s="137" customFormat="1" ht="15.9" customHeight="1">
      <c r="A6" s="139" t="s">
        <v>242</v>
      </c>
      <c r="B6" s="173" t="s">
        <v>243</v>
      </c>
      <c r="C6" s="168" t="s">
        <v>243</v>
      </c>
      <c r="D6" s="168" t="s">
        <v>243</v>
      </c>
      <c r="E6" s="168" t="s">
        <v>243</v>
      </c>
      <c r="F6" s="168" t="s">
        <v>243</v>
      </c>
      <c r="G6" s="168" t="s">
        <v>243</v>
      </c>
      <c r="H6" s="168" t="s">
        <v>243</v>
      </c>
      <c r="I6" s="168" t="s">
        <v>243</v>
      </c>
      <c r="J6" s="168" t="s">
        <v>243</v>
      </c>
      <c r="K6" s="168" t="s">
        <v>243</v>
      </c>
      <c r="L6" s="168" t="s">
        <v>243</v>
      </c>
      <c r="M6" s="168" t="s">
        <v>243</v>
      </c>
      <c r="N6" s="168">
        <v>121</v>
      </c>
    </row>
    <row r="7" spans="1:14" s="137" customFormat="1" ht="15.9" customHeight="1">
      <c r="A7" s="139" t="s">
        <v>244</v>
      </c>
      <c r="B7" s="173">
        <v>93.083333333333329</v>
      </c>
      <c r="C7" s="168">
        <v>125</v>
      </c>
      <c r="D7" s="168">
        <v>116</v>
      </c>
      <c r="E7" s="168">
        <v>97</v>
      </c>
      <c r="F7" s="168">
        <v>87</v>
      </c>
      <c r="G7" s="168">
        <v>83</v>
      </c>
      <c r="H7" s="168">
        <v>92</v>
      </c>
      <c r="I7" s="168">
        <v>97</v>
      </c>
      <c r="J7" s="168">
        <v>108</v>
      </c>
      <c r="K7" s="168">
        <v>90</v>
      </c>
      <c r="L7" s="168">
        <v>82</v>
      </c>
      <c r="M7" s="168">
        <v>68</v>
      </c>
      <c r="N7" s="168">
        <v>72</v>
      </c>
    </row>
    <row r="8" spans="1:14" s="137" customFormat="1" ht="15.9" customHeight="1">
      <c r="A8" s="139" t="s">
        <v>245</v>
      </c>
      <c r="B8" s="173">
        <v>76.75</v>
      </c>
      <c r="C8" s="168">
        <v>78</v>
      </c>
      <c r="D8" s="168">
        <v>76</v>
      </c>
      <c r="E8" s="168">
        <v>72</v>
      </c>
      <c r="F8" s="168">
        <v>62</v>
      </c>
      <c r="G8" s="168">
        <v>54</v>
      </c>
      <c r="H8" s="168">
        <v>63</v>
      </c>
      <c r="I8" s="168">
        <v>75</v>
      </c>
      <c r="J8" s="168">
        <v>94</v>
      </c>
      <c r="K8" s="168">
        <v>89</v>
      </c>
      <c r="L8" s="168">
        <v>87</v>
      </c>
      <c r="M8" s="168">
        <v>90</v>
      </c>
      <c r="N8" s="168">
        <v>81</v>
      </c>
    </row>
    <row r="9" spans="1:14" s="137" customFormat="1" ht="15.9" customHeight="1">
      <c r="A9" s="139" t="s">
        <v>246</v>
      </c>
      <c r="B9" s="173">
        <v>93.416666666666671</v>
      </c>
      <c r="C9" s="168">
        <v>87</v>
      </c>
      <c r="D9" s="168">
        <v>98</v>
      </c>
      <c r="E9" s="168">
        <v>96</v>
      </c>
      <c r="F9" s="168">
        <v>91</v>
      </c>
      <c r="G9" s="168">
        <v>98</v>
      </c>
      <c r="H9" s="168">
        <v>96</v>
      </c>
      <c r="I9" s="168">
        <v>112</v>
      </c>
      <c r="J9" s="168">
        <v>114</v>
      </c>
      <c r="K9" s="168">
        <v>98</v>
      </c>
      <c r="L9" s="168">
        <v>84</v>
      </c>
      <c r="M9" s="168">
        <v>71</v>
      </c>
      <c r="N9" s="168">
        <v>76</v>
      </c>
    </row>
    <row r="10" spans="1:14" s="137" customFormat="1" ht="15.9" customHeight="1">
      <c r="A10" s="139" t="s">
        <v>247</v>
      </c>
      <c r="B10" s="173">
        <v>78.166666666666671</v>
      </c>
      <c r="C10" s="168">
        <v>92</v>
      </c>
      <c r="D10" s="168">
        <v>95</v>
      </c>
      <c r="E10" s="168">
        <v>80</v>
      </c>
      <c r="F10" s="168">
        <v>88</v>
      </c>
      <c r="G10" s="168">
        <v>79</v>
      </c>
      <c r="H10" s="168">
        <v>75</v>
      </c>
      <c r="I10" s="168">
        <v>73</v>
      </c>
      <c r="J10" s="168">
        <v>93</v>
      </c>
      <c r="K10" s="168">
        <v>76</v>
      </c>
      <c r="L10" s="168">
        <v>65</v>
      </c>
      <c r="M10" s="168">
        <v>63</v>
      </c>
      <c r="N10" s="168">
        <v>59</v>
      </c>
    </row>
    <row r="11" spans="1:14" s="137" customFormat="1" ht="15.9" customHeight="1">
      <c r="A11" s="139" t="s">
        <v>248</v>
      </c>
      <c r="B11" s="173">
        <v>60.833333333333336</v>
      </c>
      <c r="C11" s="168">
        <v>55</v>
      </c>
      <c r="D11" s="168">
        <v>59</v>
      </c>
      <c r="E11" s="168">
        <v>60</v>
      </c>
      <c r="F11" s="168">
        <v>61</v>
      </c>
      <c r="G11" s="168">
        <v>65</v>
      </c>
      <c r="H11" s="168">
        <v>43</v>
      </c>
      <c r="I11" s="168">
        <v>59</v>
      </c>
      <c r="J11" s="168">
        <v>64</v>
      </c>
      <c r="K11" s="168">
        <v>67</v>
      </c>
      <c r="L11" s="168">
        <v>65</v>
      </c>
      <c r="M11" s="168">
        <v>70</v>
      </c>
      <c r="N11" s="168">
        <v>62</v>
      </c>
    </row>
    <row r="12" spans="1:14" s="137" customFormat="1" ht="15.9" customHeight="1">
      <c r="A12" s="139" t="s">
        <v>249</v>
      </c>
      <c r="B12" s="173">
        <v>63.333333333333336</v>
      </c>
      <c r="C12" s="168">
        <v>66</v>
      </c>
      <c r="D12" s="168">
        <v>64</v>
      </c>
      <c r="E12" s="168">
        <v>64</v>
      </c>
      <c r="F12" s="168">
        <v>73</v>
      </c>
      <c r="G12" s="168">
        <v>66</v>
      </c>
      <c r="H12" s="168">
        <v>48</v>
      </c>
      <c r="I12" s="168">
        <v>57</v>
      </c>
      <c r="J12" s="168">
        <v>74</v>
      </c>
      <c r="K12" s="168">
        <v>70</v>
      </c>
      <c r="L12" s="168">
        <v>60</v>
      </c>
      <c r="M12" s="168">
        <v>59</v>
      </c>
      <c r="N12" s="168">
        <v>59</v>
      </c>
    </row>
    <row r="13" spans="1:14" s="137" customFormat="1" ht="15.9" customHeight="1">
      <c r="A13" s="139" t="s">
        <v>250</v>
      </c>
      <c r="B13" s="173">
        <v>67.416666666666671</v>
      </c>
      <c r="C13" s="168">
        <v>63</v>
      </c>
      <c r="D13" s="168">
        <v>74</v>
      </c>
      <c r="E13" s="168">
        <v>66</v>
      </c>
      <c r="F13" s="168">
        <v>50</v>
      </c>
      <c r="G13" s="168">
        <v>54</v>
      </c>
      <c r="H13" s="168">
        <v>58</v>
      </c>
      <c r="I13" s="168">
        <v>66</v>
      </c>
      <c r="J13" s="168">
        <v>86</v>
      </c>
      <c r="K13" s="168">
        <v>81</v>
      </c>
      <c r="L13" s="168">
        <v>72</v>
      </c>
      <c r="M13" s="168">
        <v>72</v>
      </c>
      <c r="N13" s="168">
        <v>67</v>
      </c>
    </row>
    <row r="14" spans="1:14" s="137" customFormat="1" ht="15.9" customHeight="1">
      <c r="A14" s="139" t="s">
        <v>251</v>
      </c>
      <c r="B14" s="173">
        <v>67.416666666666671</v>
      </c>
      <c r="C14" s="168">
        <v>71</v>
      </c>
      <c r="D14" s="168">
        <v>68</v>
      </c>
      <c r="E14" s="168">
        <v>61</v>
      </c>
      <c r="F14" s="168">
        <v>60</v>
      </c>
      <c r="G14" s="168">
        <v>57</v>
      </c>
      <c r="H14" s="168">
        <v>57</v>
      </c>
      <c r="I14" s="168">
        <v>57</v>
      </c>
      <c r="J14" s="168">
        <v>78</v>
      </c>
      <c r="K14" s="168">
        <v>72</v>
      </c>
      <c r="L14" s="168">
        <v>72</v>
      </c>
      <c r="M14" s="168">
        <v>80</v>
      </c>
      <c r="N14" s="168">
        <v>76</v>
      </c>
    </row>
    <row r="15" spans="1:14" s="137" customFormat="1" ht="15.9" customHeight="1">
      <c r="A15" s="139" t="s">
        <v>252</v>
      </c>
      <c r="B15" s="173">
        <v>70.416666666666671</v>
      </c>
      <c r="C15" s="168">
        <v>75</v>
      </c>
      <c r="D15" s="168">
        <v>77</v>
      </c>
      <c r="E15" s="168">
        <v>82</v>
      </c>
      <c r="F15" s="168">
        <v>76</v>
      </c>
      <c r="G15" s="168">
        <v>67</v>
      </c>
      <c r="H15" s="168">
        <v>64</v>
      </c>
      <c r="I15" s="168">
        <v>49</v>
      </c>
      <c r="J15" s="168">
        <v>68</v>
      </c>
      <c r="K15" s="168">
        <v>68</v>
      </c>
      <c r="L15" s="168">
        <v>73</v>
      </c>
      <c r="M15" s="168">
        <v>70</v>
      </c>
      <c r="N15" s="168">
        <v>76</v>
      </c>
    </row>
    <row r="16" spans="1:14" s="137" customFormat="1" ht="15.9" customHeight="1">
      <c r="A16" s="139" t="s">
        <v>253</v>
      </c>
      <c r="B16" s="173">
        <v>70</v>
      </c>
      <c r="C16" s="168">
        <v>80</v>
      </c>
      <c r="D16" s="168">
        <v>88</v>
      </c>
      <c r="E16" s="168">
        <v>84</v>
      </c>
      <c r="F16" s="168">
        <v>76</v>
      </c>
      <c r="G16" s="168">
        <v>69</v>
      </c>
      <c r="H16" s="168">
        <v>54</v>
      </c>
      <c r="I16" s="168">
        <v>53</v>
      </c>
      <c r="J16" s="168">
        <v>72</v>
      </c>
      <c r="K16" s="168">
        <v>71</v>
      </c>
      <c r="L16" s="168">
        <v>75</v>
      </c>
      <c r="M16" s="168">
        <v>66</v>
      </c>
      <c r="N16" s="168">
        <v>54</v>
      </c>
    </row>
    <row r="17" spans="1:14" s="137" customFormat="1" ht="15.9" customHeight="1">
      <c r="A17" s="139" t="s">
        <v>254</v>
      </c>
      <c r="B17" s="173">
        <v>58</v>
      </c>
      <c r="C17" s="168">
        <v>74</v>
      </c>
      <c r="D17" s="168">
        <v>77</v>
      </c>
      <c r="E17" s="168">
        <v>64</v>
      </c>
      <c r="F17" s="168">
        <v>63</v>
      </c>
      <c r="G17" s="168">
        <v>53</v>
      </c>
      <c r="H17" s="168">
        <v>44</v>
      </c>
      <c r="I17" s="168">
        <v>43</v>
      </c>
      <c r="J17" s="168">
        <v>55</v>
      </c>
      <c r="K17" s="168">
        <v>51</v>
      </c>
      <c r="L17" s="168">
        <v>52</v>
      </c>
      <c r="M17" s="168">
        <v>62</v>
      </c>
      <c r="N17" s="168">
        <v>60</v>
      </c>
    </row>
    <row r="18" spans="1:14" s="137" customFormat="1" ht="15.9" customHeight="1">
      <c r="A18" s="139" t="s">
        <v>255</v>
      </c>
      <c r="B18" s="173">
        <v>46</v>
      </c>
      <c r="C18" s="168">
        <v>57</v>
      </c>
      <c r="D18" s="168">
        <v>53</v>
      </c>
      <c r="E18" s="168">
        <v>51</v>
      </c>
      <c r="F18" s="168">
        <v>41</v>
      </c>
      <c r="G18" s="168">
        <v>36</v>
      </c>
      <c r="H18" s="168">
        <v>35</v>
      </c>
      <c r="I18" s="168">
        <v>39</v>
      </c>
      <c r="J18" s="168">
        <v>53</v>
      </c>
      <c r="K18" s="168">
        <v>49</v>
      </c>
      <c r="L18" s="168">
        <v>45</v>
      </c>
      <c r="M18" s="168">
        <v>47</v>
      </c>
      <c r="N18" s="168">
        <v>42</v>
      </c>
    </row>
    <row r="19" spans="1:14" s="137" customFormat="1" ht="15.9" customHeight="1">
      <c r="A19" s="175" t="s">
        <v>347</v>
      </c>
      <c r="B19" s="189">
        <v>34</v>
      </c>
      <c r="C19" s="190">
        <v>43</v>
      </c>
      <c r="D19" s="190">
        <v>39</v>
      </c>
      <c r="E19" s="190">
        <v>40</v>
      </c>
      <c r="F19" s="190">
        <v>36</v>
      </c>
      <c r="G19" s="190">
        <v>31</v>
      </c>
      <c r="H19" s="190">
        <v>26</v>
      </c>
      <c r="I19" s="190">
        <v>25</v>
      </c>
      <c r="J19" s="190">
        <v>34</v>
      </c>
      <c r="K19" s="190">
        <v>37</v>
      </c>
      <c r="L19" s="190">
        <v>30</v>
      </c>
      <c r="M19" s="190">
        <v>31</v>
      </c>
      <c r="N19" s="190">
        <v>34</v>
      </c>
    </row>
    <row r="20" spans="1:14" s="137" customFormat="1" ht="15.9" customHeight="1">
      <c r="A20" s="297" t="s">
        <v>185</v>
      </c>
      <c r="B20" s="297"/>
      <c r="C20" s="297"/>
      <c r="D20" s="297"/>
      <c r="E20" s="297"/>
      <c r="F20" s="297"/>
      <c r="G20" s="297"/>
      <c r="H20" s="297"/>
      <c r="I20" s="297"/>
      <c r="J20" s="297"/>
      <c r="K20" s="297"/>
      <c r="L20" s="297"/>
      <c r="M20" s="297"/>
      <c r="N20" s="297"/>
    </row>
    <row r="21" spans="1:14" s="137" customFormat="1" ht="15.9" customHeight="1">
      <c r="A21" s="139" t="s">
        <v>242</v>
      </c>
      <c r="B21" s="173" t="s">
        <v>243</v>
      </c>
      <c r="C21" s="168" t="s">
        <v>243</v>
      </c>
      <c r="D21" s="168" t="s">
        <v>243</v>
      </c>
      <c r="E21" s="168" t="s">
        <v>243</v>
      </c>
      <c r="F21" s="168" t="s">
        <v>243</v>
      </c>
      <c r="G21" s="168" t="s">
        <v>243</v>
      </c>
      <c r="H21" s="168" t="s">
        <v>243</v>
      </c>
      <c r="I21" s="168" t="s">
        <v>243</v>
      </c>
      <c r="J21" s="168" t="s">
        <v>243</v>
      </c>
      <c r="K21" s="168" t="s">
        <v>243</v>
      </c>
      <c r="L21" s="168" t="s">
        <v>243</v>
      </c>
      <c r="M21" s="168" t="s">
        <v>243</v>
      </c>
      <c r="N21" s="168">
        <v>328</v>
      </c>
    </row>
    <row r="22" spans="1:14" s="137" customFormat="1" ht="15.9" customHeight="1">
      <c r="A22" s="139" t="s">
        <v>244</v>
      </c>
      <c r="B22" s="173">
        <v>281.08333333333331</v>
      </c>
      <c r="C22" s="168">
        <v>330</v>
      </c>
      <c r="D22" s="168">
        <v>324</v>
      </c>
      <c r="E22" s="168">
        <v>298</v>
      </c>
      <c r="F22" s="168">
        <v>267</v>
      </c>
      <c r="G22" s="168">
        <v>238</v>
      </c>
      <c r="H22" s="168">
        <v>259</v>
      </c>
      <c r="I22" s="168">
        <v>267</v>
      </c>
      <c r="J22" s="168">
        <v>281</v>
      </c>
      <c r="K22" s="168">
        <v>279</v>
      </c>
      <c r="L22" s="168">
        <v>275</v>
      </c>
      <c r="M22" s="168">
        <v>274</v>
      </c>
      <c r="N22" s="168">
        <v>281</v>
      </c>
    </row>
    <row r="23" spans="1:14" s="137" customFormat="1" ht="15.9" customHeight="1">
      <c r="A23" s="139" t="s">
        <v>245</v>
      </c>
      <c r="B23" s="173">
        <v>216.41666666666666</v>
      </c>
      <c r="C23" s="168">
        <v>266</v>
      </c>
      <c r="D23" s="168">
        <v>253</v>
      </c>
      <c r="E23" s="168">
        <v>255</v>
      </c>
      <c r="F23" s="168">
        <v>235</v>
      </c>
      <c r="G23" s="168">
        <v>201</v>
      </c>
      <c r="H23" s="168">
        <v>206</v>
      </c>
      <c r="I23" s="168">
        <v>202</v>
      </c>
      <c r="J23" s="168">
        <v>191</v>
      </c>
      <c r="K23" s="168">
        <v>174</v>
      </c>
      <c r="L23" s="168">
        <v>187</v>
      </c>
      <c r="M23" s="168">
        <v>205</v>
      </c>
      <c r="N23" s="168">
        <v>222</v>
      </c>
    </row>
    <row r="24" spans="1:14" s="137" customFormat="1" ht="15.9" customHeight="1">
      <c r="A24" s="139" t="s">
        <v>246</v>
      </c>
      <c r="B24" s="173">
        <v>298.75</v>
      </c>
      <c r="C24" s="168">
        <v>254</v>
      </c>
      <c r="D24" s="168">
        <v>258</v>
      </c>
      <c r="E24" s="168">
        <v>264</v>
      </c>
      <c r="F24" s="168">
        <v>277</v>
      </c>
      <c r="G24" s="168">
        <v>301</v>
      </c>
      <c r="H24" s="168">
        <v>305</v>
      </c>
      <c r="I24" s="168">
        <v>314</v>
      </c>
      <c r="J24" s="168">
        <v>311</v>
      </c>
      <c r="K24" s="168">
        <v>324</v>
      </c>
      <c r="L24" s="168">
        <v>325</v>
      </c>
      <c r="M24" s="168">
        <v>322</v>
      </c>
      <c r="N24" s="168">
        <v>330</v>
      </c>
    </row>
    <row r="25" spans="1:14" s="137" customFormat="1" ht="15.9" customHeight="1">
      <c r="A25" s="139" t="s">
        <v>247</v>
      </c>
      <c r="B25" s="173">
        <v>266</v>
      </c>
      <c r="C25" s="168">
        <v>329</v>
      </c>
      <c r="D25" s="168">
        <v>336</v>
      </c>
      <c r="E25" s="168">
        <v>298</v>
      </c>
      <c r="F25" s="168">
        <v>298</v>
      </c>
      <c r="G25" s="168">
        <v>279</v>
      </c>
      <c r="H25" s="168">
        <v>269</v>
      </c>
      <c r="I25" s="168">
        <v>257</v>
      </c>
      <c r="J25" s="168">
        <v>242</v>
      </c>
      <c r="K25" s="168">
        <v>217</v>
      </c>
      <c r="L25" s="168">
        <v>220</v>
      </c>
      <c r="M25" s="168">
        <v>225</v>
      </c>
      <c r="N25" s="168">
        <v>222</v>
      </c>
    </row>
    <row r="26" spans="1:14" s="137" customFormat="1" ht="15.9" customHeight="1">
      <c r="A26" s="139" t="s">
        <v>248</v>
      </c>
      <c r="B26" s="173">
        <v>238.66666666666666</v>
      </c>
      <c r="C26" s="168">
        <v>248</v>
      </c>
      <c r="D26" s="168">
        <v>245</v>
      </c>
      <c r="E26" s="168">
        <v>234</v>
      </c>
      <c r="F26" s="168">
        <v>234</v>
      </c>
      <c r="G26" s="168">
        <v>222</v>
      </c>
      <c r="H26" s="168">
        <v>224</v>
      </c>
      <c r="I26" s="168">
        <v>219</v>
      </c>
      <c r="J26" s="168">
        <v>228</v>
      </c>
      <c r="K26" s="168">
        <v>233</v>
      </c>
      <c r="L26" s="168">
        <v>248</v>
      </c>
      <c r="M26" s="168">
        <v>261</v>
      </c>
      <c r="N26" s="168">
        <v>268</v>
      </c>
    </row>
    <row r="27" spans="1:14" s="137" customFormat="1" ht="15.9" customHeight="1">
      <c r="A27" s="139" t="s">
        <v>249</v>
      </c>
      <c r="B27" s="173">
        <v>263.75</v>
      </c>
      <c r="C27" s="168">
        <v>291</v>
      </c>
      <c r="D27" s="168">
        <v>284</v>
      </c>
      <c r="E27" s="168">
        <v>275</v>
      </c>
      <c r="F27" s="168">
        <v>269</v>
      </c>
      <c r="G27" s="168">
        <v>264</v>
      </c>
      <c r="H27" s="168">
        <v>255</v>
      </c>
      <c r="I27" s="168">
        <v>253</v>
      </c>
      <c r="J27" s="168">
        <v>265</v>
      </c>
      <c r="K27" s="168">
        <v>252</v>
      </c>
      <c r="L27" s="168">
        <v>248</v>
      </c>
      <c r="M27" s="168">
        <v>253</v>
      </c>
      <c r="N27" s="168">
        <v>256</v>
      </c>
    </row>
    <row r="28" spans="1:14" s="137" customFormat="1" ht="15.9" customHeight="1">
      <c r="A28" s="139" t="s">
        <v>250</v>
      </c>
      <c r="B28" s="173">
        <v>270</v>
      </c>
      <c r="C28" s="168">
        <v>273</v>
      </c>
      <c r="D28" s="168">
        <v>278</v>
      </c>
      <c r="E28" s="168">
        <v>271</v>
      </c>
      <c r="F28" s="168">
        <v>273</v>
      </c>
      <c r="G28" s="168">
        <v>277</v>
      </c>
      <c r="H28" s="168">
        <v>262</v>
      </c>
      <c r="I28" s="168">
        <v>255</v>
      </c>
      <c r="J28" s="168">
        <v>271</v>
      </c>
      <c r="K28" s="168">
        <v>269</v>
      </c>
      <c r="L28" s="168">
        <v>267</v>
      </c>
      <c r="M28" s="168">
        <v>275</v>
      </c>
      <c r="N28" s="168">
        <v>269</v>
      </c>
    </row>
    <row r="29" spans="1:14" s="137" customFormat="1" ht="15.9" customHeight="1">
      <c r="A29" s="139" t="s">
        <v>251</v>
      </c>
      <c r="B29" s="173">
        <v>265.66666666666669</v>
      </c>
      <c r="C29" s="168">
        <v>285</v>
      </c>
      <c r="D29" s="168">
        <v>290</v>
      </c>
      <c r="E29" s="168">
        <v>278</v>
      </c>
      <c r="F29" s="168">
        <v>274</v>
      </c>
      <c r="G29" s="168">
        <v>275</v>
      </c>
      <c r="H29" s="168">
        <v>258</v>
      </c>
      <c r="I29" s="168">
        <v>267</v>
      </c>
      <c r="J29" s="168">
        <v>253</v>
      </c>
      <c r="K29" s="168">
        <v>247</v>
      </c>
      <c r="L29" s="168">
        <v>240</v>
      </c>
      <c r="M29" s="168">
        <v>261</v>
      </c>
      <c r="N29" s="168">
        <v>260</v>
      </c>
    </row>
    <row r="30" spans="1:14" s="137" customFormat="1" ht="15.9" customHeight="1">
      <c r="A30" s="139" t="s">
        <v>252</v>
      </c>
      <c r="B30" s="173">
        <v>263.5</v>
      </c>
      <c r="C30" s="168">
        <v>266</v>
      </c>
      <c r="D30" s="168">
        <v>271</v>
      </c>
      <c r="E30" s="168">
        <v>265</v>
      </c>
      <c r="F30" s="168">
        <v>280</v>
      </c>
      <c r="G30" s="168">
        <v>282</v>
      </c>
      <c r="H30" s="168">
        <v>261</v>
      </c>
      <c r="I30" s="168">
        <v>245</v>
      </c>
      <c r="J30" s="168">
        <v>247</v>
      </c>
      <c r="K30" s="168">
        <v>243</v>
      </c>
      <c r="L30" s="168">
        <v>267</v>
      </c>
      <c r="M30" s="168">
        <v>269</v>
      </c>
      <c r="N30" s="168">
        <v>266</v>
      </c>
    </row>
    <row r="31" spans="1:14" s="137" customFormat="1" ht="15.9" customHeight="1">
      <c r="A31" s="139" t="s">
        <v>253</v>
      </c>
      <c r="B31" s="173">
        <v>256</v>
      </c>
      <c r="C31" s="168">
        <v>300</v>
      </c>
      <c r="D31" s="168">
        <v>275</v>
      </c>
      <c r="E31" s="168">
        <v>268</v>
      </c>
      <c r="F31" s="168">
        <v>273</v>
      </c>
      <c r="G31" s="168">
        <v>277</v>
      </c>
      <c r="H31" s="168">
        <v>253</v>
      </c>
      <c r="I31" s="168">
        <v>252</v>
      </c>
      <c r="J31" s="168">
        <v>236</v>
      </c>
      <c r="K31" s="168">
        <v>228</v>
      </c>
      <c r="L31" s="168">
        <v>225</v>
      </c>
      <c r="M31" s="168">
        <v>244</v>
      </c>
      <c r="N31" s="168">
        <v>241</v>
      </c>
    </row>
    <row r="32" spans="1:14" s="137" customFormat="1" ht="15.9" customHeight="1">
      <c r="A32" s="139" t="s">
        <v>254</v>
      </c>
      <c r="B32" s="173">
        <v>204</v>
      </c>
      <c r="C32" s="168">
        <v>256</v>
      </c>
      <c r="D32" s="168">
        <v>248</v>
      </c>
      <c r="E32" s="168">
        <v>230</v>
      </c>
      <c r="F32" s="168">
        <v>228</v>
      </c>
      <c r="G32" s="168">
        <v>214</v>
      </c>
      <c r="H32" s="168">
        <v>196</v>
      </c>
      <c r="I32" s="168">
        <v>180</v>
      </c>
      <c r="J32" s="168">
        <v>194</v>
      </c>
      <c r="K32" s="168">
        <v>175</v>
      </c>
      <c r="L32" s="168">
        <v>167</v>
      </c>
      <c r="M32" s="168">
        <v>166</v>
      </c>
      <c r="N32" s="168">
        <v>189</v>
      </c>
    </row>
    <row r="33" spans="1:14" s="137" customFormat="1" ht="15.9" customHeight="1">
      <c r="A33" s="139" t="s">
        <v>255</v>
      </c>
      <c r="B33" s="173">
        <v>186</v>
      </c>
      <c r="C33" s="168">
        <v>217</v>
      </c>
      <c r="D33" s="168">
        <v>207</v>
      </c>
      <c r="E33" s="168">
        <v>208</v>
      </c>
      <c r="F33" s="168">
        <v>186</v>
      </c>
      <c r="G33" s="168">
        <v>180</v>
      </c>
      <c r="H33" s="168">
        <v>165</v>
      </c>
      <c r="I33" s="168">
        <v>191</v>
      </c>
      <c r="J33" s="168">
        <v>167</v>
      </c>
      <c r="K33" s="168">
        <v>162</v>
      </c>
      <c r="L33" s="168">
        <v>173</v>
      </c>
      <c r="M33" s="168">
        <v>186</v>
      </c>
      <c r="N33" s="168">
        <v>187</v>
      </c>
    </row>
    <row r="34" spans="1:14" s="137" customFormat="1" ht="15.9" customHeight="1">
      <c r="A34" s="175" t="s">
        <v>347</v>
      </c>
      <c r="B34" s="189">
        <v>186</v>
      </c>
      <c r="C34" s="190">
        <v>213</v>
      </c>
      <c r="D34" s="190">
        <v>218</v>
      </c>
      <c r="E34" s="190">
        <v>202</v>
      </c>
      <c r="F34" s="190">
        <v>203</v>
      </c>
      <c r="G34" s="190">
        <v>199</v>
      </c>
      <c r="H34" s="190">
        <v>177</v>
      </c>
      <c r="I34" s="190">
        <v>178</v>
      </c>
      <c r="J34" s="190">
        <v>170</v>
      </c>
      <c r="K34" s="190">
        <v>171</v>
      </c>
      <c r="L34" s="190">
        <v>166</v>
      </c>
      <c r="M34" s="190">
        <v>160</v>
      </c>
      <c r="N34" s="190">
        <v>174</v>
      </c>
    </row>
    <row r="35" spans="1:14" s="137" customFormat="1" ht="15.9" customHeight="1">
      <c r="A35" s="297" t="s">
        <v>33</v>
      </c>
      <c r="B35" s="297"/>
      <c r="C35" s="297"/>
      <c r="D35" s="297"/>
      <c r="E35" s="297"/>
      <c r="F35" s="297"/>
      <c r="G35" s="297"/>
      <c r="H35" s="297"/>
      <c r="I35" s="297"/>
      <c r="J35" s="297"/>
      <c r="K35" s="297"/>
      <c r="L35" s="297"/>
      <c r="M35" s="297"/>
      <c r="N35" s="297"/>
    </row>
    <row r="36" spans="1:14" s="137" customFormat="1" ht="15.9" customHeight="1">
      <c r="A36" s="139" t="s">
        <v>242</v>
      </c>
      <c r="B36" s="173" t="s">
        <v>243</v>
      </c>
      <c r="C36" s="168" t="s">
        <v>243</v>
      </c>
      <c r="D36" s="168" t="s">
        <v>243</v>
      </c>
      <c r="E36" s="168" t="s">
        <v>243</v>
      </c>
      <c r="F36" s="168" t="s">
        <v>243</v>
      </c>
      <c r="G36" s="168" t="s">
        <v>243</v>
      </c>
      <c r="H36" s="168" t="s">
        <v>243</v>
      </c>
      <c r="I36" s="168" t="s">
        <v>243</v>
      </c>
      <c r="J36" s="168" t="s">
        <v>243</v>
      </c>
      <c r="K36" s="168" t="s">
        <v>243</v>
      </c>
      <c r="L36" s="168" t="s">
        <v>243</v>
      </c>
      <c r="M36" s="168" t="s">
        <v>243</v>
      </c>
      <c r="N36" s="168">
        <v>135</v>
      </c>
    </row>
    <row r="37" spans="1:14" s="137" customFormat="1" ht="15.9" customHeight="1">
      <c r="A37" s="139" t="s">
        <v>244</v>
      </c>
      <c r="B37" s="173">
        <v>126.75</v>
      </c>
      <c r="C37" s="168">
        <v>140</v>
      </c>
      <c r="D37" s="168">
        <v>142</v>
      </c>
      <c r="E37" s="168">
        <v>143</v>
      </c>
      <c r="F37" s="168">
        <v>134</v>
      </c>
      <c r="G37" s="168">
        <v>137</v>
      </c>
      <c r="H37" s="168">
        <v>125</v>
      </c>
      <c r="I37" s="168">
        <v>121</v>
      </c>
      <c r="J37" s="168">
        <v>115</v>
      </c>
      <c r="K37" s="168">
        <v>112</v>
      </c>
      <c r="L37" s="168">
        <v>115</v>
      </c>
      <c r="M37" s="168">
        <v>118</v>
      </c>
      <c r="N37" s="168">
        <v>119</v>
      </c>
    </row>
    <row r="38" spans="1:14" s="137" customFormat="1" ht="15.9" customHeight="1">
      <c r="A38" s="139" t="s">
        <v>245</v>
      </c>
      <c r="B38" s="173">
        <v>113</v>
      </c>
      <c r="C38" s="168">
        <v>114</v>
      </c>
      <c r="D38" s="168">
        <v>109</v>
      </c>
      <c r="E38" s="168">
        <v>117</v>
      </c>
      <c r="F38" s="168">
        <v>126</v>
      </c>
      <c r="G38" s="168">
        <v>110</v>
      </c>
      <c r="H38" s="168">
        <v>107</v>
      </c>
      <c r="I38" s="168">
        <v>115</v>
      </c>
      <c r="J38" s="168">
        <v>113</v>
      </c>
      <c r="K38" s="168">
        <v>111</v>
      </c>
      <c r="L38" s="168">
        <v>110</v>
      </c>
      <c r="M38" s="168">
        <v>110</v>
      </c>
      <c r="N38" s="168">
        <v>114</v>
      </c>
    </row>
    <row r="39" spans="1:14" s="137" customFormat="1" ht="15.9" customHeight="1">
      <c r="A39" s="139" t="s">
        <v>246</v>
      </c>
      <c r="B39" s="173">
        <v>125.83333333333333</v>
      </c>
      <c r="C39" s="168">
        <v>127</v>
      </c>
      <c r="D39" s="168">
        <v>128</v>
      </c>
      <c r="E39" s="168">
        <v>118</v>
      </c>
      <c r="F39" s="168">
        <v>111</v>
      </c>
      <c r="G39" s="168">
        <v>115</v>
      </c>
      <c r="H39" s="168">
        <v>120</v>
      </c>
      <c r="I39" s="168">
        <v>122</v>
      </c>
      <c r="J39" s="168">
        <v>124</v>
      </c>
      <c r="K39" s="168">
        <v>129</v>
      </c>
      <c r="L39" s="168">
        <v>137</v>
      </c>
      <c r="M39" s="168">
        <v>140</v>
      </c>
      <c r="N39" s="168">
        <v>139</v>
      </c>
    </row>
    <row r="40" spans="1:14" s="137" customFormat="1" ht="15.9" customHeight="1">
      <c r="A40" s="139" t="s">
        <v>247</v>
      </c>
      <c r="B40" s="173">
        <v>133.75</v>
      </c>
      <c r="C40" s="168">
        <v>146</v>
      </c>
      <c r="D40" s="168">
        <v>155</v>
      </c>
      <c r="E40" s="168">
        <v>146</v>
      </c>
      <c r="F40" s="168">
        <v>151</v>
      </c>
      <c r="G40" s="168">
        <v>142</v>
      </c>
      <c r="H40" s="168">
        <v>142</v>
      </c>
      <c r="I40" s="168">
        <v>131</v>
      </c>
      <c r="J40" s="168">
        <v>120</v>
      </c>
      <c r="K40" s="168">
        <v>118</v>
      </c>
      <c r="L40" s="168">
        <v>118</v>
      </c>
      <c r="M40" s="168">
        <v>116</v>
      </c>
      <c r="N40" s="168">
        <v>120</v>
      </c>
    </row>
    <row r="41" spans="1:14" s="137" customFormat="1" ht="15.9" customHeight="1">
      <c r="A41" s="139" t="s">
        <v>248</v>
      </c>
      <c r="B41" s="173">
        <v>128.83333333333334</v>
      </c>
      <c r="C41" s="168">
        <v>138</v>
      </c>
      <c r="D41" s="168">
        <v>132</v>
      </c>
      <c r="E41" s="168">
        <v>128</v>
      </c>
      <c r="F41" s="168">
        <v>128</v>
      </c>
      <c r="G41" s="168">
        <v>129</v>
      </c>
      <c r="H41" s="168">
        <v>136</v>
      </c>
      <c r="I41" s="168">
        <v>127</v>
      </c>
      <c r="J41" s="168">
        <v>129</v>
      </c>
      <c r="K41" s="168">
        <v>116</v>
      </c>
      <c r="L41" s="168">
        <v>123</v>
      </c>
      <c r="M41" s="168">
        <v>127</v>
      </c>
      <c r="N41" s="168">
        <v>133</v>
      </c>
    </row>
    <row r="42" spans="1:14" s="137" customFormat="1" ht="15.9" customHeight="1">
      <c r="A42" s="139" t="s">
        <v>249</v>
      </c>
      <c r="B42" s="173">
        <v>126.58333333333333</v>
      </c>
      <c r="C42" s="168">
        <v>134</v>
      </c>
      <c r="D42" s="168">
        <v>140</v>
      </c>
      <c r="E42" s="168">
        <v>136</v>
      </c>
      <c r="F42" s="168">
        <v>135</v>
      </c>
      <c r="G42" s="168">
        <v>132</v>
      </c>
      <c r="H42" s="168">
        <v>122</v>
      </c>
      <c r="I42" s="168">
        <v>113</v>
      </c>
      <c r="J42" s="168">
        <v>119</v>
      </c>
      <c r="K42" s="168">
        <v>114</v>
      </c>
      <c r="L42" s="168">
        <v>119</v>
      </c>
      <c r="M42" s="168">
        <v>127</v>
      </c>
      <c r="N42" s="168">
        <v>128</v>
      </c>
    </row>
    <row r="43" spans="1:14" s="137" customFormat="1" ht="15.9" customHeight="1">
      <c r="A43" s="139" t="s">
        <v>250</v>
      </c>
      <c r="B43" s="173">
        <v>142.33333333333334</v>
      </c>
      <c r="C43" s="168">
        <v>133</v>
      </c>
      <c r="D43" s="168">
        <v>140</v>
      </c>
      <c r="E43" s="168">
        <v>144</v>
      </c>
      <c r="F43" s="168">
        <v>137</v>
      </c>
      <c r="G43" s="168">
        <v>137</v>
      </c>
      <c r="H43" s="168">
        <v>149</v>
      </c>
      <c r="I43" s="168">
        <v>148</v>
      </c>
      <c r="J43" s="168">
        <v>151</v>
      </c>
      <c r="K43" s="168">
        <v>148</v>
      </c>
      <c r="L43" s="168">
        <v>136</v>
      </c>
      <c r="M43" s="168">
        <v>140</v>
      </c>
      <c r="N43" s="168">
        <v>145</v>
      </c>
    </row>
    <row r="44" spans="1:14" s="137" customFormat="1" ht="15.9" customHeight="1">
      <c r="A44" s="139" t="s">
        <v>251</v>
      </c>
      <c r="B44" s="173">
        <v>127.75</v>
      </c>
      <c r="C44" s="168">
        <v>129</v>
      </c>
      <c r="D44" s="168">
        <v>127</v>
      </c>
      <c r="E44" s="168">
        <v>125</v>
      </c>
      <c r="F44" s="168">
        <v>138</v>
      </c>
      <c r="G44" s="168">
        <v>126</v>
      </c>
      <c r="H44" s="168">
        <v>116</v>
      </c>
      <c r="I44" s="168">
        <v>125</v>
      </c>
      <c r="J44" s="168">
        <v>124</v>
      </c>
      <c r="K44" s="168">
        <v>134</v>
      </c>
      <c r="L44" s="168">
        <v>129</v>
      </c>
      <c r="M44" s="168">
        <v>133</v>
      </c>
      <c r="N44" s="168">
        <v>127</v>
      </c>
    </row>
    <row r="45" spans="1:14" s="137" customFormat="1" ht="15.9" customHeight="1">
      <c r="A45" s="139" t="s">
        <v>252</v>
      </c>
      <c r="B45" s="173">
        <v>128.33333333333334</v>
      </c>
      <c r="C45" s="168">
        <v>123</v>
      </c>
      <c r="D45" s="168">
        <v>126</v>
      </c>
      <c r="E45" s="168">
        <v>127</v>
      </c>
      <c r="F45" s="168">
        <v>135</v>
      </c>
      <c r="G45" s="168">
        <v>142</v>
      </c>
      <c r="H45" s="168">
        <v>130</v>
      </c>
      <c r="I45" s="168">
        <v>113</v>
      </c>
      <c r="J45" s="168">
        <v>126</v>
      </c>
      <c r="K45" s="168">
        <v>123</v>
      </c>
      <c r="L45" s="168">
        <v>132</v>
      </c>
      <c r="M45" s="168">
        <v>130</v>
      </c>
      <c r="N45" s="168">
        <v>133</v>
      </c>
    </row>
    <row r="46" spans="1:14" s="137" customFormat="1" ht="15.9" customHeight="1">
      <c r="A46" s="139" t="s">
        <v>253</v>
      </c>
      <c r="B46" s="173">
        <v>120</v>
      </c>
      <c r="C46" s="168">
        <v>134</v>
      </c>
      <c r="D46" s="168">
        <v>130</v>
      </c>
      <c r="E46" s="168">
        <v>119</v>
      </c>
      <c r="F46" s="168">
        <v>116</v>
      </c>
      <c r="G46" s="168">
        <v>117</v>
      </c>
      <c r="H46" s="168">
        <v>115</v>
      </c>
      <c r="I46" s="168">
        <v>123</v>
      </c>
      <c r="J46" s="168">
        <v>127</v>
      </c>
      <c r="K46" s="168">
        <v>119</v>
      </c>
      <c r="L46" s="168">
        <v>114</v>
      </c>
      <c r="M46" s="168">
        <v>114</v>
      </c>
      <c r="N46" s="168">
        <v>111</v>
      </c>
    </row>
    <row r="47" spans="1:14" s="137" customFormat="1" ht="15.9" customHeight="1">
      <c r="A47" s="139" t="s">
        <v>254</v>
      </c>
      <c r="B47" s="173">
        <v>107</v>
      </c>
      <c r="C47" s="168">
        <v>129</v>
      </c>
      <c r="D47" s="168">
        <v>127</v>
      </c>
      <c r="E47" s="168">
        <v>122</v>
      </c>
      <c r="F47" s="168">
        <v>119</v>
      </c>
      <c r="G47" s="168">
        <v>114</v>
      </c>
      <c r="H47" s="168">
        <v>107</v>
      </c>
      <c r="I47" s="168">
        <v>103</v>
      </c>
      <c r="J47" s="168">
        <v>95</v>
      </c>
      <c r="K47" s="168">
        <v>93</v>
      </c>
      <c r="L47" s="168">
        <v>88</v>
      </c>
      <c r="M47" s="168">
        <v>95</v>
      </c>
      <c r="N47" s="168">
        <v>94</v>
      </c>
    </row>
    <row r="48" spans="1:14" s="137" customFormat="1" ht="15.9" customHeight="1">
      <c r="A48" s="139" t="s">
        <v>255</v>
      </c>
      <c r="B48" s="173">
        <v>93</v>
      </c>
      <c r="C48" s="168">
        <v>98</v>
      </c>
      <c r="D48" s="168">
        <v>105</v>
      </c>
      <c r="E48" s="168">
        <v>103</v>
      </c>
      <c r="F48" s="168">
        <v>81</v>
      </c>
      <c r="G48" s="168">
        <v>85</v>
      </c>
      <c r="H48" s="168">
        <v>87</v>
      </c>
      <c r="I48" s="168">
        <v>101</v>
      </c>
      <c r="J48" s="168">
        <v>94</v>
      </c>
      <c r="K48" s="168">
        <v>84</v>
      </c>
      <c r="L48" s="168">
        <v>92</v>
      </c>
      <c r="M48" s="168">
        <v>90</v>
      </c>
      <c r="N48" s="168">
        <v>96</v>
      </c>
    </row>
    <row r="49" spans="1:14" s="137" customFormat="1" ht="15.9" customHeight="1" thickBot="1">
      <c r="A49" s="153" t="s">
        <v>347</v>
      </c>
      <c r="B49" s="191">
        <v>86</v>
      </c>
      <c r="C49" s="192">
        <v>100</v>
      </c>
      <c r="D49" s="192">
        <v>100</v>
      </c>
      <c r="E49" s="192">
        <v>101</v>
      </c>
      <c r="F49" s="192">
        <v>98</v>
      </c>
      <c r="G49" s="192">
        <v>93</v>
      </c>
      <c r="H49" s="192">
        <v>84</v>
      </c>
      <c r="I49" s="192">
        <v>82</v>
      </c>
      <c r="J49" s="192">
        <v>79</v>
      </c>
      <c r="K49" s="192">
        <v>87</v>
      </c>
      <c r="L49" s="192">
        <v>80</v>
      </c>
      <c r="M49" s="192">
        <v>65</v>
      </c>
      <c r="N49" s="192">
        <v>68</v>
      </c>
    </row>
    <row r="50" spans="1:14">
      <c r="A50" s="273" t="s">
        <v>429</v>
      </c>
      <c r="B50" s="273"/>
      <c r="C50" s="273"/>
      <c r="D50" s="273"/>
      <c r="E50" s="273"/>
      <c r="F50" s="273"/>
      <c r="G50" s="273"/>
      <c r="H50" s="273"/>
      <c r="I50" s="273"/>
      <c r="J50" s="273"/>
      <c r="K50" s="273"/>
      <c r="L50" s="273"/>
      <c r="M50" s="273"/>
      <c r="N50" s="273"/>
    </row>
  </sheetData>
  <mergeCells count="6">
    <mergeCell ref="A50:N50"/>
    <mergeCell ref="A1:N1"/>
    <mergeCell ref="A5:N5"/>
    <mergeCell ref="A20:N20"/>
    <mergeCell ref="A35:N35"/>
    <mergeCell ref="L3:N3"/>
  </mergeCells>
  <pageMargins left="0.78740157499999996" right="0.78740157499999996" top="0.984251969" bottom="0.984251969" header="0.4921259845" footer="0.4921259845"/>
  <pageSetup paperSize="9" scale="84" orientation="portrait" r:id="rId1"/>
  <headerFooter alignWithMargins="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C6C4"/>
  </sheetPr>
  <dimension ref="A1:N50"/>
  <sheetViews>
    <sheetView zoomScale="85" zoomScaleNormal="85" workbookViewId="0">
      <selection activeCell="R11" sqref="R11"/>
    </sheetView>
  </sheetViews>
  <sheetFormatPr baseColWidth="10" defaultRowHeight="13.2"/>
  <cols>
    <col min="1" max="1" width="6.109375" style="21" customWidth="1"/>
    <col min="2" max="2" width="16.44140625" style="22" bestFit="1" customWidth="1"/>
    <col min="3" max="3" width="6.33203125" style="21" bestFit="1" customWidth="1"/>
    <col min="4" max="4" width="6.33203125" style="20" bestFit="1" customWidth="1"/>
    <col min="5" max="12" width="6.109375" style="20" customWidth="1"/>
    <col min="13" max="13" width="6.5546875" style="20" bestFit="1" customWidth="1"/>
    <col min="14" max="14" width="6.109375" style="20" customWidth="1"/>
    <col min="15" max="256" width="11.44140625" style="20"/>
    <col min="257" max="257" width="6.109375" style="20" customWidth="1"/>
    <col min="258" max="258" width="10.88671875" style="20" bestFit="1" customWidth="1"/>
    <col min="259" max="270" width="6.109375" style="20" customWidth="1"/>
    <col min="271" max="512" width="11.44140625" style="20"/>
    <col min="513" max="513" width="6.109375" style="20" customWidth="1"/>
    <col min="514" max="514" width="10.88671875" style="20" bestFit="1" customWidth="1"/>
    <col min="515" max="526" width="6.109375" style="20" customWidth="1"/>
    <col min="527" max="768" width="11.44140625" style="20"/>
    <col min="769" max="769" width="6.109375" style="20" customWidth="1"/>
    <col min="770" max="770" width="10.88671875" style="20" bestFit="1" customWidth="1"/>
    <col min="771" max="782" width="6.109375" style="20" customWidth="1"/>
    <col min="783" max="1024" width="11.44140625" style="20"/>
    <col min="1025" max="1025" width="6.109375" style="20" customWidth="1"/>
    <col min="1026" max="1026" width="10.88671875" style="20" bestFit="1" customWidth="1"/>
    <col min="1027" max="1038" width="6.109375" style="20" customWidth="1"/>
    <col min="1039" max="1280" width="11.44140625" style="20"/>
    <col min="1281" max="1281" width="6.109375" style="20" customWidth="1"/>
    <col min="1282" max="1282" width="10.88671875" style="20" bestFit="1" customWidth="1"/>
    <col min="1283" max="1294" width="6.109375" style="20" customWidth="1"/>
    <col min="1295" max="1536" width="11.44140625" style="20"/>
    <col min="1537" max="1537" width="6.109375" style="20" customWidth="1"/>
    <col min="1538" max="1538" width="10.88671875" style="20" bestFit="1" customWidth="1"/>
    <col min="1539" max="1550" width="6.109375" style="20" customWidth="1"/>
    <col min="1551" max="1792" width="11.44140625" style="20"/>
    <col min="1793" max="1793" width="6.109375" style="20" customWidth="1"/>
    <col min="1794" max="1794" width="10.88671875" style="20" bestFit="1" customWidth="1"/>
    <col min="1795" max="1806" width="6.109375" style="20" customWidth="1"/>
    <col min="1807" max="2048" width="11.44140625" style="20"/>
    <col min="2049" max="2049" width="6.109375" style="20" customWidth="1"/>
    <col min="2050" max="2050" width="10.88671875" style="20" bestFit="1" customWidth="1"/>
    <col min="2051" max="2062" width="6.109375" style="20" customWidth="1"/>
    <col min="2063" max="2304" width="11.44140625" style="20"/>
    <col min="2305" max="2305" width="6.109375" style="20" customWidth="1"/>
    <col min="2306" max="2306" width="10.88671875" style="20" bestFit="1" customWidth="1"/>
    <col min="2307" max="2318" width="6.109375" style="20" customWidth="1"/>
    <col min="2319" max="2560" width="11.44140625" style="20"/>
    <col min="2561" max="2561" width="6.109375" style="20" customWidth="1"/>
    <col min="2562" max="2562" width="10.88671875" style="20" bestFit="1" customWidth="1"/>
    <col min="2563" max="2574" width="6.109375" style="20" customWidth="1"/>
    <col min="2575" max="2816" width="11.44140625" style="20"/>
    <col min="2817" max="2817" width="6.109375" style="20" customWidth="1"/>
    <col min="2818" max="2818" width="10.88671875" style="20" bestFit="1" customWidth="1"/>
    <col min="2819" max="2830" width="6.109375" style="20" customWidth="1"/>
    <col min="2831" max="3072" width="11.44140625" style="20"/>
    <col min="3073" max="3073" width="6.109375" style="20" customWidth="1"/>
    <col min="3074" max="3074" width="10.88671875" style="20" bestFit="1" customWidth="1"/>
    <col min="3075" max="3086" width="6.109375" style="20" customWidth="1"/>
    <col min="3087" max="3328" width="11.44140625" style="20"/>
    <col min="3329" max="3329" width="6.109375" style="20" customWidth="1"/>
    <col min="3330" max="3330" width="10.88671875" style="20" bestFit="1" customWidth="1"/>
    <col min="3331" max="3342" width="6.109375" style="20" customWidth="1"/>
    <col min="3343" max="3584" width="11.44140625" style="20"/>
    <col min="3585" max="3585" width="6.109375" style="20" customWidth="1"/>
    <col min="3586" max="3586" width="10.88671875" style="20" bestFit="1" customWidth="1"/>
    <col min="3587" max="3598" width="6.109375" style="20" customWidth="1"/>
    <col min="3599" max="3840" width="11.44140625" style="20"/>
    <col min="3841" max="3841" width="6.109375" style="20" customWidth="1"/>
    <col min="3842" max="3842" width="10.88671875" style="20" bestFit="1" customWidth="1"/>
    <col min="3843" max="3854" width="6.109375" style="20" customWidth="1"/>
    <col min="3855" max="4096" width="11.44140625" style="20"/>
    <col min="4097" max="4097" width="6.109375" style="20" customWidth="1"/>
    <col min="4098" max="4098" width="10.88671875" style="20" bestFit="1" customWidth="1"/>
    <col min="4099" max="4110" width="6.109375" style="20" customWidth="1"/>
    <col min="4111" max="4352" width="11.44140625" style="20"/>
    <col min="4353" max="4353" width="6.109375" style="20" customWidth="1"/>
    <col min="4354" max="4354" width="10.88671875" style="20" bestFit="1" customWidth="1"/>
    <col min="4355" max="4366" width="6.109375" style="20" customWidth="1"/>
    <col min="4367" max="4608" width="11.44140625" style="20"/>
    <col min="4609" max="4609" width="6.109375" style="20" customWidth="1"/>
    <col min="4610" max="4610" width="10.88671875" style="20" bestFit="1" customWidth="1"/>
    <col min="4611" max="4622" width="6.109375" style="20" customWidth="1"/>
    <col min="4623" max="4864" width="11.44140625" style="20"/>
    <col min="4865" max="4865" width="6.109375" style="20" customWidth="1"/>
    <col min="4866" max="4866" width="10.88671875" style="20" bestFit="1" customWidth="1"/>
    <col min="4867" max="4878" width="6.109375" style="20" customWidth="1"/>
    <col min="4879" max="5120" width="11.44140625" style="20"/>
    <col min="5121" max="5121" width="6.109375" style="20" customWidth="1"/>
    <col min="5122" max="5122" width="10.88671875" style="20" bestFit="1" customWidth="1"/>
    <col min="5123" max="5134" width="6.109375" style="20" customWidth="1"/>
    <col min="5135" max="5376" width="11.44140625" style="20"/>
    <col min="5377" max="5377" width="6.109375" style="20" customWidth="1"/>
    <col min="5378" max="5378" width="10.88671875" style="20" bestFit="1" customWidth="1"/>
    <col min="5379" max="5390" width="6.109375" style="20" customWidth="1"/>
    <col min="5391" max="5632" width="11.44140625" style="20"/>
    <col min="5633" max="5633" width="6.109375" style="20" customWidth="1"/>
    <col min="5634" max="5634" width="10.88671875" style="20" bestFit="1" customWidth="1"/>
    <col min="5635" max="5646" width="6.109375" style="20" customWidth="1"/>
    <col min="5647" max="5888" width="11.44140625" style="20"/>
    <col min="5889" max="5889" width="6.109375" style="20" customWidth="1"/>
    <col min="5890" max="5890" width="10.88671875" style="20" bestFit="1" customWidth="1"/>
    <col min="5891" max="5902" width="6.109375" style="20" customWidth="1"/>
    <col min="5903" max="6144" width="11.44140625" style="20"/>
    <col min="6145" max="6145" width="6.109375" style="20" customWidth="1"/>
    <col min="6146" max="6146" width="10.88671875" style="20" bestFit="1" customWidth="1"/>
    <col min="6147" max="6158" width="6.109375" style="20" customWidth="1"/>
    <col min="6159" max="6400" width="11.44140625" style="20"/>
    <col min="6401" max="6401" width="6.109375" style="20" customWidth="1"/>
    <col min="6402" max="6402" width="10.88671875" style="20" bestFit="1" customWidth="1"/>
    <col min="6403" max="6414" width="6.109375" style="20" customWidth="1"/>
    <col min="6415" max="6656" width="11.44140625" style="20"/>
    <col min="6657" max="6657" width="6.109375" style="20" customWidth="1"/>
    <col min="6658" max="6658" width="10.88671875" style="20" bestFit="1" customWidth="1"/>
    <col min="6659" max="6670" width="6.109375" style="20" customWidth="1"/>
    <col min="6671" max="6912" width="11.44140625" style="20"/>
    <col min="6913" max="6913" width="6.109375" style="20" customWidth="1"/>
    <col min="6914" max="6914" width="10.88671875" style="20" bestFit="1" customWidth="1"/>
    <col min="6915" max="6926" width="6.109375" style="20" customWidth="1"/>
    <col min="6927" max="7168" width="11.44140625" style="20"/>
    <col min="7169" max="7169" width="6.109375" style="20" customWidth="1"/>
    <col min="7170" max="7170" width="10.88671875" style="20" bestFit="1" customWidth="1"/>
    <col min="7171" max="7182" width="6.109375" style="20" customWidth="1"/>
    <col min="7183" max="7424" width="11.44140625" style="20"/>
    <col min="7425" max="7425" width="6.109375" style="20" customWidth="1"/>
    <col min="7426" max="7426" width="10.88671875" style="20" bestFit="1" customWidth="1"/>
    <col min="7427" max="7438" width="6.109375" style="20" customWidth="1"/>
    <col min="7439" max="7680" width="11.44140625" style="20"/>
    <col min="7681" max="7681" width="6.109375" style="20" customWidth="1"/>
    <col min="7682" max="7682" width="10.88671875" style="20" bestFit="1" customWidth="1"/>
    <col min="7683" max="7694" width="6.109375" style="20" customWidth="1"/>
    <col min="7695" max="7936" width="11.44140625" style="20"/>
    <col min="7937" max="7937" width="6.109375" style="20" customWidth="1"/>
    <col min="7938" max="7938" width="10.88671875" style="20" bestFit="1" customWidth="1"/>
    <col min="7939" max="7950" width="6.109375" style="20" customWidth="1"/>
    <col min="7951" max="8192" width="11.44140625" style="20"/>
    <col min="8193" max="8193" width="6.109375" style="20" customWidth="1"/>
    <col min="8194" max="8194" width="10.88671875" style="20" bestFit="1" customWidth="1"/>
    <col min="8195" max="8206" width="6.109375" style="20" customWidth="1"/>
    <col min="8207" max="8448" width="11.44140625" style="20"/>
    <col min="8449" max="8449" width="6.109375" style="20" customWidth="1"/>
    <col min="8450" max="8450" width="10.88671875" style="20" bestFit="1" customWidth="1"/>
    <col min="8451" max="8462" width="6.109375" style="20" customWidth="1"/>
    <col min="8463" max="8704" width="11.44140625" style="20"/>
    <col min="8705" max="8705" width="6.109375" style="20" customWidth="1"/>
    <col min="8706" max="8706" width="10.88671875" style="20" bestFit="1" customWidth="1"/>
    <col min="8707" max="8718" width="6.109375" style="20" customWidth="1"/>
    <col min="8719" max="8960" width="11.44140625" style="20"/>
    <col min="8961" max="8961" width="6.109375" style="20" customWidth="1"/>
    <col min="8962" max="8962" width="10.88671875" style="20" bestFit="1" customWidth="1"/>
    <col min="8963" max="8974" width="6.109375" style="20" customWidth="1"/>
    <col min="8975" max="9216" width="11.44140625" style="20"/>
    <col min="9217" max="9217" width="6.109375" style="20" customWidth="1"/>
    <col min="9218" max="9218" width="10.88671875" style="20" bestFit="1" customWidth="1"/>
    <col min="9219" max="9230" width="6.109375" style="20" customWidth="1"/>
    <col min="9231" max="9472" width="11.44140625" style="20"/>
    <col min="9473" max="9473" width="6.109375" style="20" customWidth="1"/>
    <col min="9474" max="9474" width="10.88671875" style="20" bestFit="1" customWidth="1"/>
    <col min="9475" max="9486" width="6.109375" style="20" customWidth="1"/>
    <col min="9487" max="9728" width="11.44140625" style="20"/>
    <col min="9729" max="9729" width="6.109375" style="20" customWidth="1"/>
    <col min="9730" max="9730" width="10.88671875" style="20" bestFit="1" customWidth="1"/>
    <col min="9731" max="9742" width="6.109375" style="20" customWidth="1"/>
    <col min="9743" max="9984" width="11.44140625" style="20"/>
    <col min="9985" max="9985" width="6.109375" style="20" customWidth="1"/>
    <col min="9986" max="9986" width="10.88671875" style="20" bestFit="1" customWidth="1"/>
    <col min="9987" max="9998" width="6.109375" style="20" customWidth="1"/>
    <col min="9999" max="10240" width="11.44140625" style="20"/>
    <col min="10241" max="10241" width="6.109375" style="20" customWidth="1"/>
    <col min="10242" max="10242" width="10.88671875" style="20" bestFit="1" customWidth="1"/>
    <col min="10243" max="10254" width="6.109375" style="20" customWidth="1"/>
    <col min="10255" max="10496" width="11.44140625" style="20"/>
    <col min="10497" max="10497" width="6.109375" style="20" customWidth="1"/>
    <col min="10498" max="10498" width="10.88671875" style="20" bestFit="1" customWidth="1"/>
    <col min="10499" max="10510" width="6.109375" style="20" customWidth="1"/>
    <col min="10511" max="10752" width="11.44140625" style="20"/>
    <col min="10753" max="10753" width="6.109375" style="20" customWidth="1"/>
    <col min="10754" max="10754" width="10.88671875" style="20" bestFit="1" customWidth="1"/>
    <col min="10755" max="10766" width="6.109375" style="20" customWidth="1"/>
    <col min="10767" max="11008" width="11.44140625" style="20"/>
    <col min="11009" max="11009" width="6.109375" style="20" customWidth="1"/>
    <col min="11010" max="11010" width="10.88671875" style="20" bestFit="1" customWidth="1"/>
    <col min="11011" max="11022" width="6.109375" style="20" customWidth="1"/>
    <col min="11023" max="11264" width="11.44140625" style="20"/>
    <col min="11265" max="11265" width="6.109375" style="20" customWidth="1"/>
    <col min="11266" max="11266" width="10.88671875" style="20" bestFit="1" customWidth="1"/>
    <col min="11267" max="11278" width="6.109375" style="20" customWidth="1"/>
    <col min="11279" max="11520" width="11.44140625" style="20"/>
    <col min="11521" max="11521" width="6.109375" style="20" customWidth="1"/>
    <col min="11522" max="11522" width="10.88671875" style="20" bestFit="1" customWidth="1"/>
    <col min="11523" max="11534" width="6.109375" style="20" customWidth="1"/>
    <col min="11535" max="11776" width="11.44140625" style="20"/>
    <col min="11777" max="11777" width="6.109375" style="20" customWidth="1"/>
    <col min="11778" max="11778" width="10.88671875" style="20" bestFit="1" customWidth="1"/>
    <col min="11779" max="11790" width="6.109375" style="20" customWidth="1"/>
    <col min="11791" max="12032" width="11.44140625" style="20"/>
    <col min="12033" max="12033" width="6.109375" style="20" customWidth="1"/>
    <col min="12034" max="12034" width="10.88671875" style="20" bestFit="1" customWidth="1"/>
    <col min="12035" max="12046" width="6.109375" style="20" customWidth="1"/>
    <col min="12047" max="12288" width="11.44140625" style="20"/>
    <col min="12289" max="12289" width="6.109375" style="20" customWidth="1"/>
    <col min="12290" max="12290" width="10.88671875" style="20" bestFit="1" customWidth="1"/>
    <col min="12291" max="12302" width="6.109375" style="20" customWidth="1"/>
    <col min="12303" max="12544" width="11.44140625" style="20"/>
    <col min="12545" max="12545" width="6.109375" style="20" customWidth="1"/>
    <col min="12546" max="12546" width="10.88671875" style="20" bestFit="1" customWidth="1"/>
    <col min="12547" max="12558" width="6.109375" style="20" customWidth="1"/>
    <col min="12559" max="12800" width="11.44140625" style="20"/>
    <col min="12801" max="12801" width="6.109375" style="20" customWidth="1"/>
    <col min="12802" max="12802" width="10.88671875" style="20" bestFit="1" customWidth="1"/>
    <col min="12803" max="12814" width="6.109375" style="20" customWidth="1"/>
    <col min="12815" max="13056" width="11.44140625" style="20"/>
    <col min="13057" max="13057" width="6.109375" style="20" customWidth="1"/>
    <col min="13058" max="13058" width="10.88671875" style="20" bestFit="1" customWidth="1"/>
    <col min="13059" max="13070" width="6.109375" style="20" customWidth="1"/>
    <col min="13071" max="13312" width="11.44140625" style="20"/>
    <col min="13313" max="13313" width="6.109375" style="20" customWidth="1"/>
    <col min="13314" max="13314" width="10.88671875" style="20" bestFit="1" customWidth="1"/>
    <col min="13315" max="13326" width="6.109375" style="20" customWidth="1"/>
    <col min="13327" max="13568" width="11.44140625" style="20"/>
    <col min="13569" max="13569" width="6.109375" style="20" customWidth="1"/>
    <col min="13570" max="13570" width="10.88671875" style="20" bestFit="1" customWidth="1"/>
    <col min="13571" max="13582" width="6.109375" style="20" customWidth="1"/>
    <col min="13583" max="13824" width="11.44140625" style="20"/>
    <col min="13825" max="13825" width="6.109375" style="20" customWidth="1"/>
    <col min="13826" max="13826" width="10.88671875" style="20" bestFit="1" customWidth="1"/>
    <col min="13827" max="13838" width="6.109375" style="20" customWidth="1"/>
    <col min="13839" max="14080" width="11.44140625" style="20"/>
    <col min="14081" max="14081" width="6.109375" style="20" customWidth="1"/>
    <col min="14082" max="14082" width="10.88671875" style="20" bestFit="1" customWidth="1"/>
    <col min="14083" max="14094" width="6.109375" style="20" customWidth="1"/>
    <col min="14095" max="14336" width="11.44140625" style="20"/>
    <col min="14337" max="14337" width="6.109375" style="20" customWidth="1"/>
    <col min="14338" max="14338" width="10.88671875" style="20" bestFit="1" customWidth="1"/>
    <col min="14339" max="14350" width="6.109375" style="20" customWidth="1"/>
    <col min="14351" max="14592" width="11.44140625" style="20"/>
    <col min="14593" max="14593" width="6.109375" style="20" customWidth="1"/>
    <col min="14594" max="14594" width="10.88671875" style="20" bestFit="1" customWidth="1"/>
    <col min="14595" max="14606" width="6.109375" style="20" customWidth="1"/>
    <col min="14607" max="14848" width="11.44140625" style="20"/>
    <col min="14849" max="14849" width="6.109375" style="20" customWidth="1"/>
    <col min="14850" max="14850" width="10.88671875" style="20" bestFit="1" customWidth="1"/>
    <col min="14851" max="14862" width="6.109375" style="20" customWidth="1"/>
    <col min="14863" max="15104" width="11.44140625" style="20"/>
    <col min="15105" max="15105" width="6.109375" style="20" customWidth="1"/>
    <col min="15106" max="15106" width="10.88671875" style="20" bestFit="1" customWidth="1"/>
    <col min="15107" max="15118" width="6.109375" style="20" customWidth="1"/>
    <col min="15119" max="15360" width="11.44140625" style="20"/>
    <col min="15361" max="15361" width="6.109375" style="20" customWidth="1"/>
    <col min="15362" max="15362" width="10.88671875" style="20" bestFit="1" customWidth="1"/>
    <col min="15363" max="15374" width="6.109375" style="20" customWidth="1"/>
    <col min="15375" max="15616" width="11.44140625" style="20"/>
    <col min="15617" max="15617" width="6.109375" style="20" customWidth="1"/>
    <col min="15618" max="15618" width="10.88671875" style="20" bestFit="1" customWidth="1"/>
    <col min="15619" max="15630" width="6.109375" style="20" customWidth="1"/>
    <col min="15631" max="15872" width="11.44140625" style="20"/>
    <col min="15873" max="15873" width="6.109375" style="20" customWidth="1"/>
    <col min="15874" max="15874" width="10.88671875" style="20" bestFit="1" customWidth="1"/>
    <col min="15875" max="15886" width="6.109375" style="20" customWidth="1"/>
    <col min="15887" max="16128" width="11.44140625" style="20"/>
    <col min="16129" max="16129" width="6.109375" style="20" customWidth="1"/>
    <col min="16130" max="16130" width="10.88671875" style="20" bestFit="1" customWidth="1"/>
    <col min="16131" max="16142" width="6.109375" style="20" customWidth="1"/>
    <col min="16143" max="16384" width="11.44140625" style="20"/>
  </cols>
  <sheetData>
    <row r="1" spans="1:14" ht="18" customHeight="1">
      <c r="A1" s="295" t="s">
        <v>279</v>
      </c>
      <c r="B1" s="295"/>
      <c r="C1" s="295"/>
      <c r="D1" s="295"/>
      <c r="E1" s="295"/>
      <c r="F1" s="295"/>
      <c r="G1" s="295"/>
      <c r="H1" s="295"/>
      <c r="I1" s="295"/>
      <c r="J1" s="295"/>
      <c r="K1" s="295"/>
      <c r="L1" s="295"/>
      <c r="M1" s="295"/>
      <c r="N1" s="295"/>
    </row>
    <row r="2" spans="1:14" s="137" customFormat="1" ht="15.9" customHeight="1">
      <c r="A2" s="144"/>
      <c r="B2" s="144"/>
      <c r="C2" s="135"/>
    </row>
    <row r="3" spans="1:14" s="137" customFormat="1" ht="15.9" customHeight="1" thickBot="1">
      <c r="A3" s="147"/>
      <c r="B3" s="147"/>
      <c r="C3" s="146"/>
      <c r="D3" s="148"/>
      <c r="E3" s="148"/>
      <c r="F3" s="148"/>
      <c r="G3" s="148"/>
      <c r="H3" s="148"/>
      <c r="I3" s="148"/>
      <c r="J3" s="148"/>
      <c r="K3" s="148"/>
      <c r="L3" s="293" t="s">
        <v>280</v>
      </c>
      <c r="M3" s="293"/>
      <c r="N3" s="293"/>
    </row>
    <row r="4" spans="1:14" s="138" customFormat="1" ht="15.9" customHeight="1">
      <c r="A4" s="142" t="s">
        <v>274</v>
      </c>
      <c r="B4" s="171" t="s">
        <v>170</v>
      </c>
      <c r="C4" s="172" t="s">
        <v>126</v>
      </c>
      <c r="D4" s="172" t="s">
        <v>127</v>
      </c>
      <c r="E4" s="172" t="s">
        <v>117</v>
      </c>
      <c r="F4" s="172" t="s">
        <v>116</v>
      </c>
      <c r="G4" s="172" t="s">
        <v>135</v>
      </c>
      <c r="H4" s="172" t="s">
        <v>134</v>
      </c>
      <c r="I4" s="172" t="s">
        <v>133</v>
      </c>
      <c r="J4" s="172" t="s">
        <v>132</v>
      </c>
      <c r="K4" s="172" t="s">
        <v>131</v>
      </c>
      <c r="L4" s="172" t="s">
        <v>130</v>
      </c>
      <c r="M4" s="172" t="s">
        <v>129</v>
      </c>
      <c r="N4" s="172" t="s">
        <v>128</v>
      </c>
    </row>
    <row r="5" spans="1:14" s="137" customFormat="1" ht="15.9" customHeight="1">
      <c r="A5" s="297" t="s">
        <v>184</v>
      </c>
      <c r="B5" s="297"/>
      <c r="C5" s="297"/>
      <c r="D5" s="297"/>
      <c r="E5" s="297"/>
      <c r="F5" s="297"/>
      <c r="G5" s="297"/>
      <c r="H5" s="297"/>
      <c r="I5" s="297"/>
      <c r="J5" s="297"/>
      <c r="K5" s="297"/>
      <c r="L5" s="297"/>
      <c r="M5" s="297"/>
      <c r="N5" s="297"/>
    </row>
    <row r="6" spans="1:14" s="137" customFormat="1" ht="15.9" customHeight="1">
      <c r="A6" s="139" t="s">
        <v>242</v>
      </c>
      <c r="B6" s="173" t="s">
        <v>243</v>
      </c>
      <c r="C6" s="168" t="s">
        <v>243</v>
      </c>
      <c r="D6" s="168" t="s">
        <v>243</v>
      </c>
      <c r="E6" s="168" t="s">
        <v>243</v>
      </c>
      <c r="F6" s="168" t="s">
        <v>243</v>
      </c>
      <c r="G6" s="168" t="s">
        <v>243</v>
      </c>
      <c r="H6" s="168" t="s">
        <v>243</v>
      </c>
      <c r="I6" s="168" t="s">
        <v>243</v>
      </c>
      <c r="J6" s="168" t="s">
        <v>243</v>
      </c>
      <c r="K6" s="168" t="s">
        <v>243</v>
      </c>
      <c r="L6" s="168" t="s">
        <v>243</v>
      </c>
      <c r="M6" s="168" t="s">
        <v>243</v>
      </c>
      <c r="N6" s="168">
        <v>62</v>
      </c>
    </row>
    <row r="7" spans="1:14" s="137" customFormat="1" ht="15.9" customHeight="1">
      <c r="A7" s="139" t="s">
        <v>244</v>
      </c>
      <c r="B7" s="173">
        <v>48.083333333333336</v>
      </c>
      <c r="C7" s="168">
        <v>66</v>
      </c>
      <c r="D7" s="168">
        <v>62</v>
      </c>
      <c r="E7" s="168">
        <v>51</v>
      </c>
      <c r="F7" s="168">
        <v>45</v>
      </c>
      <c r="G7" s="168">
        <v>40</v>
      </c>
      <c r="H7" s="168">
        <v>45</v>
      </c>
      <c r="I7" s="168">
        <v>49</v>
      </c>
      <c r="J7" s="168">
        <v>58</v>
      </c>
      <c r="K7" s="168">
        <v>50</v>
      </c>
      <c r="L7" s="168">
        <v>41</v>
      </c>
      <c r="M7" s="168">
        <v>35</v>
      </c>
      <c r="N7" s="168">
        <v>35</v>
      </c>
    </row>
    <row r="8" spans="1:14" s="137" customFormat="1" ht="15.9" customHeight="1">
      <c r="A8" s="139" t="s">
        <v>245</v>
      </c>
      <c r="B8" s="173">
        <v>39</v>
      </c>
      <c r="C8" s="168">
        <v>38</v>
      </c>
      <c r="D8" s="168">
        <v>35</v>
      </c>
      <c r="E8" s="168">
        <v>33</v>
      </c>
      <c r="F8" s="168">
        <v>31</v>
      </c>
      <c r="G8" s="168">
        <v>26</v>
      </c>
      <c r="H8" s="168">
        <v>30</v>
      </c>
      <c r="I8" s="168">
        <v>36</v>
      </c>
      <c r="J8" s="168">
        <v>52</v>
      </c>
      <c r="K8" s="168">
        <v>49</v>
      </c>
      <c r="L8" s="168">
        <v>48</v>
      </c>
      <c r="M8" s="168">
        <v>45</v>
      </c>
      <c r="N8" s="168">
        <v>45</v>
      </c>
    </row>
    <row r="9" spans="1:14" s="137" customFormat="1" ht="15.9" customHeight="1">
      <c r="A9" s="139" t="s">
        <v>246</v>
      </c>
      <c r="B9" s="173">
        <v>43.916666666666664</v>
      </c>
      <c r="C9" s="168">
        <v>46</v>
      </c>
      <c r="D9" s="168">
        <v>50</v>
      </c>
      <c r="E9" s="168">
        <v>49</v>
      </c>
      <c r="F9" s="168">
        <v>49</v>
      </c>
      <c r="G9" s="168">
        <v>49</v>
      </c>
      <c r="H9" s="168">
        <v>44</v>
      </c>
      <c r="I9" s="168">
        <v>47</v>
      </c>
      <c r="J9" s="168">
        <v>59</v>
      </c>
      <c r="K9" s="168">
        <v>44</v>
      </c>
      <c r="L9" s="168">
        <v>33</v>
      </c>
      <c r="M9" s="168">
        <v>29</v>
      </c>
      <c r="N9" s="168">
        <v>28</v>
      </c>
    </row>
    <row r="10" spans="1:14" s="137" customFormat="1" ht="15.9" customHeight="1">
      <c r="A10" s="139" t="s">
        <v>247</v>
      </c>
      <c r="B10" s="173">
        <v>37.833333333333336</v>
      </c>
      <c r="C10" s="168">
        <v>35</v>
      </c>
      <c r="D10" s="168">
        <v>34</v>
      </c>
      <c r="E10" s="168">
        <v>31</v>
      </c>
      <c r="F10" s="168">
        <v>41</v>
      </c>
      <c r="G10" s="168">
        <v>37</v>
      </c>
      <c r="H10" s="168">
        <v>36</v>
      </c>
      <c r="I10" s="168">
        <v>44</v>
      </c>
      <c r="J10" s="168">
        <v>54</v>
      </c>
      <c r="K10" s="168">
        <v>47</v>
      </c>
      <c r="L10" s="168">
        <v>34</v>
      </c>
      <c r="M10" s="168">
        <v>30</v>
      </c>
      <c r="N10" s="168">
        <v>31</v>
      </c>
    </row>
    <row r="11" spans="1:14" s="137" customFormat="1" ht="15.9" customHeight="1">
      <c r="A11" s="139" t="s">
        <v>248</v>
      </c>
      <c r="B11" s="173">
        <v>33.083333333333336</v>
      </c>
      <c r="C11" s="168">
        <v>28</v>
      </c>
      <c r="D11" s="168">
        <v>35</v>
      </c>
      <c r="E11" s="168">
        <v>31</v>
      </c>
      <c r="F11" s="168">
        <v>32</v>
      </c>
      <c r="G11" s="168">
        <v>29</v>
      </c>
      <c r="H11" s="168">
        <v>22</v>
      </c>
      <c r="I11" s="168">
        <v>30</v>
      </c>
      <c r="J11" s="168">
        <v>38</v>
      </c>
      <c r="K11" s="168">
        <v>37</v>
      </c>
      <c r="L11" s="168">
        <v>38</v>
      </c>
      <c r="M11" s="168">
        <v>40</v>
      </c>
      <c r="N11" s="168">
        <v>37</v>
      </c>
    </row>
    <row r="12" spans="1:14" s="137" customFormat="1" ht="15.9" customHeight="1">
      <c r="A12" s="139" t="s">
        <v>249</v>
      </c>
      <c r="B12" s="173">
        <v>34</v>
      </c>
      <c r="C12" s="168">
        <v>32</v>
      </c>
      <c r="D12" s="168">
        <v>31</v>
      </c>
      <c r="E12" s="168">
        <v>28</v>
      </c>
      <c r="F12" s="168">
        <v>42</v>
      </c>
      <c r="G12" s="168">
        <v>37</v>
      </c>
      <c r="H12" s="168">
        <v>30</v>
      </c>
      <c r="I12" s="168">
        <v>37</v>
      </c>
      <c r="J12" s="168">
        <v>48</v>
      </c>
      <c r="K12" s="168">
        <v>40</v>
      </c>
      <c r="L12" s="168">
        <v>33</v>
      </c>
      <c r="M12" s="168">
        <v>29</v>
      </c>
      <c r="N12" s="168">
        <v>21</v>
      </c>
    </row>
    <row r="13" spans="1:14" s="137" customFormat="1" ht="15.9" customHeight="1">
      <c r="A13" s="139" t="s">
        <v>250</v>
      </c>
      <c r="B13" s="173">
        <v>29</v>
      </c>
      <c r="C13" s="168">
        <v>27</v>
      </c>
      <c r="D13" s="168">
        <v>29</v>
      </c>
      <c r="E13" s="168">
        <v>26</v>
      </c>
      <c r="F13" s="168">
        <v>22</v>
      </c>
      <c r="G13" s="168">
        <v>24</v>
      </c>
      <c r="H13" s="168">
        <v>24</v>
      </c>
      <c r="I13" s="168">
        <v>24</v>
      </c>
      <c r="J13" s="168">
        <v>34</v>
      </c>
      <c r="K13" s="168">
        <v>37</v>
      </c>
      <c r="L13" s="168">
        <v>33</v>
      </c>
      <c r="M13" s="168">
        <v>34</v>
      </c>
      <c r="N13" s="168">
        <v>34</v>
      </c>
    </row>
    <row r="14" spans="1:14" s="137" customFormat="1" ht="15.9" customHeight="1">
      <c r="A14" s="139" t="s">
        <v>251</v>
      </c>
      <c r="B14" s="173">
        <v>34.75</v>
      </c>
      <c r="C14" s="168">
        <v>35</v>
      </c>
      <c r="D14" s="168">
        <v>32</v>
      </c>
      <c r="E14" s="168">
        <v>32</v>
      </c>
      <c r="F14" s="168">
        <v>33</v>
      </c>
      <c r="G14" s="168">
        <v>32</v>
      </c>
      <c r="H14" s="168">
        <v>31</v>
      </c>
      <c r="I14" s="168">
        <v>32</v>
      </c>
      <c r="J14" s="168">
        <v>44</v>
      </c>
      <c r="K14" s="168">
        <v>35</v>
      </c>
      <c r="L14" s="168">
        <v>37</v>
      </c>
      <c r="M14" s="168">
        <v>41</v>
      </c>
      <c r="N14" s="168">
        <v>33</v>
      </c>
    </row>
    <row r="15" spans="1:14" s="137" customFormat="1" ht="15.9" customHeight="1">
      <c r="A15" s="139" t="s">
        <v>252</v>
      </c>
      <c r="B15" s="173">
        <v>34.75</v>
      </c>
      <c r="C15" s="168">
        <v>31</v>
      </c>
      <c r="D15" s="168">
        <v>36</v>
      </c>
      <c r="E15" s="168">
        <v>39</v>
      </c>
      <c r="F15" s="168">
        <v>40</v>
      </c>
      <c r="G15" s="168">
        <v>32</v>
      </c>
      <c r="H15" s="168">
        <v>33</v>
      </c>
      <c r="I15" s="168">
        <v>26</v>
      </c>
      <c r="J15" s="168">
        <v>33</v>
      </c>
      <c r="K15" s="168">
        <v>33</v>
      </c>
      <c r="L15" s="168">
        <v>42</v>
      </c>
      <c r="M15" s="168">
        <v>36</v>
      </c>
      <c r="N15" s="168">
        <v>36</v>
      </c>
    </row>
    <row r="16" spans="1:14" s="137" customFormat="1" ht="15.9" customHeight="1">
      <c r="A16" s="139" t="s">
        <v>253</v>
      </c>
      <c r="B16" s="173">
        <v>28</v>
      </c>
      <c r="C16" s="168">
        <v>37</v>
      </c>
      <c r="D16" s="168">
        <v>38</v>
      </c>
      <c r="E16" s="168">
        <v>34</v>
      </c>
      <c r="F16" s="168">
        <v>29</v>
      </c>
      <c r="G16" s="168">
        <v>29</v>
      </c>
      <c r="H16" s="168">
        <v>21</v>
      </c>
      <c r="I16" s="168">
        <v>21</v>
      </c>
      <c r="J16" s="168">
        <v>29</v>
      </c>
      <c r="K16" s="168">
        <v>31</v>
      </c>
      <c r="L16" s="168">
        <v>28</v>
      </c>
      <c r="M16" s="168">
        <v>26</v>
      </c>
      <c r="N16" s="168">
        <v>18</v>
      </c>
    </row>
    <row r="17" spans="1:14" s="137" customFormat="1" ht="15.9" customHeight="1">
      <c r="A17" s="139" t="s">
        <v>254</v>
      </c>
      <c r="B17" s="173">
        <v>26</v>
      </c>
      <c r="C17" s="168">
        <v>28</v>
      </c>
      <c r="D17" s="168">
        <v>35</v>
      </c>
      <c r="E17" s="168">
        <v>27</v>
      </c>
      <c r="F17" s="168">
        <v>25</v>
      </c>
      <c r="G17" s="168">
        <v>24</v>
      </c>
      <c r="H17" s="168">
        <v>22</v>
      </c>
      <c r="I17" s="168">
        <v>20</v>
      </c>
      <c r="J17" s="168">
        <v>27</v>
      </c>
      <c r="K17" s="168">
        <v>25</v>
      </c>
      <c r="L17" s="168">
        <v>24</v>
      </c>
      <c r="M17" s="168">
        <v>30</v>
      </c>
      <c r="N17" s="168">
        <v>27</v>
      </c>
    </row>
    <row r="18" spans="1:14" s="137" customFormat="1" ht="15.9" customHeight="1">
      <c r="A18" s="139" t="s">
        <v>255</v>
      </c>
      <c r="B18" s="173">
        <v>25</v>
      </c>
      <c r="C18" s="168">
        <v>27</v>
      </c>
      <c r="D18" s="168">
        <v>26</v>
      </c>
      <c r="E18" s="168">
        <v>33</v>
      </c>
      <c r="F18" s="168">
        <v>22</v>
      </c>
      <c r="G18" s="168">
        <v>19</v>
      </c>
      <c r="H18" s="168">
        <v>19</v>
      </c>
      <c r="I18" s="168">
        <v>23</v>
      </c>
      <c r="J18" s="168">
        <v>30</v>
      </c>
      <c r="K18" s="168">
        <v>26</v>
      </c>
      <c r="L18" s="168">
        <v>29</v>
      </c>
      <c r="M18" s="168">
        <v>26</v>
      </c>
      <c r="N18" s="168">
        <v>22</v>
      </c>
    </row>
    <row r="19" spans="1:14" s="137" customFormat="1" ht="15.9" customHeight="1">
      <c r="A19" s="175" t="s">
        <v>347</v>
      </c>
      <c r="B19" s="189">
        <v>16</v>
      </c>
      <c r="C19" s="190">
        <v>22</v>
      </c>
      <c r="D19" s="190">
        <v>17</v>
      </c>
      <c r="E19" s="190">
        <v>18</v>
      </c>
      <c r="F19" s="190">
        <v>18</v>
      </c>
      <c r="G19" s="190">
        <v>15</v>
      </c>
      <c r="H19" s="190">
        <v>14</v>
      </c>
      <c r="I19" s="190">
        <v>11</v>
      </c>
      <c r="J19" s="190">
        <v>17</v>
      </c>
      <c r="K19" s="190">
        <v>20</v>
      </c>
      <c r="L19" s="190">
        <v>13</v>
      </c>
      <c r="M19" s="190">
        <v>14</v>
      </c>
      <c r="N19" s="190">
        <v>14</v>
      </c>
    </row>
    <row r="20" spans="1:14" s="137" customFormat="1" ht="15.9" customHeight="1">
      <c r="A20" s="297" t="s">
        <v>185</v>
      </c>
      <c r="B20" s="297"/>
      <c r="C20" s="297"/>
      <c r="D20" s="297"/>
      <c r="E20" s="297"/>
      <c r="F20" s="297"/>
      <c r="G20" s="297"/>
      <c r="H20" s="297"/>
      <c r="I20" s="297"/>
      <c r="J20" s="297"/>
      <c r="K20" s="297"/>
      <c r="L20" s="297"/>
      <c r="M20" s="297"/>
      <c r="N20" s="297"/>
    </row>
    <row r="21" spans="1:14" s="137" customFormat="1" ht="15.9" customHeight="1">
      <c r="A21" s="139" t="s">
        <v>242</v>
      </c>
      <c r="B21" s="173" t="s">
        <v>243</v>
      </c>
      <c r="C21" s="168" t="s">
        <v>243</v>
      </c>
      <c r="D21" s="168" t="s">
        <v>243</v>
      </c>
      <c r="E21" s="168" t="s">
        <v>243</v>
      </c>
      <c r="F21" s="168" t="s">
        <v>243</v>
      </c>
      <c r="G21" s="168" t="s">
        <v>243</v>
      </c>
      <c r="H21" s="168" t="s">
        <v>243</v>
      </c>
      <c r="I21" s="168" t="s">
        <v>243</v>
      </c>
      <c r="J21" s="168" t="s">
        <v>243</v>
      </c>
      <c r="K21" s="168" t="s">
        <v>243</v>
      </c>
      <c r="L21" s="168" t="s">
        <v>243</v>
      </c>
      <c r="M21" s="168" t="s">
        <v>243</v>
      </c>
      <c r="N21" s="168">
        <v>166</v>
      </c>
    </row>
    <row r="22" spans="1:14" s="137" customFormat="1" ht="15.9" customHeight="1">
      <c r="A22" s="139" t="s">
        <v>244</v>
      </c>
      <c r="B22" s="173">
        <v>137.41666666666666</v>
      </c>
      <c r="C22" s="168">
        <v>158</v>
      </c>
      <c r="D22" s="168">
        <v>149</v>
      </c>
      <c r="E22" s="168">
        <v>146</v>
      </c>
      <c r="F22" s="168">
        <v>126</v>
      </c>
      <c r="G22" s="168">
        <v>110</v>
      </c>
      <c r="H22" s="168">
        <v>121</v>
      </c>
      <c r="I22" s="168">
        <v>128</v>
      </c>
      <c r="J22" s="168">
        <v>146</v>
      </c>
      <c r="K22" s="168">
        <v>143</v>
      </c>
      <c r="L22" s="168">
        <v>145</v>
      </c>
      <c r="M22" s="168">
        <v>140</v>
      </c>
      <c r="N22" s="168">
        <v>137</v>
      </c>
    </row>
    <row r="23" spans="1:14" s="137" customFormat="1" ht="15.9" customHeight="1">
      <c r="A23" s="139" t="s">
        <v>245</v>
      </c>
      <c r="B23" s="173">
        <v>108.16666666666667</v>
      </c>
      <c r="C23" s="168">
        <v>128</v>
      </c>
      <c r="D23" s="168">
        <v>118</v>
      </c>
      <c r="E23" s="168">
        <v>117</v>
      </c>
      <c r="F23" s="168">
        <v>112</v>
      </c>
      <c r="G23" s="168">
        <v>100</v>
      </c>
      <c r="H23" s="168">
        <v>106</v>
      </c>
      <c r="I23" s="168">
        <v>106</v>
      </c>
      <c r="J23" s="168">
        <v>102</v>
      </c>
      <c r="K23" s="168">
        <v>98</v>
      </c>
      <c r="L23" s="168">
        <v>105</v>
      </c>
      <c r="M23" s="168">
        <v>102</v>
      </c>
      <c r="N23" s="168">
        <v>104</v>
      </c>
    </row>
    <row r="24" spans="1:14" s="137" customFormat="1" ht="15.9" customHeight="1">
      <c r="A24" s="139" t="s">
        <v>246</v>
      </c>
      <c r="B24" s="173">
        <v>149.75</v>
      </c>
      <c r="C24" s="168">
        <v>127</v>
      </c>
      <c r="D24" s="168">
        <v>126</v>
      </c>
      <c r="E24" s="168">
        <v>129</v>
      </c>
      <c r="F24" s="168">
        <v>137</v>
      </c>
      <c r="G24" s="168">
        <v>146</v>
      </c>
      <c r="H24" s="168">
        <v>155</v>
      </c>
      <c r="I24" s="168">
        <v>159</v>
      </c>
      <c r="J24" s="168">
        <v>159</v>
      </c>
      <c r="K24" s="168">
        <v>169</v>
      </c>
      <c r="L24" s="168">
        <v>167</v>
      </c>
      <c r="M24" s="168">
        <v>159</v>
      </c>
      <c r="N24" s="168">
        <v>164</v>
      </c>
    </row>
    <row r="25" spans="1:14" s="137" customFormat="1" ht="15.9" customHeight="1">
      <c r="A25" s="139" t="s">
        <v>247</v>
      </c>
      <c r="B25" s="173">
        <v>137.08333333333334</v>
      </c>
      <c r="C25" s="168">
        <v>157</v>
      </c>
      <c r="D25" s="168">
        <v>159</v>
      </c>
      <c r="E25" s="168">
        <v>145</v>
      </c>
      <c r="F25" s="168">
        <v>145</v>
      </c>
      <c r="G25" s="168">
        <v>147</v>
      </c>
      <c r="H25" s="168">
        <v>146</v>
      </c>
      <c r="I25" s="168">
        <v>141</v>
      </c>
      <c r="J25" s="168">
        <v>131</v>
      </c>
      <c r="K25" s="168">
        <v>112</v>
      </c>
      <c r="L25" s="168">
        <v>119</v>
      </c>
      <c r="M25" s="168">
        <v>125</v>
      </c>
      <c r="N25" s="168">
        <v>118</v>
      </c>
    </row>
    <row r="26" spans="1:14" s="137" customFormat="1" ht="15.9" customHeight="1">
      <c r="A26" s="139" t="s">
        <v>248</v>
      </c>
      <c r="B26" s="173">
        <v>132.5</v>
      </c>
      <c r="C26" s="168">
        <v>132</v>
      </c>
      <c r="D26" s="168">
        <v>132</v>
      </c>
      <c r="E26" s="168">
        <v>128</v>
      </c>
      <c r="F26" s="168">
        <v>136</v>
      </c>
      <c r="G26" s="168">
        <v>128</v>
      </c>
      <c r="H26" s="168">
        <v>128</v>
      </c>
      <c r="I26" s="168">
        <v>128</v>
      </c>
      <c r="J26" s="168">
        <v>129</v>
      </c>
      <c r="K26" s="168">
        <v>134</v>
      </c>
      <c r="L26" s="168">
        <v>131</v>
      </c>
      <c r="M26" s="168">
        <v>141</v>
      </c>
      <c r="N26" s="168">
        <v>143</v>
      </c>
    </row>
    <row r="27" spans="1:14" s="137" customFormat="1" ht="15.9" customHeight="1">
      <c r="A27" s="139" t="s">
        <v>249</v>
      </c>
      <c r="B27" s="173">
        <v>143.83333333333334</v>
      </c>
      <c r="C27" s="168">
        <v>155</v>
      </c>
      <c r="D27" s="168">
        <v>153</v>
      </c>
      <c r="E27" s="168">
        <v>148</v>
      </c>
      <c r="F27" s="168">
        <v>140</v>
      </c>
      <c r="G27" s="168">
        <v>141</v>
      </c>
      <c r="H27" s="168">
        <v>142</v>
      </c>
      <c r="I27" s="168">
        <v>144</v>
      </c>
      <c r="J27" s="168">
        <v>149</v>
      </c>
      <c r="K27" s="168">
        <v>141</v>
      </c>
      <c r="L27" s="168">
        <v>142</v>
      </c>
      <c r="M27" s="168">
        <v>140</v>
      </c>
      <c r="N27" s="168">
        <v>131</v>
      </c>
    </row>
    <row r="28" spans="1:14" s="137" customFormat="1" ht="15.9" customHeight="1">
      <c r="A28" s="139" t="s">
        <v>250</v>
      </c>
      <c r="B28" s="173">
        <v>140.91666666666666</v>
      </c>
      <c r="C28" s="168">
        <v>137</v>
      </c>
      <c r="D28" s="168">
        <v>137</v>
      </c>
      <c r="E28" s="168">
        <v>141</v>
      </c>
      <c r="F28" s="168">
        <v>133</v>
      </c>
      <c r="G28" s="168">
        <v>141</v>
      </c>
      <c r="H28" s="168">
        <v>134</v>
      </c>
      <c r="I28" s="168">
        <v>139</v>
      </c>
      <c r="J28" s="168">
        <v>148</v>
      </c>
      <c r="K28" s="168">
        <v>145</v>
      </c>
      <c r="L28" s="168">
        <v>142</v>
      </c>
      <c r="M28" s="168">
        <v>147</v>
      </c>
      <c r="N28" s="168">
        <v>147</v>
      </c>
    </row>
    <row r="29" spans="1:14" s="137" customFormat="1" ht="15.9" customHeight="1">
      <c r="A29" s="139" t="s">
        <v>251</v>
      </c>
      <c r="B29" s="173">
        <v>134</v>
      </c>
      <c r="C29" s="168">
        <v>145</v>
      </c>
      <c r="D29" s="168">
        <v>147</v>
      </c>
      <c r="E29" s="168">
        <v>147</v>
      </c>
      <c r="F29" s="168">
        <v>146</v>
      </c>
      <c r="G29" s="168">
        <v>138</v>
      </c>
      <c r="H29" s="168">
        <v>134</v>
      </c>
      <c r="I29" s="168">
        <v>132</v>
      </c>
      <c r="J29" s="168">
        <v>123</v>
      </c>
      <c r="K29" s="168">
        <v>125</v>
      </c>
      <c r="L29" s="168">
        <v>119</v>
      </c>
      <c r="M29" s="168">
        <v>129</v>
      </c>
      <c r="N29" s="168">
        <v>123</v>
      </c>
    </row>
    <row r="30" spans="1:14" s="137" customFormat="1" ht="15.9" customHeight="1">
      <c r="A30" s="139" t="s">
        <v>252</v>
      </c>
      <c r="B30" s="173">
        <v>122.25</v>
      </c>
      <c r="C30" s="168">
        <v>111</v>
      </c>
      <c r="D30" s="168">
        <v>127</v>
      </c>
      <c r="E30" s="168">
        <v>127</v>
      </c>
      <c r="F30" s="168">
        <v>131</v>
      </c>
      <c r="G30" s="168">
        <v>135</v>
      </c>
      <c r="H30" s="168">
        <v>127</v>
      </c>
      <c r="I30" s="168">
        <v>117</v>
      </c>
      <c r="J30" s="168">
        <v>118</v>
      </c>
      <c r="K30" s="168">
        <v>113</v>
      </c>
      <c r="L30" s="168">
        <v>120</v>
      </c>
      <c r="M30" s="168">
        <v>118</v>
      </c>
      <c r="N30" s="168">
        <v>123</v>
      </c>
    </row>
    <row r="31" spans="1:14" s="137" customFormat="1" ht="15.9" customHeight="1">
      <c r="A31" s="139" t="s">
        <v>253</v>
      </c>
      <c r="B31" s="173">
        <v>120</v>
      </c>
      <c r="C31" s="168">
        <v>136</v>
      </c>
      <c r="D31" s="168">
        <v>123</v>
      </c>
      <c r="E31" s="168">
        <v>117</v>
      </c>
      <c r="F31" s="168">
        <v>121</v>
      </c>
      <c r="G31" s="168">
        <v>127</v>
      </c>
      <c r="H31" s="168">
        <v>125</v>
      </c>
      <c r="I31" s="168">
        <v>121</v>
      </c>
      <c r="J31" s="168">
        <v>116</v>
      </c>
      <c r="K31" s="168">
        <v>109</v>
      </c>
      <c r="L31" s="168">
        <v>113</v>
      </c>
      <c r="M31" s="168">
        <v>122</v>
      </c>
      <c r="N31" s="168">
        <v>110</v>
      </c>
    </row>
    <row r="32" spans="1:14" s="137" customFormat="1" ht="15.9" customHeight="1">
      <c r="A32" s="139" t="s">
        <v>254</v>
      </c>
      <c r="B32" s="173">
        <v>96</v>
      </c>
      <c r="C32" s="168">
        <v>115</v>
      </c>
      <c r="D32" s="168">
        <v>109</v>
      </c>
      <c r="E32" s="168">
        <v>101</v>
      </c>
      <c r="F32" s="168">
        <v>103</v>
      </c>
      <c r="G32" s="168">
        <v>100</v>
      </c>
      <c r="H32" s="168">
        <v>101</v>
      </c>
      <c r="I32" s="168">
        <v>97</v>
      </c>
      <c r="J32" s="168">
        <v>100</v>
      </c>
      <c r="K32" s="168">
        <v>87</v>
      </c>
      <c r="L32" s="168">
        <v>81</v>
      </c>
      <c r="M32" s="168">
        <v>77</v>
      </c>
      <c r="N32" s="168">
        <v>85</v>
      </c>
    </row>
    <row r="33" spans="1:14" s="137" customFormat="1" ht="15.9" customHeight="1">
      <c r="A33" s="139" t="s">
        <v>255</v>
      </c>
      <c r="B33" s="173">
        <v>94</v>
      </c>
      <c r="C33" s="168">
        <v>109</v>
      </c>
      <c r="D33" s="168">
        <v>99</v>
      </c>
      <c r="E33" s="168">
        <v>102</v>
      </c>
      <c r="F33" s="168">
        <v>93</v>
      </c>
      <c r="G33" s="168">
        <v>90</v>
      </c>
      <c r="H33" s="168">
        <v>81</v>
      </c>
      <c r="I33" s="168">
        <v>98</v>
      </c>
      <c r="J33" s="168">
        <v>92</v>
      </c>
      <c r="K33" s="168">
        <v>87</v>
      </c>
      <c r="L33" s="168">
        <v>91</v>
      </c>
      <c r="M33" s="168">
        <v>91</v>
      </c>
      <c r="N33" s="168">
        <v>93</v>
      </c>
    </row>
    <row r="34" spans="1:14" s="137" customFormat="1" ht="15.9" customHeight="1">
      <c r="A34" s="175" t="s">
        <v>347</v>
      </c>
      <c r="B34" s="189">
        <v>87</v>
      </c>
      <c r="C34" s="190">
        <v>106</v>
      </c>
      <c r="D34" s="190">
        <v>105</v>
      </c>
      <c r="E34" s="190">
        <v>93</v>
      </c>
      <c r="F34" s="190">
        <v>94</v>
      </c>
      <c r="G34" s="190">
        <v>94</v>
      </c>
      <c r="H34" s="190">
        <v>81</v>
      </c>
      <c r="I34" s="190">
        <v>86</v>
      </c>
      <c r="J34" s="190">
        <v>80</v>
      </c>
      <c r="K34" s="190">
        <v>82</v>
      </c>
      <c r="L34" s="190">
        <v>80</v>
      </c>
      <c r="M34" s="190">
        <v>73</v>
      </c>
      <c r="N34" s="190">
        <v>75</v>
      </c>
    </row>
    <row r="35" spans="1:14" s="137" customFormat="1" ht="15.9" customHeight="1">
      <c r="A35" s="297" t="s">
        <v>33</v>
      </c>
      <c r="B35" s="297"/>
      <c r="C35" s="297"/>
      <c r="D35" s="297"/>
      <c r="E35" s="297"/>
      <c r="F35" s="297"/>
      <c r="G35" s="297"/>
      <c r="H35" s="297"/>
      <c r="I35" s="297"/>
      <c r="J35" s="297"/>
      <c r="K35" s="297"/>
      <c r="L35" s="297"/>
      <c r="M35" s="297"/>
      <c r="N35" s="297"/>
    </row>
    <row r="36" spans="1:14" s="137" customFormat="1" ht="15.9" customHeight="1">
      <c r="A36" s="139" t="s">
        <v>242</v>
      </c>
      <c r="B36" s="173" t="s">
        <v>243</v>
      </c>
      <c r="C36" s="168" t="s">
        <v>243</v>
      </c>
      <c r="D36" s="168" t="s">
        <v>243</v>
      </c>
      <c r="E36" s="168" t="s">
        <v>243</v>
      </c>
      <c r="F36" s="168" t="s">
        <v>243</v>
      </c>
      <c r="G36" s="168" t="s">
        <v>243</v>
      </c>
      <c r="H36" s="168" t="s">
        <v>243</v>
      </c>
      <c r="I36" s="168" t="s">
        <v>243</v>
      </c>
      <c r="J36" s="168" t="s">
        <v>243</v>
      </c>
      <c r="K36" s="168" t="s">
        <v>243</v>
      </c>
      <c r="L36" s="168" t="s">
        <v>243</v>
      </c>
      <c r="M36" s="168" t="s">
        <v>243</v>
      </c>
      <c r="N36" s="168">
        <v>58</v>
      </c>
    </row>
    <row r="37" spans="1:14" s="137" customFormat="1" ht="15.9" customHeight="1">
      <c r="A37" s="139" t="s">
        <v>244</v>
      </c>
      <c r="B37" s="173">
        <v>54.75</v>
      </c>
      <c r="C37" s="168">
        <v>61</v>
      </c>
      <c r="D37" s="168">
        <v>61</v>
      </c>
      <c r="E37" s="168">
        <v>62</v>
      </c>
      <c r="F37" s="168">
        <v>59</v>
      </c>
      <c r="G37" s="168">
        <v>56</v>
      </c>
      <c r="H37" s="168">
        <v>52</v>
      </c>
      <c r="I37" s="168">
        <v>51</v>
      </c>
      <c r="J37" s="168">
        <v>51</v>
      </c>
      <c r="K37" s="168">
        <v>49</v>
      </c>
      <c r="L37" s="168">
        <v>51</v>
      </c>
      <c r="M37" s="168">
        <v>53</v>
      </c>
      <c r="N37" s="168">
        <v>51</v>
      </c>
    </row>
    <row r="38" spans="1:14" s="137" customFormat="1" ht="15.9" customHeight="1">
      <c r="A38" s="139" t="s">
        <v>245</v>
      </c>
      <c r="B38" s="173">
        <v>52.083333333333336</v>
      </c>
      <c r="C38" s="168">
        <v>50</v>
      </c>
      <c r="D38" s="168">
        <v>49</v>
      </c>
      <c r="E38" s="168">
        <v>50</v>
      </c>
      <c r="F38" s="168">
        <v>54</v>
      </c>
      <c r="G38" s="168">
        <v>49</v>
      </c>
      <c r="H38" s="168">
        <v>47</v>
      </c>
      <c r="I38" s="168">
        <v>51</v>
      </c>
      <c r="J38" s="168">
        <v>51</v>
      </c>
      <c r="K38" s="168">
        <v>53</v>
      </c>
      <c r="L38" s="168">
        <v>56</v>
      </c>
      <c r="M38" s="168">
        <v>57</v>
      </c>
      <c r="N38" s="168">
        <v>58</v>
      </c>
    </row>
    <row r="39" spans="1:14" s="137" customFormat="1" ht="15.9" customHeight="1">
      <c r="A39" s="139" t="s">
        <v>246</v>
      </c>
      <c r="B39" s="173">
        <v>60.75</v>
      </c>
      <c r="C39" s="168">
        <v>63</v>
      </c>
      <c r="D39" s="168">
        <v>61</v>
      </c>
      <c r="E39" s="168">
        <v>58</v>
      </c>
      <c r="F39" s="168">
        <v>57</v>
      </c>
      <c r="G39" s="168">
        <v>54</v>
      </c>
      <c r="H39" s="168">
        <v>60</v>
      </c>
      <c r="I39" s="168">
        <v>61</v>
      </c>
      <c r="J39" s="168">
        <v>58</v>
      </c>
      <c r="K39" s="168">
        <v>58</v>
      </c>
      <c r="L39" s="168">
        <v>61</v>
      </c>
      <c r="M39" s="168">
        <v>70</v>
      </c>
      <c r="N39" s="168">
        <v>68</v>
      </c>
    </row>
    <row r="40" spans="1:14" s="137" customFormat="1" ht="15.9" customHeight="1">
      <c r="A40" s="139" t="s">
        <v>247</v>
      </c>
      <c r="B40" s="173">
        <v>62</v>
      </c>
      <c r="C40" s="168">
        <v>71</v>
      </c>
      <c r="D40" s="168">
        <v>77</v>
      </c>
      <c r="E40" s="168">
        <v>72</v>
      </c>
      <c r="F40" s="168">
        <v>72</v>
      </c>
      <c r="G40" s="168">
        <v>67</v>
      </c>
      <c r="H40" s="168">
        <v>60</v>
      </c>
      <c r="I40" s="168">
        <v>53</v>
      </c>
      <c r="J40" s="168">
        <v>51</v>
      </c>
      <c r="K40" s="168">
        <v>55</v>
      </c>
      <c r="L40" s="168">
        <v>54</v>
      </c>
      <c r="M40" s="168">
        <v>56</v>
      </c>
      <c r="N40" s="168">
        <v>56</v>
      </c>
    </row>
    <row r="41" spans="1:14" s="137" customFormat="1" ht="15.9" customHeight="1">
      <c r="A41" s="139" t="s">
        <v>248</v>
      </c>
      <c r="B41" s="173">
        <v>62.083333333333336</v>
      </c>
      <c r="C41" s="168">
        <v>64</v>
      </c>
      <c r="D41" s="168">
        <v>61</v>
      </c>
      <c r="E41" s="168">
        <v>56</v>
      </c>
      <c r="F41" s="168">
        <v>58</v>
      </c>
      <c r="G41" s="168">
        <v>64</v>
      </c>
      <c r="H41" s="168">
        <v>66</v>
      </c>
      <c r="I41" s="168">
        <v>63</v>
      </c>
      <c r="J41" s="168">
        <v>64</v>
      </c>
      <c r="K41" s="168">
        <v>56</v>
      </c>
      <c r="L41" s="168">
        <v>64</v>
      </c>
      <c r="M41" s="168">
        <v>64</v>
      </c>
      <c r="N41" s="168">
        <v>65</v>
      </c>
    </row>
    <row r="42" spans="1:14" s="137" customFormat="1" ht="15.9" customHeight="1">
      <c r="A42" s="139" t="s">
        <v>249</v>
      </c>
      <c r="B42" s="173">
        <v>64.833333333333329</v>
      </c>
      <c r="C42" s="168">
        <v>68</v>
      </c>
      <c r="D42" s="168">
        <v>72</v>
      </c>
      <c r="E42" s="168">
        <v>71</v>
      </c>
      <c r="F42" s="168">
        <v>72</v>
      </c>
      <c r="G42" s="168">
        <v>64</v>
      </c>
      <c r="H42" s="168">
        <v>60</v>
      </c>
      <c r="I42" s="168">
        <v>56</v>
      </c>
      <c r="J42" s="168">
        <v>63</v>
      </c>
      <c r="K42" s="168">
        <v>60</v>
      </c>
      <c r="L42" s="168">
        <v>64</v>
      </c>
      <c r="M42" s="168">
        <v>66</v>
      </c>
      <c r="N42" s="168">
        <v>62</v>
      </c>
    </row>
    <row r="43" spans="1:14" s="137" customFormat="1" ht="15.9" customHeight="1">
      <c r="A43" s="139" t="s">
        <v>250</v>
      </c>
      <c r="B43" s="173">
        <v>69</v>
      </c>
      <c r="C43" s="168">
        <v>60</v>
      </c>
      <c r="D43" s="168">
        <v>70</v>
      </c>
      <c r="E43" s="168">
        <v>74</v>
      </c>
      <c r="F43" s="168">
        <v>68</v>
      </c>
      <c r="G43" s="168">
        <v>67</v>
      </c>
      <c r="H43" s="168">
        <v>74</v>
      </c>
      <c r="I43" s="168">
        <v>73</v>
      </c>
      <c r="J43" s="168">
        <v>74</v>
      </c>
      <c r="K43" s="168">
        <v>72</v>
      </c>
      <c r="L43" s="168">
        <v>64</v>
      </c>
      <c r="M43" s="168">
        <v>65</v>
      </c>
      <c r="N43" s="168">
        <v>67</v>
      </c>
    </row>
    <row r="44" spans="1:14" s="137" customFormat="1" ht="15.9" customHeight="1">
      <c r="A44" s="139" t="s">
        <v>251</v>
      </c>
      <c r="B44" s="173">
        <v>60.75</v>
      </c>
      <c r="C44" s="168">
        <v>60</v>
      </c>
      <c r="D44" s="168">
        <v>57</v>
      </c>
      <c r="E44" s="168">
        <v>57</v>
      </c>
      <c r="F44" s="168">
        <v>63</v>
      </c>
      <c r="G44" s="168">
        <v>54</v>
      </c>
      <c r="H44" s="168">
        <v>52</v>
      </c>
      <c r="I44" s="168">
        <v>59</v>
      </c>
      <c r="J44" s="168">
        <v>62</v>
      </c>
      <c r="K44" s="168">
        <v>68</v>
      </c>
      <c r="L44" s="168">
        <v>65</v>
      </c>
      <c r="M44" s="168">
        <v>69</v>
      </c>
      <c r="N44" s="168">
        <v>63</v>
      </c>
    </row>
    <row r="45" spans="1:14" s="137" customFormat="1" ht="15.9" customHeight="1">
      <c r="A45" s="139" t="s">
        <v>252</v>
      </c>
      <c r="B45" s="173">
        <v>60.666666666666664</v>
      </c>
      <c r="C45" s="168">
        <v>60</v>
      </c>
      <c r="D45" s="168">
        <v>58</v>
      </c>
      <c r="E45" s="168">
        <v>61</v>
      </c>
      <c r="F45" s="168">
        <v>65</v>
      </c>
      <c r="G45" s="168">
        <v>70</v>
      </c>
      <c r="H45" s="168">
        <v>62</v>
      </c>
      <c r="I45" s="168">
        <v>54</v>
      </c>
      <c r="J45" s="168">
        <v>57</v>
      </c>
      <c r="K45" s="168">
        <v>56</v>
      </c>
      <c r="L45" s="168">
        <v>63</v>
      </c>
      <c r="M45" s="168">
        <v>61</v>
      </c>
      <c r="N45" s="168">
        <v>61</v>
      </c>
    </row>
    <row r="46" spans="1:14" s="137" customFormat="1" ht="15.9" customHeight="1">
      <c r="A46" s="139" t="s">
        <v>253</v>
      </c>
      <c r="B46" s="173">
        <v>53</v>
      </c>
      <c r="C46" s="168">
        <v>60</v>
      </c>
      <c r="D46" s="168">
        <v>58</v>
      </c>
      <c r="E46" s="168">
        <v>47</v>
      </c>
      <c r="F46" s="168">
        <v>49</v>
      </c>
      <c r="G46" s="168">
        <v>48</v>
      </c>
      <c r="H46" s="168">
        <v>47</v>
      </c>
      <c r="I46" s="168">
        <v>54</v>
      </c>
      <c r="J46" s="168">
        <v>60</v>
      </c>
      <c r="K46" s="168">
        <v>55</v>
      </c>
      <c r="L46" s="168">
        <v>54</v>
      </c>
      <c r="M46" s="168">
        <v>55</v>
      </c>
      <c r="N46" s="168">
        <v>50</v>
      </c>
    </row>
    <row r="47" spans="1:14" s="137" customFormat="1" ht="15.9" customHeight="1">
      <c r="A47" s="139" t="s">
        <v>254</v>
      </c>
      <c r="B47" s="173">
        <v>52</v>
      </c>
      <c r="C47" s="168">
        <v>62</v>
      </c>
      <c r="D47" s="168">
        <v>62</v>
      </c>
      <c r="E47" s="168">
        <v>58</v>
      </c>
      <c r="F47" s="168">
        <v>59</v>
      </c>
      <c r="G47" s="168">
        <v>56</v>
      </c>
      <c r="H47" s="168">
        <v>54</v>
      </c>
      <c r="I47" s="168">
        <v>51</v>
      </c>
      <c r="J47" s="168">
        <v>43</v>
      </c>
      <c r="K47" s="168">
        <v>45</v>
      </c>
      <c r="L47" s="168">
        <v>45</v>
      </c>
      <c r="M47" s="168">
        <v>47</v>
      </c>
      <c r="N47" s="168">
        <v>46</v>
      </c>
    </row>
    <row r="48" spans="1:14" s="137" customFormat="1" ht="15.9" customHeight="1">
      <c r="A48" s="139" t="s">
        <v>255</v>
      </c>
      <c r="B48" s="173">
        <v>47</v>
      </c>
      <c r="C48" s="168">
        <v>47</v>
      </c>
      <c r="D48" s="168">
        <v>46</v>
      </c>
      <c r="E48" s="168">
        <v>49</v>
      </c>
      <c r="F48" s="168">
        <v>43</v>
      </c>
      <c r="G48" s="168">
        <v>47</v>
      </c>
      <c r="H48" s="168">
        <v>46</v>
      </c>
      <c r="I48" s="168">
        <v>52</v>
      </c>
      <c r="J48" s="168">
        <v>51</v>
      </c>
      <c r="K48" s="168">
        <v>46</v>
      </c>
      <c r="L48" s="168">
        <v>46</v>
      </c>
      <c r="M48" s="168">
        <v>43</v>
      </c>
      <c r="N48" s="168">
        <v>44</v>
      </c>
    </row>
    <row r="49" spans="1:14" s="137" customFormat="1" ht="15.9" customHeight="1" thickBot="1">
      <c r="A49" s="153" t="s">
        <v>347</v>
      </c>
      <c r="B49" s="191">
        <v>44</v>
      </c>
      <c r="C49" s="192">
        <v>45</v>
      </c>
      <c r="D49" s="192">
        <v>46</v>
      </c>
      <c r="E49" s="192">
        <v>48</v>
      </c>
      <c r="F49" s="192">
        <v>43</v>
      </c>
      <c r="G49" s="192">
        <v>47</v>
      </c>
      <c r="H49" s="192">
        <v>42</v>
      </c>
      <c r="I49" s="192">
        <v>42</v>
      </c>
      <c r="J49" s="192">
        <v>43</v>
      </c>
      <c r="K49" s="192">
        <v>49</v>
      </c>
      <c r="L49" s="192">
        <v>46</v>
      </c>
      <c r="M49" s="192">
        <v>38</v>
      </c>
      <c r="N49" s="192">
        <v>37</v>
      </c>
    </row>
    <row r="50" spans="1:14">
      <c r="A50" s="273" t="s">
        <v>429</v>
      </c>
      <c r="B50" s="273"/>
      <c r="C50" s="273"/>
      <c r="D50" s="273"/>
      <c r="E50" s="273"/>
      <c r="F50" s="273"/>
      <c r="G50" s="273"/>
      <c r="H50" s="273"/>
      <c r="I50" s="273"/>
      <c r="J50" s="273"/>
      <c r="K50" s="273"/>
      <c r="L50" s="273"/>
      <c r="M50" s="273"/>
      <c r="N50" s="273"/>
    </row>
  </sheetData>
  <mergeCells count="6">
    <mergeCell ref="A50:N50"/>
    <mergeCell ref="A1:N1"/>
    <mergeCell ref="A5:N5"/>
    <mergeCell ref="A20:N20"/>
    <mergeCell ref="A35:N35"/>
    <mergeCell ref="L3:N3"/>
  </mergeCells>
  <pageMargins left="0.78740157499999996" right="0.78740157499999996" top="0.984251969" bottom="0.984251969" header="0.4921259845" footer="0.4921259845"/>
  <pageSetup paperSize="9" scale="84" orientation="portrait" r:id="rId1"/>
  <headerFooter alignWithMargins="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C6C4"/>
  </sheetPr>
  <dimension ref="A1:N50"/>
  <sheetViews>
    <sheetView zoomScale="85" zoomScaleNormal="85" workbookViewId="0">
      <selection activeCell="R24" sqref="R24"/>
    </sheetView>
  </sheetViews>
  <sheetFormatPr baseColWidth="10" defaultRowHeight="13.2"/>
  <cols>
    <col min="1" max="1" width="6.109375" style="21" customWidth="1"/>
    <col min="2" max="2" width="15.44140625" style="22" bestFit="1" customWidth="1"/>
    <col min="3" max="3" width="6.33203125" style="21" bestFit="1" customWidth="1"/>
    <col min="4" max="4" width="6.33203125" style="20" bestFit="1" customWidth="1"/>
    <col min="5" max="12" width="6.109375" style="20" customWidth="1"/>
    <col min="13" max="13" width="6.5546875" style="20" bestFit="1" customWidth="1"/>
    <col min="14" max="14" width="6.109375" style="20" customWidth="1"/>
    <col min="15" max="256" width="11.44140625" style="20"/>
    <col min="257" max="257" width="6.109375" style="20" customWidth="1"/>
    <col min="258" max="258" width="10.88671875" style="20" bestFit="1" customWidth="1"/>
    <col min="259" max="270" width="6.109375" style="20" customWidth="1"/>
    <col min="271" max="512" width="11.44140625" style="20"/>
    <col min="513" max="513" width="6.109375" style="20" customWidth="1"/>
    <col min="514" max="514" width="10.88671875" style="20" bestFit="1" customWidth="1"/>
    <col min="515" max="526" width="6.109375" style="20" customWidth="1"/>
    <col min="527" max="768" width="11.44140625" style="20"/>
    <col min="769" max="769" width="6.109375" style="20" customWidth="1"/>
    <col min="770" max="770" width="10.88671875" style="20" bestFit="1" customWidth="1"/>
    <col min="771" max="782" width="6.109375" style="20" customWidth="1"/>
    <col min="783" max="1024" width="11.44140625" style="20"/>
    <col min="1025" max="1025" width="6.109375" style="20" customWidth="1"/>
    <col min="1026" max="1026" width="10.88671875" style="20" bestFit="1" customWidth="1"/>
    <col min="1027" max="1038" width="6.109375" style="20" customWidth="1"/>
    <col min="1039" max="1280" width="11.44140625" style="20"/>
    <col min="1281" max="1281" width="6.109375" style="20" customWidth="1"/>
    <col min="1282" max="1282" width="10.88671875" style="20" bestFit="1" customWidth="1"/>
    <col min="1283" max="1294" width="6.109375" style="20" customWidth="1"/>
    <col min="1295" max="1536" width="11.44140625" style="20"/>
    <col min="1537" max="1537" width="6.109375" style="20" customWidth="1"/>
    <col min="1538" max="1538" width="10.88671875" style="20" bestFit="1" customWidth="1"/>
    <col min="1539" max="1550" width="6.109375" style="20" customWidth="1"/>
    <col min="1551" max="1792" width="11.44140625" style="20"/>
    <col min="1793" max="1793" width="6.109375" style="20" customWidth="1"/>
    <col min="1794" max="1794" width="10.88671875" style="20" bestFit="1" customWidth="1"/>
    <col min="1795" max="1806" width="6.109375" style="20" customWidth="1"/>
    <col min="1807" max="2048" width="11.44140625" style="20"/>
    <col min="2049" max="2049" width="6.109375" style="20" customWidth="1"/>
    <col min="2050" max="2050" width="10.88671875" style="20" bestFit="1" customWidth="1"/>
    <col min="2051" max="2062" width="6.109375" style="20" customWidth="1"/>
    <col min="2063" max="2304" width="11.44140625" style="20"/>
    <col min="2305" max="2305" width="6.109375" style="20" customWidth="1"/>
    <col min="2306" max="2306" width="10.88671875" style="20" bestFit="1" customWidth="1"/>
    <col min="2307" max="2318" width="6.109375" style="20" customWidth="1"/>
    <col min="2319" max="2560" width="11.44140625" style="20"/>
    <col min="2561" max="2561" width="6.109375" style="20" customWidth="1"/>
    <col min="2562" max="2562" width="10.88671875" style="20" bestFit="1" customWidth="1"/>
    <col min="2563" max="2574" width="6.109375" style="20" customWidth="1"/>
    <col min="2575" max="2816" width="11.44140625" style="20"/>
    <col min="2817" max="2817" width="6.109375" style="20" customWidth="1"/>
    <col min="2818" max="2818" width="10.88671875" style="20" bestFit="1" customWidth="1"/>
    <col min="2819" max="2830" width="6.109375" style="20" customWidth="1"/>
    <col min="2831" max="3072" width="11.44140625" style="20"/>
    <col min="3073" max="3073" width="6.109375" style="20" customWidth="1"/>
    <col min="3074" max="3074" width="10.88671875" style="20" bestFit="1" customWidth="1"/>
    <col min="3075" max="3086" width="6.109375" style="20" customWidth="1"/>
    <col min="3087" max="3328" width="11.44140625" style="20"/>
    <col min="3329" max="3329" width="6.109375" style="20" customWidth="1"/>
    <col min="3330" max="3330" width="10.88671875" style="20" bestFit="1" customWidth="1"/>
    <col min="3331" max="3342" width="6.109375" style="20" customWidth="1"/>
    <col min="3343" max="3584" width="11.44140625" style="20"/>
    <col min="3585" max="3585" width="6.109375" style="20" customWidth="1"/>
    <col min="3586" max="3586" width="10.88671875" style="20" bestFit="1" customWidth="1"/>
    <col min="3587" max="3598" width="6.109375" style="20" customWidth="1"/>
    <col min="3599" max="3840" width="11.44140625" style="20"/>
    <col min="3841" max="3841" width="6.109375" style="20" customWidth="1"/>
    <col min="3842" max="3842" width="10.88671875" style="20" bestFit="1" customWidth="1"/>
    <col min="3843" max="3854" width="6.109375" style="20" customWidth="1"/>
    <col min="3855" max="4096" width="11.44140625" style="20"/>
    <col min="4097" max="4097" width="6.109375" style="20" customWidth="1"/>
    <col min="4098" max="4098" width="10.88671875" style="20" bestFit="1" customWidth="1"/>
    <col min="4099" max="4110" width="6.109375" style="20" customWidth="1"/>
    <col min="4111" max="4352" width="11.44140625" style="20"/>
    <col min="4353" max="4353" width="6.109375" style="20" customWidth="1"/>
    <col min="4354" max="4354" width="10.88671875" style="20" bestFit="1" customWidth="1"/>
    <col min="4355" max="4366" width="6.109375" style="20" customWidth="1"/>
    <col min="4367" max="4608" width="11.44140625" style="20"/>
    <col min="4609" max="4609" width="6.109375" style="20" customWidth="1"/>
    <col min="4610" max="4610" width="10.88671875" style="20" bestFit="1" customWidth="1"/>
    <col min="4611" max="4622" width="6.109375" style="20" customWidth="1"/>
    <col min="4623" max="4864" width="11.44140625" style="20"/>
    <col min="4865" max="4865" width="6.109375" style="20" customWidth="1"/>
    <col min="4866" max="4866" width="10.88671875" style="20" bestFit="1" customWidth="1"/>
    <col min="4867" max="4878" width="6.109375" style="20" customWidth="1"/>
    <col min="4879" max="5120" width="11.44140625" style="20"/>
    <col min="5121" max="5121" width="6.109375" style="20" customWidth="1"/>
    <col min="5122" max="5122" width="10.88671875" style="20" bestFit="1" customWidth="1"/>
    <col min="5123" max="5134" width="6.109375" style="20" customWidth="1"/>
    <col min="5135" max="5376" width="11.44140625" style="20"/>
    <col min="5377" max="5377" width="6.109375" style="20" customWidth="1"/>
    <col min="5378" max="5378" width="10.88671875" style="20" bestFit="1" customWidth="1"/>
    <col min="5379" max="5390" width="6.109375" style="20" customWidth="1"/>
    <col min="5391" max="5632" width="11.44140625" style="20"/>
    <col min="5633" max="5633" width="6.109375" style="20" customWidth="1"/>
    <col min="5634" max="5634" width="10.88671875" style="20" bestFit="1" customWidth="1"/>
    <col min="5635" max="5646" width="6.109375" style="20" customWidth="1"/>
    <col min="5647" max="5888" width="11.44140625" style="20"/>
    <col min="5889" max="5889" width="6.109375" style="20" customWidth="1"/>
    <col min="5890" max="5890" width="10.88671875" style="20" bestFit="1" customWidth="1"/>
    <col min="5891" max="5902" width="6.109375" style="20" customWidth="1"/>
    <col min="5903" max="6144" width="11.44140625" style="20"/>
    <col min="6145" max="6145" width="6.109375" style="20" customWidth="1"/>
    <col min="6146" max="6146" width="10.88671875" style="20" bestFit="1" customWidth="1"/>
    <col min="6147" max="6158" width="6.109375" style="20" customWidth="1"/>
    <col min="6159" max="6400" width="11.44140625" style="20"/>
    <col min="6401" max="6401" width="6.109375" style="20" customWidth="1"/>
    <col min="6402" max="6402" width="10.88671875" style="20" bestFit="1" customWidth="1"/>
    <col min="6403" max="6414" width="6.109375" style="20" customWidth="1"/>
    <col min="6415" max="6656" width="11.44140625" style="20"/>
    <col min="6657" max="6657" width="6.109375" style="20" customWidth="1"/>
    <col min="6658" max="6658" width="10.88671875" style="20" bestFit="1" customWidth="1"/>
    <col min="6659" max="6670" width="6.109375" style="20" customWidth="1"/>
    <col min="6671" max="6912" width="11.44140625" style="20"/>
    <col min="6913" max="6913" width="6.109375" style="20" customWidth="1"/>
    <col min="6914" max="6914" width="10.88671875" style="20" bestFit="1" customWidth="1"/>
    <col min="6915" max="6926" width="6.109375" style="20" customWidth="1"/>
    <col min="6927" max="7168" width="11.44140625" style="20"/>
    <col min="7169" max="7169" width="6.109375" style="20" customWidth="1"/>
    <col min="7170" max="7170" width="10.88671875" style="20" bestFit="1" customWidth="1"/>
    <col min="7171" max="7182" width="6.109375" style="20" customWidth="1"/>
    <col min="7183" max="7424" width="11.44140625" style="20"/>
    <col min="7425" max="7425" width="6.109375" style="20" customWidth="1"/>
    <col min="7426" max="7426" width="10.88671875" style="20" bestFit="1" customWidth="1"/>
    <col min="7427" max="7438" width="6.109375" style="20" customWidth="1"/>
    <col min="7439" max="7680" width="11.44140625" style="20"/>
    <col min="7681" max="7681" width="6.109375" style="20" customWidth="1"/>
    <col min="7682" max="7682" width="10.88671875" style="20" bestFit="1" customWidth="1"/>
    <col min="7683" max="7694" width="6.109375" style="20" customWidth="1"/>
    <col min="7695" max="7936" width="11.44140625" style="20"/>
    <col min="7937" max="7937" width="6.109375" style="20" customWidth="1"/>
    <col min="7938" max="7938" width="10.88671875" style="20" bestFit="1" customWidth="1"/>
    <col min="7939" max="7950" width="6.109375" style="20" customWidth="1"/>
    <col min="7951" max="8192" width="11.44140625" style="20"/>
    <col min="8193" max="8193" width="6.109375" style="20" customWidth="1"/>
    <col min="8194" max="8194" width="10.88671875" style="20" bestFit="1" customWidth="1"/>
    <col min="8195" max="8206" width="6.109375" style="20" customWidth="1"/>
    <col min="8207" max="8448" width="11.44140625" style="20"/>
    <col min="8449" max="8449" width="6.109375" style="20" customWidth="1"/>
    <col min="8450" max="8450" width="10.88671875" style="20" bestFit="1" customWidth="1"/>
    <col min="8451" max="8462" width="6.109375" style="20" customWidth="1"/>
    <col min="8463" max="8704" width="11.44140625" style="20"/>
    <col min="8705" max="8705" width="6.109375" style="20" customWidth="1"/>
    <col min="8706" max="8706" width="10.88671875" style="20" bestFit="1" customWidth="1"/>
    <col min="8707" max="8718" width="6.109375" style="20" customWidth="1"/>
    <col min="8719" max="8960" width="11.44140625" style="20"/>
    <col min="8961" max="8961" width="6.109375" style="20" customWidth="1"/>
    <col min="8962" max="8962" width="10.88671875" style="20" bestFit="1" customWidth="1"/>
    <col min="8963" max="8974" width="6.109375" style="20" customWidth="1"/>
    <col min="8975" max="9216" width="11.44140625" style="20"/>
    <col min="9217" max="9217" width="6.109375" style="20" customWidth="1"/>
    <col min="9218" max="9218" width="10.88671875" style="20" bestFit="1" customWidth="1"/>
    <col min="9219" max="9230" width="6.109375" style="20" customWidth="1"/>
    <col min="9231" max="9472" width="11.44140625" style="20"/>
    <col min="9473" max="9473" width="6.109375" style="20" customWidth="1"/>
    <col min="9474" max="9474" width="10.88671875" style="20" bestFit="1" customWidth="1"/>
    <col min="9475" max="9486" width="6.109375" style="20" customWidth="1"/>
    <col min="9487" max="9728" width="11.44140625" style="20"/>
    <col min="9729" max="9729" width="6.109375" style="20" customWidth="1"/>
    <col min="9730" max="9730" width="10.88671875" style="20" bestFit="1" customWidth="1"/>
    <col min="9731" max="9742" width="6.109375" style="20" customWidth="1"/>
    <col min="9743" max="9984" width="11.44140625" style="20"/>
    <col min="9985" max="9985" width="6.109375" style="20" customWidth="1"/>
    <col min="9986" max="9986" width="10.88671875" style="20" bestFit="1" customWidth="1"/>
    <col min="9987" max="9998" width="6.109375" style="20" customWidth="1"/>
    <col min="9999" max="10240" width="11.44140625" style="20"/>
    <col min="10241" max="10241" width="6.109375" style="20" customWidth="1"/>
    <col min="10242" max="10242" width="10.88671875" style="20" bestFit="1" customWidth="1"/>
    <col min="10243" max="10254" width="6.109375" style="20" customWidth="1"/>
    <col min="10255" max="10496" width="11.44140625" style="20"/>
    <col min="10497" max="10497" width="6.109375" style="20" customWidth="1"/>
    <col min="10498" max="10498" width="10.88671875" style="20" bestFit="1" customWidth="1"/>
    <col min="10499" max="10510" width="6.109375" style="20" customWidth="1"/>
    <col min="10511" max="10752" width="11.44140625" style="20"/>
    <col min="10753" max="10753" width="6.109375" style="20" customWidth="1"/>
    <col min="10754" max="10754" width="10.88671875" style="20" bestFit="1" customWidth="1"/>
    <col min="10755" max="10766" width="6.109375" style="20" customWidth="1"/>
    <col min="10767" max="11008" width="11.44140625" style="20"/>
    <col min="11009" max="11009" width="6.109375" style="20" customWidth="1"/>
    <col min="11010" max="11010" width="10.88671875" style="20" bestFit="1" customWidth="1"/>
    <col min="11011" max="11022" width="6.109375" style="20" customWidth="1"/>
    <col min="11023" max="11264" width="11.44140625" style="20"/>
    <col min="11265" max="11265" width="6.109375" style="20" customWidth="1"/>
    <col min="11266" max="11266" width="10.88671875" style="20" bestFit="1" customWidth="1"/>
    <col min="11267" max="11278" width="6.109375" style="20" customWidth="1"/>
    <col min="11279" max="11520" width="11.44140625" style="20"/>
    <col min="11521" max="11521" width="6.109375" style="20" customWidth="1"/>
    <col min="11522" max="11522" width="10.88671875" style="20" bestFit="1" customWidth="1"/>
    <col min="11523" max="11534" width="6.109375" style="20" customWidth="1"/>
    <col min="11535" max="11776" width="11.44140625" style="20"/>
    <col min="11777" max="11777" width="6.109375" style="20" customWidth="1"/>
    <col min="11778" max="11778" width="10.88671875" style="20" bestFit="1" customWidth="1"/>
    <col min="11779" max="11790" width="6.109375" style="20" customWidth="1"/>
    <col min="11791" max="12032" width="11.44140625" style="20"/>
    <col min="12033" max="12033" width="6.109375" style="20" customWidth="1"/>
    <col min="12034" max="12034" width="10.88671875" style="20" bestFit="1" customWidth="1"/>
    <col min="12035" max="12046" width="6.109375" style="20" customWidth="1"/>
    <col min="12047" max="12288" width="11.44140625" style="20"/>
    <col min="12289" max="12289" width="6.109375" style="20" customWidth="1"/>
    <col min="12290" max="12290" width="10.88671875" style="20" bestFit="1" customWidth="1"/>
    <col min="12291" max="12302" width="6.109375" style="20" customWidth="1"/>
    <col min="12303" max="12544" width="11.44140625" style="20"/>
    <col min="12545" max="12545" width="6.109375" style="20" customWidth="1"/>
    <col min="12546" max="12546" width="10.88671875" style="20" bestFit="1" customWidth="1"/>
    <col min="12547" max="12558" width="6.109375" style="20" customWidth="1"/>
    <col min="12559" max="12800" width="11.44140625" style="20"/>
    <col min="12801" max="12801" width="6.109375" style="20" customWidth="1"/>
    <col min="12802" max="12802" width="10.88671875" style="20" bestFit="1" customWidth="1"/>
    <col min="12803" max="12814" width="6.109375" style="20" customWidth="1"/>
    <col min="12815" max="13056" width="11.44140625" style="20"/>
    <col min="13057" max="13057" width="6.109375" style="20" customWidth="1"/>
    <col min="13058" max="13058" width="10.88671875" style="20" bestFit="1" customWidth="1"/>
    <col min="13059" max="13070" width="6.109375" style="20" customWidth="1"/>
    <col min="13071" max="13312" width="11.44140625" style="20"/>
    <col min="13313" max="13313" width="6.109375" style="20" customWidth="1"/>
    <col min="13314" max="13314" width="10.88671875" style="20" bestFit="1" customWidth="1"/>
    <col min="13315" max="13326" width="6.109375" style="20" customWidth="1"/>
    <col min="13327" max="13568" width="11.44140625" style="20"/>
    <col min="13569" max="13569" width="6.109375" style="20" customWidth="1"/>
    <col min="13570" max="13570" width="10.88671875" style="20" bestFit="1" customWidth="1"/>
    <col min="13571" max="13582" width="6.109375" style="20" customWidth="1"/>
    <col min="13583" max="13824" width="11.44140625" style="20"/>
    <col min="13825" max="13825" width="6.109375" style="20" customWidth="1"/>
    <col min="13826" max="13826" width="10.88671875" style="20" bestFit="1" customWidth="1"/>
    <col min="13827" max="13838" width="6.109375" style="20" customWidth="1"/>
    <col min="13839" max="14080" width="11.44140625" style="20"/>
    <col min="14081" max="14081" width="6.109375" style="20" customWidth="1"/>
    <col min="14082" max="14082" width="10.88671875" style="20" bestFit="1" customWidth="1"/>
    <col min="14083" max="14094" width="6.109375" style="20" customWidth="1"/>
    <col min="14095" max="14336" width="11.44140625" style="20"/>
    <col min="14337" max="14337" width="6.109375" style="20" customWidth="1"/>
    <col min="14338" max="14338" width="10.88671875" style="20" bestFit="1" customWidth="1"/>
    <col min="14339" max="14350" width="6.109375" style="20" customWidth="1"/>
    <col min="14351" max="14592" width="11.44140625" style="20"/>
    <col min="14593" max="14593" width="6.109375" style="20" customWidth="1"/>
    <col min="14594" max="14594" width="10.88671875" style="20" bestFit="1" customWidth="1"/>
    <col min="14595" max="14606" width="6.109375" style="20" customWidth="1"/>
    <col min="14607" max="14848" width="11.44140625" style="20"/>
    <col min="14849" max="14849" width="6.109375" style="20" customWidth="1"/>
    <col min="14850" max="14850" width="10.88671875" style="20" bestFit="1" customWidth="1"/>
    <col min="14851" max="14862" width="6.109375" style="20" customWidth="1"/>
    <col min="14863" max="15104" width="11.44140625" style="20"/>
    <col min="15105" max="15105" width="6.109375" style="20" customWidth="1"/>
    <col min="15106" max="15106" width="10.88671875" style="20" bestFit="1" customWidth="1"/>
    <col min="15107" max="15118" width="6.109375" style="20" customWidth="1"/>
    <col min="15119" max="15360" width="11.44140625" style="20"/>
    <col min="15361" max="15361" width="6.109375" style="20" customWidth="1"/>
    <col min="15362" max="15362" width="10.88671875" style="20" bestFit="1" customWidth="1"/>
    <col min="15363" max="15374" width="6.109375" style="20" customWidth="1"/>
    <col min="15375" max="15616" width="11.44140625" style="20"/>
    <col min="15617" max="15617" width="6.109375" style="20" customWidth="1"/>
    <col min="15618" max="15618" width="10.88671875" style="20" bestFit="1" customWidth="1"/>
    <col min="15619" max="15630" width="6.109375" style="20" customWidth="1"/>
    <col min="15631" max="15872" width="11.44140625" style="20"/>
    <col min="15873" max="15873" width="6.109375" style="20" customWidth="1"/>
    <col min="15874" max="15874" width="10.88671875" style="20" bestFit="1" customWidth="1"/>
    <col min="15875" max="15886" width="6.109375" style="20" customWidth="1"/>
    <col min="15887" max="16128" width="11.44140625" style="20"/>
    <col min="16129" max="16129" width="6.109375" style="20" customWidth="1"/>
    <col min="16130" max="16130" width="10.88671875" style="20" bestFit="1" customWidth="1"/>
    <col min="16131" max="16142" width="6.109375" style="20" customWidth="1"/>
    <col min="16143" max="16384" width="11.44140625" style="20"/>
  </cols>
  <sheetData>
    <row r="1" spans="1:14" ht="18" customHeight="1">
      <c r="A1" s="295" t="s">
        <v>281</v>
      </c>
      <c r="B1" s="295"/>
      <c r="C1" s="295"/>
      <c r="D1" s="295"/>
      <c r="E1" s="295"/>
      <c r="F1" s="295"/>
      <c r="G1" s="295"/>
      <c r="H1" s="295"/>
      <c r="I1" s="295"/>
      <c r="J1" s="295"/>
      <c r="K1" s="295"/>
      <c r="L1" s="295"/>
      <c r="M1" s="295"/>
      <c r="N1" s="295"/>
    </row>
    <row r="2" spans="1:14" s="137" customFormat="1" ht="15.9" customHeight="1">
      <c r="A2" s="144"/>
      <c r="B2" s="144"/>
      <c r="C2" s="135"/>
    </row>
    <row r="3" spans="1:14" s="137" customFormat="1" ht="15.9" customHeight="1" thickBot="1">
      <c r="A3" s="147"/>
      <c r="B3" s="147"/>
      <c r="C3" s="146"/>
      <c r="D3" s="148"/>
      <c r="E3" s="148"/>
      <c r="F3" s="148"/>
      <c r="G3" s="148"/>
      <c r="H3" s="148"/>
      <c r="I3" s="148"/>
      <c r="J3" s="148"/>
      <c r="K3" s="148"/>
      <c r="L3" s="293" t="s">
        <v>282</v>
      </c>
      <c r="M3" s="293"/>
      <c r="N3" s="293"/>
    </row>
    <row r="4" spans="1:14" s="138" customFormat="1" ht="15.9" customHeight="1">
      <c r="A4" s="142" t="s">
        <v>274</v>
      </c>
      <c r="B4" s="171" t="s">
        <v>170</v>
      </c>
      <c r="C4" s="172" t="s">
        <v>126</v>
      </c>
      <c r="D4" s="172" t="s">
        <v>127</v>
      </c>
      <c r="E4" s="172" t="s">
        <v>117</v>
      </c>
      <c r="F4" s="172" t="s">
        <v>116</v>
      </c>
      <c r="G4" s="172" t="s">
        <v>135</v>
      </c>
      <c r="H4" s="172" t="s">
        <v>134</v>
      </c>
      <c r="I4" s="172" t="s">
        <v>133</v>
      </c>
      <c r="J4" s="172" t="s">
        <v>132</v>
      </c>
      <c r="K4" s="172" t="s">
        <v>131</v>
      </c>
      <c r="L4" s="172" t="s">
        <v>130</v>
      </c>
      <c r="M4" s="172" t="s">
        <v>129</v>
      </c>
      <c r="N4" s="172" t="s">
        <v>128</v>
      </c>
    </row>
    <row r="5" spans="1:14" s="137" customFormat="1" ht="15.9" customHeight="1">
      <c r="A5" s="297" t="s">
        <v>184</v>
      </c>
      <c r="B5" s="297"/>
      <c r="C5" s="297"/>
      <c r="D5" s="297"/>
      <c r="E5" s="297"/>
      <c r="F5" s="297"/>
      <c r="G5" s="297"/>
      <c r="H5" s="297"/>
      <c r="I5" s="297"/>
      <c r="J5" s="297"/>
      <c r="K5" s="297"/>
      <c r="L5" s="297"/>
      <c r="M5" s="297"/>
      <c r="N5" s="297"/>
    </row>
    <row r="6" spans="1:14" s="137" customFormat="1" ht="15.9" customHeight="1">
      <c r="A6" s="139" t="s">
        <v>242</v>
      </c>
      <c r="B6" s="173" t="s">
        <v>243</v>
      </c>
      <c r="C6" s="168" t="s">
        <v>243</v>
      </c>
      <c r="D6" s="168" t="s">
        <v>243</v>
      </c>
      <c r="E6" s="168" t="s">
        <v>243</v>
      </c>
      <c r="F6" s="168" t="s">
        <v>243</v>
      </c>
      <c r="G6" s="168" t="s">
        <v>243</v>
      </c>
      <c r="H6" s="168" t="s">
        <v>243</v>
      </c>
      <c r="I6" s="168" t="s">
        <v>243</v>
      </c>
      <c r="J6" s="168" t="s">
        <v>243</v>
      </c>
      <c r="K6" s="168" t="s">
        <v>243</v>
      </c>
      <c r="L6" s="168" t="s">
        <v>243</v>
      </c>
      <c r="M6" s="168" t="s">
        <v>243</v>
      </c>
      <c r="N6" s="168">
        <v>59</v>
      </c>
    </row>
    <row r="7" spans="1:14" s="137" customFormat="1" ht="15.9" customHeight="1">
      <c r="A7" s="139" t="s">
        <v>244</v>
      </c>
      <c r="B7" s="173">
        <v>45</v>
      </c>
      <c r="C7" s="168">
        <v>59</v>
      </c>
      <c r="D7" s="168">
        <v>54</v>
      </c>
      <c r="E7" s="168">
        <v>46</v>
      </c>
      <c r="F7" s="168">
        <v>42</v>
      </c>
      <c r="G7" s="168">
        <v>43</v>
      </c>
      <c r="H7" s="168">
        <v>47</v>
      </c>
      <c r="I7" s="168">
        <v>48</v>
      </c>
      <c r="J7" s="168">
        <v>50</v>
      </c>
      <c r="K7" s="168">
        <v>40</v>
      </c>
      <c r="L7" s="168">
        <v>41</v>
      </c>
      <c r="M7" s="168">
        <v>33</v>
      </c>
      <c r="N7" s="168">
        <v>37</v>
      </c>
    </row>
    <row r="8" spans="1:14" s="137" customFormat="1" ht="15.9" customHeight="1">
      <c r="A8" s="139" t="s">
        <v>245</v>
      </c>
      <c r="B8" s="173">
        <v>37.75</v>
      </c>
      <c r="C8" s="168">
        <v>40</v>
      </c>
      <c r="D8" s="168">
        <v>41</v>
      </c>
      <c r="E8" s="168">
        <v>39</v>
      </c>
      <c r="F8" s="168">
        <v>31</v>
      </c>
      <c r="G8" s="168">
        <v>28</v>
      </c>
      <c r="H8" s="168">
        <v>33</v>
      </c>
      <c r="I8" s="168">
        <v>39</v>
      </c>
      <c r="J8" s="168">
        <v>42</v>
      </c>
      <c r="K8" s="168">
        <v>40</v>
      </c>
      <c r="L8" s="168">
        <v>39</v>
      </c>
      <c r="M8" s="168">
        <v>45</v>
      </c>
      <c r="N8" s="168">
        <v>36</v>
      </c>
    </row>
    <row r="9" spans="1:14" s="137" customFormat="1" ht="15.9" customHeight="1">
      <c r="A9" s="139" t="s">
        <v>246</v>
      </c>
      <c r="B9" s="173">
        <v>49.5</v>
      </c>
      <c r="C9" s="168">
        <v>41</v>
      </c>
      <c r="D9" s="168">
        <v>48</v>
      </c>
      <c r="E9" s="168">
        <v>47</v>
      </c>
      <c r="F9" s="168">
        <v>42</v>
      </c>
      <c r="G9" s="168">
        <v>49</v>
      </c>
      <c r="H9" s="168">
        <v>52</v>
      </c>
      <c r="I9" s="168">
        <v>65</v>
      </c>
      <c r="J9" s="168">
        <v>55</v>
      </c>
      <c r="K9" s="168">
        <v>54</v>
      </c>
      <c r="L9" s="168">
        <v>51</v>
      </c>
      <c r="M9" s="168">
        <v>42</v>
      </c>
      <c r="N9" s="168">
        <v>48</v>
      </c>
    </row>
    <row r="10" spans="1:14" s="137" customFormat="1" ht="15.9" customHeight="1">
      <c r="A10" s="139" t="s">
        <v>247</v>
      </c>
      <c r="B10" s="173">
        <v>40.333333333333336</v>
      </c>
      <c r="C10" s="168">
        <v>57</v>
      </c>
      <c r="D10" s="168">
        <v>61</v>
      </c>
      <c r="E10" s="168">
        <v>49</v>
      </c>
      <c r="F10" s="168">
        <v>47</v>
      </c>
      <c r="G10" s="168">
        <v>42</v>
      </c>
      <c r="H10" s="168">
        <v>39</v>
      </c>
      <c r="I10" s="168">
        <v>29</v>
      </c>
      <c r="J10" s="168">
        <v>39</v>
      </c>
      <c r="K10" s="168">
        <v>29</v>
      </c>
      <c r="L10" s="168">
        <v>31</v>
      </c>
      <c r="M10" s="168">
        <v>33</v>
      </c>
      <c r="N10" s="168">
        <v>28</v>
      </c>
    </row>
    <row r="11" spans="1:14" s="137" customFormat="1" ht="15.9" customHeight="1">
      <c r="A11" s="139" t="s">
        <v>248</v>
      </c>
      <c r="B11" s="173">
        <v>27.75</v>
      </c>
      <c r="C11" s="168">
        <v>27</v>
      </c>
      <c r="D11" s="168">
        <v>24</v>
      </c>
      <c r="E11" s="168">
        <v>29</v>
      </c>
      <c r="F11" s="168">
        <v>29</v>
      </c>
      <c r="G11" s="168">
        <v>36</v>
      </c>
      <c r="H11" s="168">
        <v>21</v>
      </c>
      <c r="I11" s="168">
        <v>29</v>
      </c>
      <c r="J11" s="168">
        <v>26</v>
      </c>
      <c r="K11" s="168">
        <v>30</v>
      </c>
      <c r="L11" s="168">
        <v>27</v>
      </c>
      <c r="M11" s="168">
        <v>30</v>
      </c>
      <c r="N11" s="168">
        <v>25</v>
      </c>
    </row>
    <row r="12" spans="1:14" s="137" customFormat="1" ht="15.9" customHeight="1">
      <c r="A12" s="139" t="s">
        <v>249</v>
      </c>
      <c r="B12" s="173">
        <v>29.333333333333332</v>
      </c>
      <c r="C12" s="168">
        <v>34</v>
      </c>
      <c r="D12" s="168">
        <v>33</v>
      </c>
      <c r="E12" s="168">
        <v>36</v>
      </c>
      <c r="F12" s="168">
        <v>31</v>
      </c>
      <c r="G12" s="168">
        <v>29</v>
      </c>
      <c r="H12" s="168">
        <v>18</v>
      </c>
      <c r="I12" s="168">
        <v>20</v>
      </c>
      <c r="J12" s="168">
        <v>26</v>
      </c>
      <c r="K12" s="168">
        <v>30</v>
      </c>
      <c r="L12" s="168">
        <v>27</v>
      </c>
      <c r="M12" s="168">
        <v>30</v>
      </c>
      <c r="N12" s="168">
        <v>38</v>
      </c>
    </row>
    <row r="13" spans="1:14" s="137" customFormat="1" ht="15.9" customHeight="1">
      <c r="A13" s="139" t="s">
        <v>250</v>
      </c>
      <c r="B13" s="173">
        <v>38.416666666666664</v>
      </c>
      <c r="C13" s="168">
        <v>36</v>
      </c>
      <c r="D13" s="168">
        <v>45</v>
      </c>
      <c r="E13" s="168">
        <v>40</v>
      </c>
      <c r="F13" s="168">
        <v>28</v>
      </c>
      <c r="G13" s="168">
        <v>30</v>
      </c>
      <c r="H13" s="168">
        <v>34</v>
      </c>
      <c r="I13" s="168">
        <v>42</v>
      </c>
      <c r="J13" s="168">
        <v>52</v>
      </c>
      <c r="K13" s="168">
        <v>44</v>
      </c>
      <c r="L13" s="168">
        <v>39</v>
      </c>
      <c r="M13" s="168">
        <v>38</v>
      </c>
      <c r="N13" s="168">
        <v>33</v>
      </c>
    </row>
    <row r="14" spans="1:14" s="137" customFormat="1" ht="15.9" customHeight="1">
      <c r="A14" s="139" t="s">
        <v>251</v>
      </c>
      <c r="B14" s="173">
        <v>32.666666666666664</v>
      </c>
      <c r="C14" s="168">
        <v>36</v>
      </c>
      <c r="D14" s="168">
        <v>36</v>
      </c>
      <c r="E14" s="168">
        <v>29</v>
      </c>
      <c r="F14" s="168">
        <v>27</v>
      </c>
      <c r="G14" s="168">
        <v>25</v>
      </c>
      <c r="H14" s="168">
        <v>26</v>
      </c>
      <c r="I14" s="168">
        <v>25</v>
      </c>
      <c r="J14" s="168">
        <v>34</v>
      </c>
      <c r="K14" s="168">
        <v>37</v>
      </c>
      <c r="L14" s="168">
        <v>35</v>
      </c>
      <c r="M14" s="168">
        <v>39</v>
      </c>
      <c r="N14" s="168">
        <v>43</v>
      </c>
    </row>
    <row r="15" spans="1:14" s="137" customFormat="1" ht="15.9" customHeight="1">
      <c r="A15" s="139" t="s">
        <v>252</v>
      </c>
      <c r="B15" s="173">
        <v>35.666666666666664</v>
      </c>
      <c r="C15" s="168">
        <v>44</v>
      </c>
      <c r="D15" s="168">
        <v>41</v>
      </c>
      <c r="E15" s="168">
        <v>43</v>
      </c>
      <c r="F15" s="168">
        <v>36</v>
      </c>
      <c r="G15" s="168">
        <v>35</v>
      </c>
      <c r="H15" s="168">
        <v>31</v>
      </c>
      <c r="I15" s="168">
        <v>23</v>
      </c>
      <c r="J15" s="168">
        <v>35</v>
      </c>
      <c r="K15" s="168">
        <v>35</v>
      </c>
      <c r="L15" s="168">
        <v>31</v>
      </c>
      <c r="M15" s="168">
        <v>34</v>
      </c>
      <c r="N15" s="168">
        <v>40</v>
      </c>
    </row>
    <row r="16" spans="1:14" s="137" customFormat="1" ht="15.9" customHeight="1">
      <c r="A16" s="139" t="s">
        <v>253</v>
      </c>
      <c r="B16" s="173">
        <v>42</v>
      </c>
      <c r="C16" s="168">
        <v>43</v>
      </c>
      <c r="D16" s="168">
        <v>50</v>
      </c>
      <c r="E16" s="168">
        <v>50</v>
      </c>
      <c r="F16" s="168">
        <v>47</v>
      </c>
      <c r="G16" s="168">
        <v>40</v>
      </c>
      <c r="H16" s="168">
        <v>33</v>
      </c>
      <c r="I16" s="168">
        <v>32</v>
      </c>
      <c r="J16" s="168">
        <v>43</v>
      </c>
      <c r="K16" s="168">
        <v>40</v>
      </c>
      <c r="L16" s="168">
        <v>47</v>
      </c>
      <c r="M16" s="168">
        <v>40</v>
      </c>
      <c r="N16" s="168">
        <v>36</v>
      </c>
    </row>
    <row r="17" spans="1:14" s="137" customFormat="1" ht="15.9" customHeight="1">
      <c r="A17" s="139" t="s">
        <v>254</v>
      </c>
      <c r="B17" s="173">
        <v>32</v>
      </c>
      <c r="C17" s="168">
        <v>46</v>
      </c>
      <c r="D17" s="168">
        <v>42</v>
      </c>
      <c r="E17" s="168">
        <v>37</v>
      </c>
      <c r="F17" s="168">
        <v>38</v>
      </c>
      <c r="G17" s="168">
        <v>29</v>
      </c>
      <c r="H17" s="168">
        <v>22</v>
      </c>
      <c r="I17" s="168">
        <v>23</v>
      </c>
      <c r="J17" s="168">
        <v>28</v>
      </c>
      <c r="K17" s="168">
        <v>26</v>
      </c>
      <c r="L17" s="168">
        <v>28</v>
      </c>
      <c r="M17" s="168">
        <v>32</v>
      </c>
      <c r="N17" s="168">
        <v>33</v>
      </c>
    </row>
    <row r="18" spans="1:14" s="137" customFormat="1" ht="15.9" customHeight="1">
      <c r="A18" s="139" t="s">
        <v>255</v>
      </c>
      <c r="B18" s="173">
        <v>21</v>
      </c>
      <c r="C18" s="168">
        <v>30</v>
      </c>
      <c r="D18" s="168">
        <v>27</v>
      </c>
      <c r="E18" s="168">
        <v>18</v>
      </c>
      <c r="F18" s="168">
        <v>19</v>
      </c>
      <c r="G18" s="168">
        <v>17</v>
      </c>
      <c r="H18" s="168">
        <v>16</v>
      </c>
      <c r="I18" s="168">
        <v>16</v>
      </c>
      <c r="J18" s="168">
        <v>23</v>
      </c>
      <c r="K18" s="168">
        <v>23</v>
      </c>
      <c r="L18" s="168">
        <v>16</v>
      </c>
      <c r="M18" s="168">
        <v>21</v>
      </c>
      <c r="N18" s="168">
        <v>20</v>
      </c>
    </row>
    <row r="19" spans="1:14" s="137" customFormat="1" ht="15.9" customHeight="1">
      <c r="A19" s="175" t="s">
        <v>347</v>
      </c>
      <c r="B19" s="189">
        <v>18</v>
      </c>
      <c r="C19" s="190">
        <v>21</v>
      </c>
      <c r="D19" s="190">
        <v>22</v>
      </c>
      <c r="E19" s="190">
        <v>22</v>
      </c>
      <c r="F19" s="190">
        <v>18</v>
      </c>
      <c r="G19" s="190">
        <v>16</v>
      </c>
      <c r="H19" s="190">
        <v>12</v>
      </c>
      <c r="I19" s="190">
        <v>14</v>
      </c>
      <c r="J19" s="190">
        <v>17</v>
      </c>
      <c r="K19" s="190">
        <v>17</v>
      </c>
      <c r="L19" s="190">
        <v>17</v>
      </c>
      <c r="M19" s="190">
        <v>17</v>
      </c>
      <c r="N19" s="190">
        <v>20</v>
      </c>
    </row>
    <row r="20" spans="1:14" s="137" customFormat="1" ht="15.9" customHeight="1">
      <c r="A20" s="297" t="s">
        <v>185</v>
      </c>
      <c r="B20" s="297"/>
      <c r="C20" s="297"/>
      <c r="D20" s="297"/>
      <c r="E20" s="297"/>
      <c r="F20" s="297"/>
      <c r="G20" s="297"/>
      <c r="H20" s="297"/>
      <c r="I20" s="297"/>
      <c r="J20" s="297"/>
      <c r="K20" s="297"/>
      <c r="L20" s="297"/>
      <c r="M20" s="297"/>
      <c r="N20" s="297"/>
    </row>
    <row r="21" spans="1:14" s="137" customFormat="1" ht="15.9" customHeight="1">
      <c r="A21" s="139" t="s">
        <v>242</v>
      </c>
      <c r="B21" s="173" t="s">
        <v>243</v>
      </c>
      <c r="C21" s="168" t="s">
        <v>243</v>
      </c>
      <c r="D21" s="168" t="s">
        <v>243</v>
      </c>
      <c r="E21" s="168" t="s">
        <v>243</v>
      </c>
      <c r="F21" s="168" t="s">
        <v>243</v>
      </c>
      <c r="G21" s="168" t="s">
        <v>243</v>
      </c>
      <c r="H21" s="168" t="s">
        <v>243</v>
      </c>
      <c r="I21" s="168" t="s">
        <v>243</v>
      </c>
      <c r="J21" s="168" t="s">
        <v>243</v>
      </c>
      <c r="K21" s="168" t="s">
        <v>243</v>
      </c>
      <c r="L21" s="168" t="s">
        <v>243</v>
      </c>
      <c r="M21" s="168" t="s">
        <v>243</v>
      </c>
      <c r="N21" s="168">
        <v>162</v>
      </c>
    </row>
    <row r="22" spans="1:14" s="137" customFormat="1" ht="15.9" customHeight="1">
      <c r="A22" s="139" t="s">
        <v>244</v>
      </c>
      <c r="B22" s="173">
        <v>143.66666666666666</v>
      </c>
      <c r="C22" s="168">
        <v>172</v>
      </c>
      <c r="D22" s="168">
        <v>175</v>
      </c>
      <c r="E22" s="168">
        <v>152</v>
      </c>
      <c r="F22" s="168">
        <v>141</v>
      </c>
      <c r="G22" s="168">
        <v>128</v>
      </c>
      <c r="H22" s="168">
        <v>138</v>
      </c>
      <c r="I22" s="168">
        <v>139</v>
      </c>
      <c r="J22" s="168">
        <v>135</v>
      </c>
      <c r="K22" s="168">
        <v>136</v>
      </c>
      <c r="L22" s="168">
        <v>130</v>
      </c>
      <c r="M22" s="168">
        <v>134</v>
      </c>
      <c r="N22" s="168">
        <v>144</v>
      </c>
    </row>
    <row r="23" spans="1:14" s="137" customFormat="1" ht="15.9" customHeight="1">
      <c r="A23" s="139" t="s">
        <v>245</v>
      </c>
      <c r="B23" s="173">
        <v>108.25</v>
      </c>
      <c r="C23" s="168">
        <v>138</v>
      </c>
      <c r="D23" s="168">
        <v>135</v>
      </c>
      <c r="E23" s="168">
        <v>138</v>
      </c>
      <c r="F23" s="168">
        <v>123</v>
      </c>
      <c r="G23" s="168">
        <v>101</v>
      </c>
      <c r="H23" s="168">
        <v>100</v>
      </c>
      <c r="I23" s="168">
        <v>96</v>
      </c>
      <c r="J23" s="168">
        <v>89</v>
      </c>
      <c r="K23" s="168">
        <v>76</v>
      </c>
      <c r="L23" s="168">
        <v>82</v>
      </c>
      <c r="M23" s="168">
        <v>103</v>
      </c>
      <c r="N23" s="168">
        <v>118</v>
      </c>
    </row>
    <row r="24" spans="1:14" s="137" customFormat="1" ht="15.9" customHeight="1">
      <c r="A24" s="139" t="s">
        <v>246</v>
      </c>
      <c r="B24" s="173">
        <v>149</v>
      </c>
      <c r="C24" s="168">
        <v>127</v>
      </c>
      <c r="D24" s="168">
        <v>132</v>
      </c>
      <c r="E24" s="168">
        <v>135</v>
      </c>
      <c r="F24" s="168">
        <v>140</v>
      </c>
      <c r="G24" s="168">
        <v>155</v>
      </c>
      <c r="H24" s="168">
        <v>150</v>
      </c>
      <c r="I24" s="168">
        <v>155</v>
      </c>
      <c r="J24" s="168">
        <v>152</v>
      </c>
      <c r="K24" s="168">
        <v>155</v>
      </c>
      <c r="L24" s="168">
        <v>158</v>
      </c>
      <c r="M24" s="168">
        <v>163</v>
      </c>
      <c r="N24" s="168">
        <v>166</v>
      </c>
    </row>
    <row r="25" spans="1:14" s="137" customFormat="1" ht="15.9" customHeight="1">
      <c r="A25" s="139" t="s">
        <v>247</v>
      </c>
      <c r="B25" s="173">
        <v>128.91666666666666</v>
      </c>
      <c r="C25" s="168">
        <v>172</v>
      </c>
      <c r="D25" s="168">
        <v>177</v>
      </c>
      <c r="E25" s="168">
        <v>153</v>
      </c>
      <c r="F25" s="168">
        <v>153</v>
      </c>
      <c r="G25" s="168">
        <v>132</v>
      </c>
      <c r="H25" s="168">
        <v>123</v>
      </c>
      <c r="I25" s="168">
        <v>116</v>
      </c>
      <c r="J25" s="168">
        <v>111</v>
      </c>
      <c r="K25" s="168">
        <v>105</v>
      </c>
      <c r="L25" s="168">
        <v>101</v>
      </c>
      <c r="M25" s="168">
        <v>100</v>
      </c>
      <c r="N25" s="168">
        <v>104</v>
      </c>
    </row>
    <row r="26" spans="1:14" s="137" customFormat="1" ht="15.9" customHeight="1">
      <c r="A26" s="139" t="s">
        <v>248</v>
      </c>
      <c r="B26" s="173">
        <v>106.16666666666667</v>
      </c>
      <c r="C26" s="168">
        <v>116</v>
      </c>
      <c r="D26" s="168">
        <v>113</v>
      </c>
      <c r="E26" s="168">
        <v>106</v>
      </c>
      <c r="F26" s="168">
        <v>98</v>
      </c>
      <c r="G26" s="168">
        <v>94</v>
      </c>
      <c r="H26" s="168">
        <v>96</v>
      </c>
      <c r="I26" s="168">
        <v>91</v>
      </c>
      <c r="J26" s="168">
        <v>99</v>
      </c>
      <c r="K26" s="168">
        <v>99</v>
      </c>
      <c r="L26" s="168">
        <v>117</v>
      </c>
      <c r="M26" s="168">
        <v>120</v>
      </c>
      <c r="N26" s="168">
        <v>125</v>
      </c>
    </row>
    <row r="27" spans="1:14" s="137" customFormat="1" ht="15.9" customHeight="1">
      <c r="A27" s="139" t="s">
        <v>249</v>
      </c>
      <c r="B27" s="173">
        <v>119.91666666666667</v>
      </c>
      <c r="C27" s="168">
        <v>136</v>
      </c>
      <c r="D27" s="168">
        <v>131</v>
      </c>
      <c r="E27" s="168">
        <v>127</v>
      </c>
      <c r="F27" s="168">
        <v>129</v>
      </c>
      <c r="G27" s="168">
        <v>123</v>
      </c>
      <c r="H27" s="168">
        <v>113</v>
      </c>
      <c r="I27" s="168">
        <v>109</v>
      </c>
      <c r="J27" s="168">
        <v>116</v>
      </c>
      <c r="K27" s="168">
        <v>111</v>
      </c>
      <c r="L27" s="168">
        <v>106</v>
      </c>
      <c r="M27" s="168">
        <v>113</v>
      </c>
      <c r="N27" s="168">
        <v>125</v>
      </c>
    </row>
    <row r="28" spans="1:14" s="137" customFormat="1" ht="15.9" customHeight="1">
      <c r="A28" s="139" t="s">
        <v>250</v>
      </c>
      <c r="B28" s="173">
        <v>129.08333333333334</v>
      </c>
      <c r="C28" s="168">
        <v>136</v>
      </c>
      <c r="D28" s="168">
        <v>141</v>
      </c>
      <c r="E28" s="168">
        <v>130</v>
      </c>
      <c r="F28" s="168">
        <v>140</v>
      </c>
      <c r="G28" s="168">
        <v>136</v>
      </c>
      <c r="H28" s="168">
        <v>128</v>
      </c>
      <c r="I28" s="168">
        <v>116</v>
      </c>
      <c r="J28" s="168">
        <v>123</v>
      </c>
      <c r="K28" s="168">
        <v>124</v>
      </c>
      <c r="L28" s="168">
        <v>125</v>
      </c>
      <c r="M28" s="168">
        <v>128</v>
      </c>
      <c r="N28" s="168">
        <v>122</v>
      </c>
    </row>
    <row r="29" spans="1:14" s="137" customFormat="1" ht="15.9" customHeight="1">
      <c r="A29" s="139" t="s">
        <v>251</v>
      </c>
      <c r="B29" s="173">
        <v>131.66666666666666</v>
      </c>
      <c r="C29" s="168">
        <v>140</v>
      </c>
      <c r="D29" s="168">
        <v>143</v>
      </c>
      <c r="E29" s="168">
        <v>131</v>
      </c>
      <c r="F29" s="168">
        <v>128</v>
      </c>
      <c r="G29" s="168">
        <v>137</v>
      </c>
      <c r="H29" s="168">
        <v>124</v>
      </c>
      <c r="I29" s="168">
        <v>135</v>
      </c>
      <c r="J29" s="168">
        <v>130</v>
      </c>
      <c r="K29" s="168">
        <v>122</v>
      </c>
      <c r="L29" s="168">
        <v>121</v>
      </c>
      <c r="M29" s="168">
        <v>132</v>
      </c>
      <c r="N29" s="168">
        <v>137</v>
      </c>
    </row>
    <row r="30" spans="1:14" s="137" customFormat="1" ht="15.9" customHeight="1">
      <c r="A30" s="139" t="s">
        <v>252</v>
      </c>
      <c r="B30" s="173">
        <v>141.25</v>
      </c>
      <c r="C30" s="168">
        <v>155</v>
      </c>
      <c r="D30" s="168">
        <v>144</v>
      </c>
      <c r="E30" s="168">
        <v>138</v>
      </c>
      <c r="F30" s="168">
        <v>149</v>
      </c>
      <c r="G30" s="168">
        <v>147</v>
      </c>
      <c r="H30" s="168">
        <v>134</v>
      </c>
      <c r="I30" s="168">
        <v>128</v>
      </c>
      <c r="J30" s="168">
        <v>129</v>
      </c>
      <c r="K30" s="168">
        <v>130</v>
      </c>
      <c r="L30" s="168">
        <v>147</v>
      </c>
      <c r="M30" s="168">
        <v>151</v>
      </c>
      <c r="N30" s="168">
        <v>143</v>
      </c>
    </row>
    <row r="31" spans="1:14" s="137" customFormat="1" ht="15.9" customHeight="1">
      <c r="A31" s="139" t="s">
        <v>253</v>
      </c>
      <c r="B31" s="173">
        <v>136</v>
      </c>
      <c r="C31" s="168">
        <v>164</v>
      </c>
      <c r="D31" s="168">
        <v>152</v>
      </c>
      <c r="E31" s="168">
        <v>151</v>
      </c>
      <c r="F31" s="168">
        <v>152</v>
      </c>
      <c r="G31" s="168">
        <v>150</v>
      </c>
      <c r="H31" s="168">
        <v>128</v>
      </c>
      <c r="I31" s="168">
        <v>131</v>
      </c>
      <c r="J31" s="168">
        <v>120</v>
      </c>
      <c r="K31" s="168">
        <v>119</v>
      </c>
      <c r="L31" s="168">
        <v>112</v>
      </c>
      <c r="M31" s="168">
        <v>122</v>
      </c>
      <c r="N31" s="168">
        <v>131</v>
      </c>
    </row>
    <row r="32" spans="1:14" s="137" customFormat="1" ht="15.9" customHeight="1">
      <c r="A32" s="139" t="s">
        <v>254</v>
      </c>
      <c r="B32" s="173">
        <v>107</v>
      </c>
      <c r="C32" s="168">
        <v>141</v>
      </c>
      <c r="D32" s="168">
        <v>139</v>
      </c>
      <c r="E32" s="168">
        <v>129</v>
      </c>
      <c r="F32" s="168">
        <v>125</v>
      </c>
      <c r="G32" s="168">
        <v>114</v>
      </c>
      <c r="H32" s="168">
        <v>95</v>
      </c>
      <c r="I32" s="168">
        <v>83</v>
      </c>
      <c r="J32" s="168">
        <v>94</v>
      </c>
      <c r="K32" s="168">
        <v>88</v>
      </c>
      <c r="L32" s="168">
        <v>86</v>
      </c>
      <c r="M32" s="168">
        <v>89</v>
      </c>
      <c r="N32" s="168">
        <v>104</v>
      </c>
    </row>
    <row r="33" spans="1:14" s="137" customFormat="1" ht="15.9" customHeight="1">
      <c r="A33" s="139" t="s">
        <v>255</v>
      </c>
      <c r="B33" s="173">
        <v>92</v>
      </c>
      <c r="C33" s="168">
        <v>108</v>
      </c>
      <c r="D33" s="168">
        <v>108</v>
      </c>
      <c r="E33" s="168">
        <v>106</v>
      </c>
      <c r="F33" s="168">
        <v>93</v>
      </c>
      <c r="G33" s="168">
        <v>90</v>
      </c>
      <c r="H33" s="168">
        <v>84</v>
      </c>
      <c r="I33" s="168">
        <v>93</v>
      </c>
      <c r="J33" s="168">
        <v>75</v>
      </c>
      <c r="K33" s="168">
        <v>75</v>
      </c>
      <c r="L33" s="168">
        <v>82</v>
      </c>
      <c r="M33" s="168">
        <v>95</v>
      </c>
      <c r="N33" s="168">
        <v>94</v>
      </c>
    </row>
    <row r="34" spans="1:14" s="137" customFormat="1" ht="15.9" customHeight="1">
      <c r="A34" s="175" t="s">
        <v>347</v>
      </c>
      <c r="B34" s="189">
        <v>99</v>
      </c>
      <c r="C34" s="190">
        <v>107</v>
      </c>
      <c r="D34" s="190">
        <v>113</v>
      </c>
      <c r="E34" s="190">
        <v>109</v>
      </c>
      <c r="F34" s="190">
        <v>109</v>
      </c>
      <c r="G34" s="190">
        <v>105</v>
      </c>
      <c r="H34" s="190">
        <v>96</v>
      </c>
      <c r="I34" s="190">
        <v>92</v>
      </c>
      <c r="J34" s="190">
        <v>90</v>
      </c>
      <c r="K34" s="190">
        <v>89</v>
      </c>
      <c r="L34" s="190">
        <v>86</v>
      </c>
      <c r="M34" s="190">
        <v>87</v>
      </c>
      <c r="N34" s="190">
        <v>99</v>
      </c>
    </row>
    <row r="35" spans="1:14" s="137" customFormat="1" ht="15.9" customHeight="1">
      <c r="A35" s="297" t="s">
        <v>33</v>
      </c>
      <c r="B35" s="297"/>
      <c r="C35" s="297"/>
      <c r="D35" s="297"/>
      <c r="E35" s="297"/>
      <c r="F35" s="297"/>
      <c r="G35" s="297"/>
      <c r="H35" s="297"/>
      <c r="I35" s="297"/>
      <c r="J35" s="297"/>
      <c r="K35" s="297"/>
      <c r="L35" s="297"/>
      <c r="M35" s="297"/>
      <c r="N35" s="297"/>
    </row>
    <row r="36" spans="1:14" s="137" customFormat="1" ht="15.9" customHeight="1">
      <c r="A36" s="139" t="s">
        <v>242</v>
      </c>
      <c r="B36" s="173" t="s">
        <v>243</v>
      </c>
      <c r="C36" s="168" t="s">
        <v>243</v>
      </c>
      <c r="D36" s="168" t="s">
        <v>243</v>
      </c>
      <c r="E36" s="168" t="s">
        <v>243</v>
      </c>
      <c r="F36" s="168" t="s">
        <v>243</v>
      </c>
      <c r="G36" s="168" t="s">
        <v>243</v>
      </c>
      <c r="H36" s="168" t="s">
        <v>243</v>
      </c>
      <c r="I36" s="168" t="s">
        <v>243</v>
      </c>
      <c r="J36" s="168" t="s">
        <v>243</v>
      </c>
      <c r="K36" s="168" t="s">
        <v>243</v>
      </c>
      <c r="L36" s="168" t="s">
        <v>243</v>
      </c>
      <c r="M36" s="168" t="s">
        <v>243</v>
      </c>
      <c r="N36" s="168">
        <v>77</v>
      </c>
    </row>
    <row r="37" spans="1:14" s="137" customFormat="1" ht="15.9" customHeight="1">
      <c r="A37" s="139" t="s">
        <v>244</v>
      </c>
      <c r="B37" s="173">
        <v>72</v>
      </c>
      <c r="C37" s="168">
        <v>79</v>
      </c>
      <c r="D37" s="168">
        <v>81</v>
      </c>
      <c r="E37" s="168">
        <v>81</v>
      </c>
      <c r="F37" s="168">
        <v>75</v>
      </c>
      <c r="G37" s="168">
        <v>81</v>
      </c>
      <c r="H37" s="168">
        <v>73</v>
      </c>
      <c r="I37" s="168">
        <v>70</v>
      </c>
      <c r="J37" s="168">
        <v>64</v>
      </c>
      <c r="K37" s="168">
        <v>63</v>
      </c>
      <c r="L37" s="168">
        <v>64</v>
      </c>
      <c r="M37" s="168">
        <v>65</v>
      </c>
      <c r="N37" s="168">
        <v>68</v>
      </c>
    </row>
    <row r="38" spans="1:14" s="137" customFormat="1" ht="15.9" customHeight="1">
      <c r="A38" s="139" t="s">
        <v>245</v>
      </c>
      <c r="B38" s="173">
        <v>60.916666666666664</v>
      </c>
      <c r="C38" s="168">
        <v>64</v>
      </c>
      <c r="D38" s="168">
        <v>60</v>
      </c>
      <c r="E38" s="168">
        <v>67</v>
      </c>
      <c r="F38" s="168">
        <v>72</v>
      </c>
      <c r="G38" s="168">
        <v>61</v>
      </c>
      <c r="H38" s="168">
        <v>60</v>
      </c>
      <c r="I38" s="168">
        <v>64</v>
      </c>
      <c r="J38" s="168">
        <v>62</v>
      </c>
      <c r="K38" s="168">
        <v>58</v>
      </c>
      <c r="L38" s="168">
        <v>54</v>
      </c>
      <c r="M38" s="168">
        <v>53</v>
      </c>
      <c r="N38" s="168">
        <v>56</v>
      </c>
    </row>
    <row r="39" spans="1:14" s="137" customFormat="1" ht="15.9" customHeight="1">
      <c r="A39" s="139" t="s">
        <v>246</v>
      </c>
      <c r="B39" s="173">
        <v>65.083333333333329</v>
      </c>
      <c r="C39" s="168">
        <v>64</v>
      </c>
      <c r="D39" s="168">
        <v>67</v>
      </c>
      <c r="E39" s="168">
        <v>60</v>
      </c>
      <c r="F39" s="168">
        <v>54</v>
      </c>
      <c r="G39" s="168">
        <v>61</v>
      </c>
      <c r="H39" s="168">
        <v>60</v>
      </c>
      <c r="I39" s="168">
        <v>61</v>
      </c>
      <c r="J39" s="168">
        <v>66</v>
      </c>
      <c r="K39" s="168">
        <v>71</v>
      </c>
      <c r="L39" s="168">
        <v>76</v>
      </c>
      <c r="M39" s="168">
        <v>70</v>
      </c>
      <c r="N39" s="168">
        <v>71</v>
      </c>
    </row>
    <row r="40" spans="1:14" s="137" customFormat="1" ht="15.9" customHeight="1">
      <c r="A40" s="139" t="s">
        <v>247</v>
      </c>
      <c r="B40" s="173">
        <v>71.75</v>
      </c>
      <c r="C40" s="168">
        <v>75</v>
      </c>
      <c r="D40" s="168">
        <v>78</v>
      </c>
      <c r="E40" s="168">
        <v>74</v>
      </c>
      <c r="F40" s="168">
        <v>79</v>
      </c>
      <c r="G40" s="168">
        <v>75</v>
      </c>
      <c r="H40" s="168">
        <v>82</v>
      </c>
      <c r="I40" s="168">
        <v>78</v>
      </c>
      <c r="J40" s="168">
        <v>69</v>
      </c>
      <c r="K40" s="168">
        <v>63</v>
      </c>
      <c r="L40" s="168">
        <v>64</v>
      </c>
      <c r="M40" s="168">
        <v>60</v>
      </c>
      <c r="N40" s="168">
        <v>64</v>
      </c>
    </row>
    <row r="41" spans="1:14" s="137" customFormat="1" ht="15.9" customHeight="1">
      <c r="A41" s="139" t="s">
        <v>248</v>
      </c>
      <c r="B41" s="173">
        <v>66.75</v>
      </c>
      <c r="C41" s="168">
        <v>74</v>
      </c>
      <c r="D41" s="168">
        <v>71</v>
      </c>
      <c r="E41" s="168">
        <v>72</v>
      </c>
      <c r="F41" s="168">
        <v>70</v>
      </c>
      <c r="G41" s="168">
        <v>65</v>
      </c>
      <c r="H41" s="168">
        <v>70</v>
      </c>
      <c r="I41" s="168">
        <v>64</v>
      </c>
      <c r="J41" s="168">
        <v>65</v>
      </c>
      <c r="K41" s="168">
        <v>60</v>
      </c>
      <c r="L41" s="168">
        <v>59</v>
      </c>
      <c r="M41" s="168">
        <v>63</v>
      </c>
      <c r="N41" s="168">
        <v>68</v>
      </c>
    </row>
    <row r="42" spans="1:14" s="137" customFormat="1" ht="15.9" customHeight="1">
      <c r="A42" s="139">
        <v>2012</v>
      </c>
      <c r="B42" s="173">
        <v>61.75</v>
      </c>
      <c r="C42" s="168">
        <v>66</v>
      </c>
      <c r="D42" s="168">
        <v>68</v>
      </c>
      <c r="E42" s="168">
        <v>65</v>
      </c>
      <c r="F42" s="168">
        <v>63</v>
      </c>
      <c r="G42" s="168">
        <v>68</v>
      </c>
      <c r="H42" s="168">
        <v>62</v>
      </c>
      <c r="I42" s="168">
        <v>57</v>
      </c>
      <c r="J42" s="168">
        <v>56</v>
      </c>
      <c r="K42" s="168">
        <v>54</v>
      </c>
      <c r="L42" s="168">
        <v>55</v>
      </c>
      <c r="M42" s="168">
        <v>61</v>
      </c>
      <c r="N42" s="168">
        <v>66</v>
      </c>
    </row>
    <row r="43" spans="1:14" s="137" customFormat="1" ht="15.9" customHeight="1">
      <c r="A43" s="139" t="s">
        <v>250</v>
      </c>
      <c r="B43" s="173">
        <v>73.333333333333329</v>
      </c>
      <c r="C43" s="168">
        <v>73</v>
      </c>
      <c r="D43" s="168">
        <v>70</v>
      </c>
      <c r="E43" s="168">
        <v>70</v>
      </c>
      <c r="F43" s="168">
        <v>69</v>
      </c>
      <c r="G43" s="168">
        <v>70</v>
      </c>
      <c r="H43" s="168">
        <v>75</v>
      </c>
      <c r="I43" s="168">
        <v>75</v>
      </c>
      <c r="J43" s="168">
        <v>77</v>
      </c>
      <c r="K43" s="168">
        <v>76</v>
      </c>
      <c r="L43" s="168">
        <v>72</v>
      </c>
      <c r="M43" s="168">
        <v>75</v>
      </c>
      <c r="N43" s="168">
        <v>78</v>
      </c>
    </row>
    <row r="44" spans="1:14" s="137" customFormat="1" ht="15.9" customHeight="1">
      <c r="A44" s="139" t="s">
        <v>251</v>
      </c>
      <c r="B44" s="173">
        <v>67</v>
      </c>
      <c r="C44" s="168">
        <v>69</v>
      </c>
      <c r="D44" s="168">
        <v>70</v>
      </c>
      <c r="E44" s="168">
        <v>68</v>
      </c>
      <c r="F44" s="168">
        <v>75</v>
      </c>
      <c r="G44" s="168">
        <v>72</v>
      </c>
      <c r="H44" s="168">
        <v>64</v>
      </c>
      <c r="I44" s="168">
        <v>66</v>
      </c>
      <c r="J44" s="168">
        <v>62</v>
      </c>
      <c r="K44" s="168">
        <v>66</v>
      </c>
      <c r="L44" s="168">
        <v>64</v>
      </c>
      <c r="M44" s="168">
        <v>64</v>
      </c>
      <c r="N44" s="168">
        <v>64</v>
      </c>
    </row>
    <row r="45" spans="1:14" s="137" customFormat="1" ht="15.9" customHeight="1">
      <c r="A45" s="139" t="s">
        <v>252</v>
      </c>
      <c r="B45" s="173">
        <v>67.666666666666671</v>
      </c>
      <c r="C45" s="168">
        <v>63</v>
      </c>
      <c r="D45" s="168">
        <v>68</v>
      </c>
      <c r="E45" s="168">
        <v>66</v>
      </c>
      <c r="F45" s="168">
        <v>70</v>
      </c>
      <c r="G45" s="168">
        <v>72</v>
      </c>
      <c r="H45" s="168">
        <v>68</v>
      </c>
      <c r="I45" s="168">
        <v>59</v>
      </c>
      <c r="J45" s="168">
        <v>69</v>
      </c>
      <c r="K45" s="168">
        <v>67</v>
      </c>
      <c r="L45" s="168">
        <v>69</v>
      </c>
      <c r="M45" s="168">
        <v>69</v>
      </c>
      <c r="N45" s="168">
        <v>72</v>
      </c>
    </row>
    <row r="46" spans="1:14" s="137" customFormat="1" ht="15.9" customHeight="1">
      <c r="A46" s="139" t="s">
        <v>253</v>
      </c>
      <c r="B46" s="173">
        <v>67</v>
      </c>
      <c r="C46" s="168">
        <v>74</v>
      </c>
      <c r="D46" s="168">
        <v>72</v>
      </c>
      <c r="E46" s="168">
        <v>72</v>
      </c>
      <c r="F46" s="168">
        <v>67</v>
      </c>
      <c r="G46" s="168">
        <v>69</v>
      </c>
      <c r="H46" s="168">
        <v>68</v>
      </c>
      <c r="I46" s="168">
        <v>69</v>
      </c>
      <c r="J46" s="168">
        <v>67</v>
      </c>
      <c r="K46" s="168">
        <v>64</v>
      </c>
      <c r="L46" s="168">
        <v>60</v>
      </c>
      <c r="M46" s="168">
        <v>59</v>
      </c>
      <c r="N46" s="168">
        <v>61</v>
      </c>
    </row>
    <row r="47" spans="1:14" s="137" customFormat="1" ht="15.9" customHeight="1">
      <c r="A47" s="139" t="s">
        <v>254</v>
      </c>
      <c r="B47" s="173">
        <v>55</v>
      </c>
      <c r="C47" s="168">
        <v>67</v>
      </c>
      <c r="D47" s="168">
        <v>65</v>
      </c>
      <c r="E47" s="168">
        <v>64</v>
      </c>
      <c r="F47" s="168">
        <v>60</v>
      </c>
      <c r="G47" s="168">
        <v>58</v>
      </c>
      <c r="H47" s="168">
        <v>53</v>
      </c>
      <c r="I47" s="168">
        <v>52</v>
      </c>
      <c r="J47" s="168">
        <v>52</v>
      </c>
      <c r="K47" s="168">
        <v>48</v>
      </c>
      <c r="L47" s="168">
        <v>43</v>
      </c>
      <c r="M47" s="168">
        <v>48</v>
      </c>
      <c r="N47" s="168">
        <v>48</v>
      </c>
    </row>
    <row r="48" spans="1:14" s="137" customFormat="1" ht="15.9" customHeight="1">
      <c r="A48" s="139" t="s">
        <v>255</v>
      </c>
      <c r="B48" s="173">
        <v>46</v>
      </c>
      <c r="C48" s="168">
        <v>51</v>
      </c>
      <c r="D48" s="168">
        <v>59</v>
      </c>
      <c r="E48" s="168">
        <v>54</v>
      </c>
      <c r="F48" s="168">
        <v>38</v>
      </c>
      <c r="G48" s="168">
        <v>38</v>
      </c>
      <c r="H48" s="168">
        <v>41</v>
      </c>
      <c r="I48" s="168">
        <v>49</v>
      </c>
      <c r="J48" s="168">
        <v>43</v>
      </c>
      <c r="K48" s="168">
        <v>38</v>
      </c>
      <c r="L48" s="168">
        <v>46</v>
      </c>
      <c r="M48" s="168">
        <v>47</v>
      </c>
      <c r="N48" s="168">
        <v>52</v>
      </c>
    </row>
    <row r="49" spans="1:14" s="137" customFormat="1" ht="15.9" customHeight="1" thickBot="1">
      <c r="A49" s="153" t="s">
        <v>347</v>
      </c>
      <c r="B49" s="191">
        <v>43</v>
      </c>
      <c r="C49" s="192">
        <v>55</v>
      </c>
      <c r="D49" s="192">
        <v>54</v>
      </c>
      <c r="E49" s="192">
        <v>53</v>
      </c>
      <c r="F49" s="192">
        <v>55</v>
      </c>
      <c r="G49" s="192">
        <v>46</v>
      </c>
      <c r="H49" s="192">
        <v>42</v>
      </c>
      <c r="I49" s="192">
        <v>40</v>
      </c>
      <c r="J49" s="192">
        <v>36</v>
      </c>
      <c r="K49" s="192">
        <v>38</v>
      </c>
      <c r="L49" s="192">
        <v>34</v>
      </c>
      <c r="M49" s="192">
        <v>27</v>
      </c>
      <c r="N49" s="192">
        <v>31</v>
      </c>
    </row>
    <row r="50" spans="1:14">
      <c r="A50" s="273" t="s">
        <v>429</v>
      </c>
      <c r="B50" s="273"/>
      <c r="C50" s="273"/>
      <c r="D50" s="273"/>
      <c r="E50" s="273"/>
      <c r="F50" s="273"/>
      <c r="G50" s="273"/>
      <c r="H50" s="273"/>
      <c r="I50" s="273"/>
      <c r="J50" s="273"/>
      <c r="K50" s="273"/>
      <c r="L50" s="273"/>
      <c r="M50" s="273"/>
      <c r="N50" s="273"/>
    </row>
  </sheetData>
  <mergeCells count="6">
    <mergeCell ref="A50:N50"/>
    <mergeCell ref="A1:N1"/>
    <mergeCell ref="A5:N5"/>
    <mergeCell ref="A20:N20"/>
    <mergeCell ref="A35:N35"/>
    <mergeCell ref="L3:N3"/>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8" enableFormatConditionsCalculation="0">
    <tabColor rgb="FFC8E6E5"/>
  </sheetPr>
  <dimension ref="A1:P29"/>
  <sheetViews>
    <sheetView zoomScale="70" zoomScaleNormal="70" workbookViewId="0">
      <selection sqref="A1:O1"/>
    </sheetView>
  </sheetViews>
  <sheetFormatPr baseColWidth="10" defaultColWidth="11.44140625" defaultRowHeight="13.2"/>
  <cols>
    <col min="1" max="1" width="5" style="8" customWidth="1"/>
    <col min="2" max="2" width="22.88671875" style="8" bestFit="1" customWidth="1"/>
    <col min="3" max="3" width="15.44140625" style="13" bestFit="1" customWidth="1"/>
    <col min="4" max="13" width="6.33203125" style="8" bestFit="1" customWidth="1"/>
    <col min="14" max="14" width="6.109375" style="8" customWidth="1"/>
    <col min="15" max="15" width="6.33203125" style="8" bestFit="1" customWidth="1"/>
    <col min="16" max="16384" width="11.44140625" style="7"/>
  </cols>
  <sheetData>
    <row r="1" spans="1:16" ht="18" customHeight="1">
      <c r="A1" s="257" t="s">
        <v>214</v>
      </c>
      <c r="B1" s="257"/>
      <c r="C1" s="257"/>
      <c r="D1" s="257"/>
      <c r="E1" s="257"/>
      <c r="F1" s="257"/>
      <c r="G1" s="257"/>
      <c r="H1" s="257"/>
      <c r="I1" s="257"/>
      <c r="J1" s="257"/>
      <c r="K1" s="257"/>
      <c r="L1" s="257"/>
      <c r="M1" s="257"/>
      <c r="N1" s="257"/>
      <c r="O1" s="257"/>
    </row>
    <row r="2" spans="1:16" ht="15.75" customHeight="1">
      <c r="A2" s="12"/>
      <c r="B2" s="12"/>
    </row>
    <row r="3" spans="1:16" ht="15.6" thickBot="1">
      <c r="A3" s="73"/>
      <c r="B3" s="73"/>
      <c r="C3" s="73"/>
      <c r="D3" s="73"/>
      <c r="E3" s="73"/>
      <c r="F3" s="73"/>
      <c r="G3" s="73"/>
      <c r="H3" s="73"/>
      <c r="I3" s="73"/>
      <c r="J3" s="73"/>
      <c r="K3" s="73"/>
      <c r="L3" s="73"/>
      <c r="M3" s="73"/>
      <c r="N3" s="270" t="s">
        <v>0</v>
      </c>
      <c r="O3" s="270"/>
    </row>
    <row r="4" spans="1:16" s="14" customFormat="1" ht="15.6">
      <c r="A4" s="268"/>
      <c r="B4" s="269"/>
      <c r="C4" s="86" t="s">
        <v>170</v>
      </c>
      <c r="D4" s="87" t="s">
        <v>126</v>
      </c>
      <c r="E4" s="87" t="s">
        <v>127</v>
      </c>
      <c r="F4" s="87" t="s">
        <v>117</v>
      </c>
      <c r="G4" s="87" t="s">
        <v>116</v>
      </c>
      <c r="H4" s="87" t="s">
        <v>135</v>
      </c>
      <c r="I4" s="87" t="s">
        <v>134</v>
      </c>
      <c r="J4" s="87" t="s">
        <v>133</v>
      </c>
      <c r="K4" s="87" t="s">
        <v>132</v>
      </c>
      <c r="L4" s="87" t="s">
        <v>131</v>
      </c>
      <c r="M4" s="87" t="s">
        <v>130</v>
      </c>
      <c r="N4" s="87" t="s">
        <v>129</v>
      </c>
      <c r="O4" s="87" t="s">
        <v>128</v>
      </c>
      <c r="P4" s="83"/>
    </row>
    <row r="5" spans="1:16" s="3" customFormat="1" ht="15.75" customHeight="1">
      <c r="A5" s="264" t="s">
        <v>59</v>
      </c>
      <c r="B5" s="264"/>
      <c r="C5" s="85">
        <v>306.16666666666669</v>
      </c>
      <c r="D5" s="85">
        <v>356</v>
      </c>
      <c r="E5" s="85">
        <v>357</v>
      </c>
      <c r="F5" s="85">
        <v>343</v>
      </c>
      <c r="G5" s="85">
        <v>337</v>
      </c>
      <c r="H5" s="85">
        <v>323</v>
      </c>
      <c r="I5" s="85">
        <v>287</v>
      </c>
      <c r="J5" s="85">
        <v>285</v>
      </c>
      <c r="K5" s="85">
        <v>283</v>
      </c>
      <c r="L5" s="85">
        <v>295</v>
      </c>
      <c r="M5" s="85">
        <v>276</v>
      </c>
      <c r="N5" s="85">
        <v>256</v>
      </c>
      <c r="O5" s="85">
        <v>276</v>
      </c>
    </row>
    <row r="6" spans="1:16" ht="15.9" customHeight="1">
      <c r="A6" s="265" t="s">
        <v>193</v>
      </c>
      <c r="B6" s="265"/>
      <c r="C6" s="265"/>
      <c r="D6" s="265"/>
      <c r="E6" s="265"/>
      <c r="F6" s="265"/>
      <c r="G6" s="265"/>
      <c r="H6" s="265"/>
      <c r="I6" s="265"/>
      <c r="J6" s="265"/>
      <c r="K6" s="265"/>
      <c r="L6" s="265"/>
      <c r="M6" s="265"/>
      <c r="N6" s="265"/>
      <c r="O6" s="265"/>
    </row>
    <row r="7" spans="1:16" ht="15">
      <c r="A7" s="68"/>
      <c r="B7" s="59" t="s">
        <v>184</v>
      </c>
      <c r="C7" s="69">
        <v>33.833333333333336</v>
      </c>
      <c r="D7" s="69">
        <v>43</v>
      </c>
      <c r="E7" s="69">
        <v>39</v>
      </c>
      <c r="F7" s="69">
        <v>40</v>
      </c>
      <c r="G7" s="69">
        <v>36</v>
      </c>
      <c r="H7" s="69">
        <v>31</v>
      </c>
      <c r="I7" s="69">
        <v>26</v>
      </c>
      <c r="J7" s="69">
        <v>25</v>
      </c>
      <c r="K7" s="69">
        <v>34</v>
      </c>
      <c r="L7" s="69">
        <v>37</v>
      </c>
      <c r="M7" s="69">
        <v>30</v>
      </c>
      <c r="N7" s="69">
        <v>31</v>
      </c>
      <c r="O7" s="69">
        <v>34</v>
      </c>
    </row>
    <row r="8" spans="1:16" ht="15.9" customHeight="1">
      <c r="A8" s="68"/>
      <c r="B8" s="59" t="s">
        <v>185</v>
      </c>
      <c r="C8" s="69">
        <v>185.91666666666666</v>
      </c>
      <c r="D8" s="69">
        <v>213</v>
      </c>
      <c r="E8" s="69">
        <v>218</v>
      </c>
      <c r="F8" s="69">
        <v>202</v>
      </c>
      <c r="G8" s="69">
        <v>203</v>
      </c>
      <c r="H8" s="69">
        <v>199</v>
      </c>
      <c r="I8" s="69">
        <v>177</v>
      </c>
      <c r="J8" s="69">
        <v>178</v>
      </c>
      <c r="K8" s="69">
        <v>170</v>
      </c>
      <c r="L8" s="69">
        <v>171</v>
      </c>
      <c r="M8" s="69">
        <v>166</v>
      </c>
      <c r="N8" s="69">
        <v>160</v>
      </c>
      <c r="O8" s="69">
        <v>174</v>
      </c>
    </row>
    <row r="9" spans="1:16" ht="15.9" customHeight="1">
      <c r="A9" s="68"/>
      <c r="B9" s="59" t="s">
        <v>33</v>
      </c>
      <c r="C9" s="69">
        <v>86.416666666666671</v>
      </c>
      <c r="D9" s="69">
        <v>100</v>
      </c>
      <c r="E9" s="69">
        <v>100</v>
      </c>
      <c r="F9" s="69">
        <v>101</v>
      </c>
      <c r="G9" s="69">
        <v>98</v>
      </c>
      <c r="H9" s="69">
        <v>93</v>
      </c>
      <c r="I9" s="69">
        <v>84</v>
      </c>
      <c r="J9" s="69">
        <v>82</v>
      </c>
      <c r="K9" s="69">
        <v>79</v>
      </c>
      <c r="L9" s="69">
        <v>87</v>
      </c>
      <c r="M9" s="69">
        <v>80</v>
      </c>
      <c r="N9" s="69">
        <v>65</v>
      </c>
      <c r="O9" s="69">
        <v>68</v>
      </c>
    </row>
    <row r="10" spans="1:16" ht="15.9" customHeight="1">
      <c r="A10" s="68"/>
      <c r="B10" s="68"/>
      <c r="C10" s="67"/>
      <c r="D10" s="69"/>
      <c r="E10" s="69"/>
      <c r="F10" s="69"/>
      <c r="G10" s="69"/>
      <c r="H10" s="69"/>
      <c r="I10" s="69"/>
      <c r="J10" s="69"/>
      <c r="K10" s="69"/>
      <c r="L10" s="69"/>
      <c r="M10" s="69"/>
      <c r="N10" s="69"/>
      <c r="O10" s="69"/>
    </row>
    <row r="11" spans="1:16" ht="15.9" customHeight="1">
      <c r="A11" s="267" t="s">
        <v>195</v>
      </c>
      <c r="B11" s="267"/>
      <c r="C11" s="267"/>
      <c r="D11" s="267"/>
      <c r="E11" s="267"/>
      <c r="F11" s="267"/>
      <c r="G11" s="267"/>
      <c r="H11" s="267"/>
      <c r="I11" s="267"/>
      <c r="J11" s="267"/>
      <c r="K11" s="267"/>
      <c r="L11" s="267"/>
      <c r="M11" s="267"/>
      <c r="N11" s="267"/>
      <c r="O11" s="267"/>
    </row>
    <row r="12" spans="1:16" ht="15.9" customHeight="1">
      <c r="A12" s="68"/>
      <c r="B12" s="59" t="s">
        <v>60</v>
      </c>
      <c r="C12" s="69">
        <v>138.91666666666666</v>
      </c>
      <c r="D12" s="69">
        <v>160</v>
      </c>
      <c r="E12" s="69">
        <v>147</v>
      </c>
      <c r="F12" s="69">
        <v>135</v>
      </c>
      <c r="G12" s="69">
        <v>141</v>
      </c>
      <c r="H12" s="69">
        <v>142</v>
      </c>
      <c r="I12" s="69">
        <v>127</v>
      </c>
      <c r="J12" s="69">
        <v>131</v>
      </c>
      <c r="K12" s="69">
        <v>137</v>
      </c>
      <c r="L12" s="69">
        <v>142</v>
      </c>
      <c r="M12" s="69">
        <v>137</v>
      </c>
      <c r="N12" s="69">
        <v>130</v>
      </c>
      <c r="O12" s="69">
        <v>138</v>
      </c>
    </row>
    <row r="13" spans="1:16" ht="15.9" customHeight="1">
      <c r="A13" s="68"/>
      <c r="B13" s="59" t="s">
        <v>32</v>
      </c>
      <c r="C13" s="69">
        <v>167.25</v>
      </c>
      <c r="D13" s="69">
        <v>196</v>
      </c>
      <c r="E13" s="69">
        <v>210</v>
      </c>
      <c r="F13" s="69">
        <v>208</v>
      </c>
      <c r="G13" s="69">
        <v>196</v>
      </c>
      <c r="H13" s="69">
        <v>181</v>
      </c>
      <c r="I13" s="69">
        <v>160</v>
      </c>
      <c r="J13" s="69">
        <v>154</v>
      </c>
      <c r="K13" s="69">
        <v>146</v>
      </c>
      <c r="L13" s="69">
        <v>153</v>
      </c>
      <c r="M13" s="69">
        <v>139</v>
      </c>
      <c r="N13" s="69">
        <v>126</v>
      </c>
      <c r="O13" s="69">
        <v>138</v>
      </c>
    </row>
    <row r="14" spans="1:16" ht="15.9" customHeight="1">
      <c r="A14" s="68"/>
      <c r="B14" s="59" t="s">
        <v>188</v>
      </c>
      <c r="C14" s="67"/>
      <c r="D14" s="69"/>
      <c r="E14" s="69"/>
      <c r="F14" s="69"/>
      <c r="G14" s="69"/>
      <c r="H14" s="69"/>
      <c r="I14" s="69"/>
      <c r="J14" s="69"/>
      <c r="K14" s="69"/>
      <c r="L14" s="69"/>
      <c r="M14" s="69"/>
      <c r="N14" s="69"/>
      <c r="O14" s="69"/>
    </row>
    <row r="15" spans="1:16" ht="15.9" customHeight="1">
      <c r="A15" s="50"/>
      <c r="B15" s="68" t="s">
        <v>42</v>
      </c>
      <c r="C15" s="69">
        <v>44.833333333333336</v>
      </c>
      <c r="D15" s="69">
        <v>51</v>
      </c>
      <c r="E15" s="69">
        <v>63</v>
      </c>
      <c r="F15" s="69">
        <v>64</v>
      </c>
      <c r="G15" s="69">
        <v>59</v>
      </c>
      <c r="H15" s="69">
        <v>52</v>
      </c>
      <c r="I15" s="69">
        <v>44</v>
      </c>
      <c r="J15" s="69">
        <v>40</v>
      </c>
      <c r="K15" s="69">
        <v>32</v>
      </c>
      <c r="L15" s="69">
        <v>35</v>
      </c>
      <c r="M15" s="69">
        <v>34</v>
      </c>
      <c r="N15" s="69">
        <v>31</v>
      </c>
      <c r="O15" s="69">
        <v>33</v>
      </c>
    </row>
    <row r="16" spans="1:16" ht="15.9" customHeight="1">
      <c r="A16" s="50"/>
      <c r="B16" s="68" t="s">
        <v>168</v>
      </c>
      <c r="C16" s="69">
        <v>73.416666666666671</v>
      </c>
      <c r="D16" s="69">
        <v>90</v>
      </c>
      <c r="E16" s="69">
        <v>87</v>
      </c>
      <c r="F16" s="69">
        <v>80</v>
      </c>
      <c r="G16" s="69">
        <v>78</v>
      </c>
      <c r="H16" s="69">
        <v>77</v>
      </c>
      <c r="I16" s="69">
        <v>61</v>
      </c>
      <c r="J16" s="69">
        <v>70</v>
      </c>
      <c r="K16" s="69">
        <v>75</v>
      </c>
      <c r="L16" s="69">
        <v>80</v>
      </c>
      <c r="M16" s="69">
        <v>62</v>
      </c>
      <c r="N16" s="69">
        <v>55</v>
      </c>
      <c r="O16" s="69">
        <v>66</v>
      </c>
    </row>
    <row r="17" spans="1:15" ht="15.9" customHeight="1">
      <c r="A17" s="50"/>
      <c r="B17" s="68" t="s">
        <v>34</v>
      </c>
      <c r="C17" s="69">
        <v>48.333333333333336</v>
      </c>
      <c r="D17" s="69">
        <v>55</v>
      </c>
      <c r="E17" s="69">
        <v>60</v>
      </c>
      <c r="F17" s="69">
        <v>63</v>
      </c>
      <c r="G17" s="69">
        <v>57</v>
      </c>
      <c r="H17" s="69">
        <v>51</v>
      </c>
      <c r="I17" s="69">
        <v>54</v>
      </c>
      <c r="J17" s="69">
        <v>44</v>
      </c>
      <c r="K17" s="69">
        <v>39</v>
      </c>
      <c r="L17" s="69">
        <v>38</v>
      </c>
      <c r="M17" s="69">
        <v>42</v>
      </c>
      <c r="N17" s="69">
        <v>39</v>
      </c>
      <c r="O17" s="69">
        <v>38</v>
      </c>
    </row>
    <row r="18" spans="1:15" ht="15.9" customHeight="1">
      <c r="A18" s="68"/>
      <c r="B18" s="68" t="s">
        <v>40</v>
      </c>
      <c r="C18" s="69">
        <v>0.41666666666666669</v>
      </c>
      <c r="D18" s="69">
        <v>0</v>
      </c>
      <c r="E18" s="69">
        <v>0</v>
      </c>
      <c r="F18" s="69">
        <v>1</v>
      </c>
      <c r="G18" s="69">
        <v>1</v>
      </c>
      <c r="H18" s="69">
        <v>0</v>
      </c>
      <c r="I18" s="69">
        <v>0</v>
      </c>
      <c r="J18" s="69">
        <v>0</v>
      </c>
      <c r="K18" s="69">
        <v>0</v>
      </c>
      <c r="L18" s="69">
        <v>0</v>
      </c>
      <c r="M18" s="69">
        <v>1</v>
      </c>
      <c r="N18" s="69">
        <v>1</v>
      </c>
      <c r="O18" s="69">
        <v>1</v>
      </c>
    </row>
    <row r="19" spans="1:15" ht="15.9" customHeight="1">
      <c r="A19" s="68"/>
      <c r="B19" s="68" t="s">
        <v>41</v>
      </c>
      <c r="C19" s="69">
        <v>0.25</v>
      </c>
      <c r="D19" s="69">
        <v>0</v>
      </c>
      <c r="E19" s="69">
        <v>0</v>
      </c>
      <c r="F19" s="69">
        <v>0</v>
      </c>
      <c r="G19" s="69">
        <v>1</v>
      </c>
      <c r="H19" s="69">
        <v>1</v>
      </c>
      <c r="I19" s="69">
        <v>1</v>
      </c>
      <c r="J19" s="69">
        <v>0</v>
      </c>
      <c r="K19" s="69">
        <v>0</v>
      </c>
      <c r="L19" s="69">
        <v>0</v>
      </c>
      <c r="M19" s="69">
        <v>0</v>
      </c>
      <c r="N19" s="69">
        <v>0</v>
      </c>
      <c r="O19" s="69">
        <v>0</v>
      </c>
    </row>
    <row r="20" spans="1:15" ht="15.9" customHeight="1">
      <c r="A20" s="68"/>
      <c r="B20" s="68"/>
      <c r="C20" s="67"/>
      <c r="D20" s="69"/>
      <c r="E20" s="69"/>
      <c r="F20" s="69"/>
      <c r="G20" s="69"/>
      <c r="H20" s="69"/>
      <c r="I20" s="69"/>
      <c r="J20" s="69"/>
      <c r="K20" s="69"/>
      <c r="L20" s="69"/>
      <c r="M20" s="69"/>
      <c r="N20" s="69"/>
      <c r="O20" s="69"/>
    </row>
    <row r="21" spans="1:15" ht="15.9" customHeight="1">
      <c r="A21" s="265" t="s">
        <v>196</v>
      </c>
      <c r="B21" s="265"/>
      <c r="C21" s="265"/>
      <c r="D21" s="265"/>
      <c r="E21" s="265"/>
      <c r="F21" s="265"/>
      <c r="G21" s="265"/>
      <c r="H21" s="265"/>
      <c r="I21" s="265"/>
      <c r="J21" s="265"/>
      <c r="K21" s="265"/>
      <c r="L21" s="265"/>
      <c r="M21" s="265"/>
      <c r="N21" s="265"/>
      <c r="O21" s="265"/>
    </row>
    <row r="22" spans="1:15" ht="15.9" customHeight="1">
      <c r="A22" s="59"/>
      <c r="B22" s="59" t="s">
        <v>43</v>
      </c>
      <c r="C22" s="69">
        <v>231.5</v>
      </c>
      <c r="D22" s="69">
        <v>275</v>
      </c>
      <c r="E22" s="69">
        <v>279</v>
      </c>
      <c r="F22" s="69">
        <v>264</v>
      </c>
      <c r="G22" s="69">
        <v>261</v>
      </c>
      <c r="H22" s="69">
        <v>241</v>
      </c>
      <c r="I22" s="69">
        <v>216</v>
      </c>
      <c r="J22" s="69">
        <v>214</v>
      </c>
      <c r="K22" s="69">
        <v>212</v>
      </c>
      <c r="L22" s="69">
        <v>223</v>
      </c>
      <c r="M22" s="69">
        <v>204</v>
      </c>
      <c r="N22" s="69">
        <v>185</v>
      </c>
      <c r="O22" s="69">
        <v>204</v>
      </c>
    </row>
    <row r="23" spans="1:15" ht="15.9" customHeight="1">
      <c r="A23" s="50"/>
      <c r="B23" s="59" t="s">
        <v>108</v>
      </c>
      <c r="C23" s="69">
        <v>74.666666666666671</v>
      </c>
      <c r="D23" s="69">
        <v>81</v>
      </c>
      <c r="E23" s="69">
        <v>78</v>
      </c>
      <c r="F23" s="69">
        <v>79</v>
      </c>
      <c r="G23" s="69">
        <v>76</v>
      </c>
      <c r="H23" s="69">
        <v>82</v>
      </c>
      <c r="I23" s="69">
        <v>71</v>
      </c>
      <c r="J23" s="69">
        <v>71</v>
      </c>
      <c r="K23" s="69">
        <v>71</v>
      </c>
      <c r="L23" s="69">
        <v>72</v>
      </c>
      <c r="M23" s="69">
        <v>72</v>
      </c>
      <c r="N23" s="69">
        <v>71</v>
      </c>
      <c r="O23" s="69">
        <v>72</v>
      </c>
    </row>
    <row r="24" spans="1:15" ht="15.9" customHeight="1">
      <c r="A24" s="50"/>
      <c r="B24" s="68"/>
      <c r="C24" s="67"/>
      <c r="D24" s="69"/>
      <c r="E24" s="69"/>
      <c r="F24" s="69"/>
      <c r="G24" s="69"/>
      <c r="H24" s="69"/>
      <c r="I24" s="69"/>
      <c r="J24" s="69"/>
      <c r="K24" s="69"/>
      <c r="L24" s="69"/>
      <c r="M24" s="69"/>
      <c r="N24" s="69"/>
      <c r="O24" s="69"/>
    </row>
    <row r="25" spans="1:15" ht="15.9" customHeight="1">
      <c r="A25" s="266" t="s">
        <v>39</v>
      </c>
      <c r="B25" s="266"/>
      <c r="C25" s="266"/>
      <c r="D25" s="266"/>
      <c r="E25" s="266"/>
      <c r="F25" s="266"/>
      <c r="G25" s="266"/>
      <c r="H25" s="266"/>
      <c r="I25" s="266"/>
      <c r="J25" s="266"/>
      <c r="K25" s="266"/>
      <c r="L25" s="266"/>
      <c r="M25" s="266"/>
      <c r="N25" s="266"/>
      <c r="O25" s="266"/>
    </row>
    <row r="26" spans="1:15" ht="15.9" customHeight="1">
      <c r="A26" s="49"/>
      <c r="B26" s="59" t="s">
        <v>51</v>
      </c>
      <c r="C26" s="69">
        <v>61.166666666666664</v>
      </c>
      <c r="D26" s="69">
        <v>96</v>
      </c>
      <c r="E26" s="69">
        <v>68</v>
      </c>
      <c r="F26" s="69">
        <v>64</v>
      </c>
      <c r="G26" s="69">
        <v>63</v>
      </c>
      <c r="H26" s="69">
        <v>51</v>
      </c>
      <c r="I26" s="69">
        <v>32</v>
      </c>
      <c r="J26" s="69">
        <v>65</v>
      </c>
      <c r="K26" s="69">
        <v>58</v>
      </c>
      <c r="L26" s="69">
        <v>60</v>
      </c>
      <c r="M26" s="69">
        <v>51</v>
      </c>
      <c r="N26" s="69">
        <v>57</v>
      </c>
      <c r="O26" s="69">
        <v>69</v>
      </c>
    </row>
    <row r="27" spans="1:15" ht="15.9" customHeight="1" thickBot="1">
      <c r="A27" s="54"/>
      <c r="B27" s="72" t="s">
        <v>52</v>
      </c>
      <c r="C27" s="71">
        <v>65.25</v>
      </c>
      <c r="D27" s="71">
        <v>65</v>
      </c>
      <c r="E27" s="71">
        <v>67</v>
      </c>
      <c r="F27" s="71">
        <v>78</v>
      </c>
      <c r="G27" s="71">
        <v>69</v>
      </c>
      <c r="H27" s="71">
        <v>65</v>
      </c>
      <c r="I27" s="71">
        <v>68</v>
      </c>
      <c r="J27" s="71">
        <v>67</v>
      </c>
      <c r="K27" s="71">
        <v>60</v>
      </c>
      <c r="L27" s="71">
        <v>48</v>
      </c>
      <c r="M27" s="71">
        <v>70</v>
      </c>
      <c r="N27" s="71">
        <v>77</v>
      </c>
      <c r="O27" s="71">
        <v>49</v>
      </c>
    </row>
    <row r="28" spans="1:15">
      <c r="A28" s="256" t="s">
        <v>429</v>
      </c>
      <c r="B28" s="256"/>
      <c r="C28" s="256"/>
      <c r="D28" s="256"/>
      <c r="E28" s="256"/>
      <c r="F28" s="256"/>
      <c r="G28" s="256"/>
      <c r="H28" s="256"/>
      <c r="I28" s="256"/>
      <c r="J28" s="256"/>
      <c r="K28" s="256"/>
      <c r="L28" s="256"/>
      <c r="M28" s="256"/>
      <c r="N28" s="256"/>
      <c r="O28" s="256"/>
    </row>
    <row r="29" spans="1:15">
      <c r="A29" s="15"/>
      <c r="B29" s="15"/>
      <c r="C29" s="16"/>
      <c r="D29" s="15"/>
      <c r="E29" s="15"/>
      <c r="F29" s="15"/>
      <c r="G29" s="15"/>
      <c r="H29" s="15"/>
      <c r="I29" s="15"/>
      <c r="J29" s="15"/>
      <c r="K29" s="15"/>
      <c r="L29" s="15"/>
      <c r="M29" s="15"/>
      <c r="N29" s="15"/>
      <c r="O29" s="15"/>
    </row>
  </sheetData>
  <mergeCells count="9">
    <mergeCell ref="A28:O28"/>
    <mergeCell ref="A5:B5"/>
    <mergeCell ref="A21:O21"/>
    <mergeCell ref="A25:O25"/>
    <mergeCell ref="A1:O1"/>
    <mergeCell ref="A6:O6"/>
    <mergeCell ref="A11:O11"/>
    <mergeCell ref="A4:B4"/>
    <mergeCell ref="N3:O3"/>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C6C4"/>
  </sheetPr>
  <dimension ref="A1:L43"/>
  <sheetViews>
    <sheetView zoomScale="70" zoomScaleNormal="70" workbookViewId="0">
      <selection activeCell="I43" sqref="I43"/>
    </sheetView>
  </sheetViews>
  <sheetFormatPr baseColWidth="10" defaultRowHeight="13.2"/>
  <cols>
    <col min="1" max="1" width="6.109375" style="21" customWidth="1"/>
    <col min="2" max="2" width="6.6640625" style="22" bestFit="1" customWidth="1"/>
    <col min="3" max="3" width="8.33203125" style="21" bestFit="1" customWidth="1"/>
    <col min="4" max="4" width="8.6640625" style="20" bestFit="1" customWidth="1"/>
    <col min="5" max="5" width="22.44140625" style="20" bestFit="1" customWidth="1"/>
    <col min="6" max="6" width="9.33203125" style="20" bestFit="1" customWidth="1"/>
    <col min="7" max="7" width="14.5546875" style="20" bestFit="1" customWidth="1"/>
    <col min="8" max="8" width="14.44140625" style="20" bestFit="1" customWidth="1"/>
    <col min="9" max="9" width="11.33203125" style="20" bestFit="1" customWidth="1"/>
    <col min="10" max="256" width="11.44140625" style="20"/>
    <col min="257" max="257" width="6.109375" style="20" customWidth="1"/>
    <col min="258" max="258" width="10.88671875" style="20" bestFit="1" customWidth="1"/>
    <col min="259" max="265" width="10.5546875" style="20" customWidth="1"/>
    <col min="266" max="512" width="11.44140625" style="20"/>
    <col min="513" max="513" width="6.109375" style="20" customWidth="1"/>
    <col min="514" max="514" width="10.88671875" style="20" bestFit="1" customWidth="1"/>
    <col min="515" max="521" width="10.5546875" style="20" customWidth="1"/>
    <col min="522" max="768" width="11.44140625" style="20"/>
    <col min="769" max="769" width="6.109375" style="20" customWidth="1"/>
    <col min="770" max="770" width="10.88671875" style="20" bestFit="1" customWidth="1"/>
    <col min="771" max="777" width="10.5546875" style="20" customWidth="1"/>
    <col min="778" max="1024" width="11.44140625" style="20"/>
    <col min="1025" max="1025" width="6.109375" style="20" customWidth="1"/>
    <col min="1026" max="1026" width="10.88671875" style="20" bestFit="1" customWidth="1"/>
    <col min="1027" max="1033" width="10.5546875" style="20" customWidth="1"/>
    <col min="1034" max="1280" width="11.44140625" style="20"/>
    <col min="1281" max="1281" width="6.109375" style="20" customWidth="1"/>
    <col min="1282" max="1282" width="10.88671875" style="20" bestFit="1" customWidth="1"/>
    <col min="1283" max="1289" width="10.5546875" style="20" customWidth="1"/>
    <col min="1290" max="1536" width="11.44140625" style="20"/>
    <col min="1537" max="1537" width="6.109375" style="20" customWidth="1"/>
    <col min="1538" max="1538" width="10.88671875" style="20" bestFit="1" customWidth="1"/>
    <col min="1539" max="1545" width="10.5546875" style="20" customWidth="1"/>
    <col min="1546" max="1792" width="11.44140625" style="20"/>
    <col min="1793" max="1793" width="6.109375" style="20" customWidth="1"/>
    <col min="1794" max="1794" width="10.88671875" style="20" bestFit="1" customWidth="1"/>
    <col min="1795" max="1801" width="10.5546875" style="20" customWidth="1"/>
    <col min="1802" max="2048" width="11.44140625" style="20"/>
    <col min="2049" max="2049" width="6.109375" style="20" customWidth="1"/>
    <col min="2050" max="2050" width="10.88671875" style="20" bestFit="1" customWidth="1"/>
    <col min="2051" max="2057" width="10.5546875" style="20" customWidth="1"/>
    <col min="2058" max="2304" width="11.44140625" style="20"/>
    <col min="2305" max="2305" width="6.109375" style="20" customWidth="1"/>
    <col min="2306" max="2306" width="10.88671875" style="20" bestFit="1" customWidth="1"/>
    <col min="2307" max="2313" width="10.5546875" style="20" customWidth="1"/>
    <col min="2314" max="2560" width="11.44140625" style="20"/>
    <col min="2561" max="2561" width="6.109375" style="20" customWidth="1"/>
    <col min="2562" max="2562" width="10.88671875" style="20" bestFit="1" customWidth="1"/>
    <col min="2563" max="2569" width="10.5546875" style="20" customWidth="1"/>
    <col min="2570" max="2816" width="11.44140625" style="20"/>
    <col min="2817" max="2817" width="6.109375" style="20" customWidth="1"/>
    <col min="2818" max="2818" width="10.88671875" style="20" bestFit="1" customWidth="1"/>
    <col min="2819" max="2825" width="10.5546875" style="20" customWidth="1"/>
    <col min="2826" max="3072" width="11.44140625" style="20"/>
    <col min="3073" max="3073" width="6.109375" style="20" customWidth="1"/>
    <col min="3074" max="3074" width="10.88671875" style="20" bestFit="1" customWidth="1"/>
    <col min="3075" max="3081" width="10.5546875" style="20" customWidth="1"/>
    <col min="3082" max="3328" width="11.44140625" style="20"/>
    <col min="3329" max="3329" width="6.109375" style="20" customWidth="1"/>
    <col min="3330" max="3330" width="10.88671875" style="20" bestFit="1" customWidth="1"/>
    <col min="3331" max="3337" width="10.5546875" style="20" customWidth="1"/>
    <col min="3338" max="3584" width="11.44140625" style="20"/>
    <col min="3585" max="3585" width="6.109375" style="20" customWidth="1"/>
    <col min="3586" max="3586" width="10.88671875" style="20" bestFit="1" customWidth="1"/>
    <col min="3587" max="3593" width="10.5546875" style="20" customWidth="1"/>
    <col min="3594" max="3840" width="11.44140625" style="20"/>
    <col min="3841" max="3841" width="6.109375" style="20" customWidth="1"/>
    <col min="3842" max="3842" width="10.88671875" style="20" bestFit="1" customWidth="1"/>
    <col min="3843" max="3849" width="10.5546875" style="20" customWidth="1"/>
    <col min="3850" max="4096" width="11.44140625" style="20"/>
    <col min="4097" max="4097" width="6.109375" style="20" customWidth="1"/>
    <col min="4098" max="4098" width="10.88671875" style="20" bestFit="1" customWidth="1"/>
    <col min="4099" max="4105" width="10.5546875" style="20" customWidth="1"/>
    <col min="4106" max="4352" width="11.44140625" style="20"/>
    <col min="4353" max="4353" width="6.109375" style="20" customWidth="1"/>
    <col min="4354" max="4354" width="10.88671875" style="20" bestFit="1" customWidth="1"/>
    <col min="4355" max="4361" width="10.5546875" style="20" customWidth="1"/>
    <col min="4362" max="4608" width="11.44140625" style="20"/>
    <col min="4609" max="4609" width="6.109375" style="20" customWidth="1"/>
    <col min="4610" max="4610" width="10.88671875" style="20" bestFit="1" customWidth="1"/>
    <col min="4611" max="4617" width="10.5546875" style="20" customWidth="1"/>
    <col min="4618" max="4864" width="11.44140625" style="20"/>
    <col min="4865" max="4865" width="6.109375" style="20" customWidth="1"/>
    <col min="4866" max="4866" width="10.88671875" style="20" bestFit="1" customWidth="1"/>
    <col min="4867" max="4873" width="10.5546875" style="20" customWidth="1"/>
    <col min="4874" max="5120" width="11.44140625" style="20"/>
    <col min="5121" max="5121" width="6.109375" style="20" customWidth="1"/>
    <col min="5122" max="5122" width="10.88671875" style="20" bestFit="1" customWidth="1"/>
    <col min="5123" max="5129" width="10.5546875" style="20" customWidth="1"/>
    <col min="5130" max="5376" width="11.44140625" style="20"/>
    <col min="5377" max="5377" width="6.109375" style="20" customWidth="1"/>
    <col min="5378" max="5378" width="10.88671875" style="20" bestFit="1" customWidth="1"/>
    <col min="5379" max="5385" width="10.5546875" style="20" customWidth="1"/>
    <col min="5386" max="5632" width="11.44140625" style="20"/>
    <col min="5633" max="5633" width="6.109375" style="20" customWidth="1"/>
    <col min="5634" max="5634" width="10.88671875" style="20" bestFit="1" customWidth="1"/>
    <col min="5635" max="5641" width="10.5546875" style="20" customWidth="1"/>
    <col min="5642" max="5888" width="11.44140625" style="20"/>
    <col min="5889" max="5889" width="6.109375" style="20" customWidth="1"/>
    <col min="5890" max="5890" width="10.88671875" style="20" bestFit="1" customWidth="1"/>
    <col min="5891" max="5897" width="10.5546875" style="20" customWidth="1"/>
    <col min="5898" max="6144" width="11.44140625" style="20"/>
    <col min="6145" max="6145" width="6.109375" style="20" customWidth="1"/>
    <col min="6146" max="6146" width="10.88671875" style="20" bestFit="1" customWidth="1"/>
    <col min="6147" max="6153" width="10.5546875" style="20" customWidth="1"/>
    <col min="6154" max="6400" width="11.44140625" style="20"/>
    <col min="6401" max="6401" width="6.109375" style="20" customWidth="1"/>
    <col min="6402" max="6402" width="10.88671875" style="20" bestFit="1" customWidth="1"/>
    <col min="6403" max="6409" width="10.5546875" style="20" customWidth="1"/>
    <col min="6410" max="6656" width="11.44140625" style="20"/>
    <col min="6657" max="6657" width="6.109375" style="20" customWidth="1"/>
    <col min="6658" max="6658" width="10.88671875" style="20" bestFit="1" customWidth="1"/>
    <col min="6659" max="6665" width="10.5546875" style="20" customWidth="1"/>
    <col min="6666" max="6912" width="11.44140625" style="20"/>
    <col min="6913" max="6913" width="6.109375" style="20" customWidth="1"/>
    <col min="6914" max="6914" width="10.88671875" style="20" bestFit="1" customWidth="1"/>
    <col min="6915" max="6921" width="10.5546875" style="20" customWidth="1"/>
    <col min="6922" max="7168" width="11.44140625" style="20"/>
    <col min="7169" max="7169" width="6.109375" style="20" customWidth="1"/>
    <col min="7170" max="7170" width="10.88671875" style="20" bestFit="1" customWidth="1"/>
    <col min="7171" max="7177" width="10.5546875" style="20" customWidth="1"/>
    <col min="7178" max="7424" width="11.44140625" style="20"/>
    <col min="7425" max="7425" width="6.109375" style="20" customWidth="1"/>
    <col min="7426" max="7426" width="10.88671875" style="20" bestFit="1" customWidth="1"/>
    <col min="7427" max="7433" width="10.5546875" style="20" customWidth="1"/>
    <col min="7434" max="7680" width="11.44140625" style="20"/>
    <col min="7681" max="7681" width="6.109375" style="20" customWidth="1"/>
    <col min="7682" max="7682" width="10.88671875" style="20" bestFit="1" customWidth="1"/>
    <col min="7683" max="7689" width="10.5546875" style="20" customWidth="1"/>
    <col min="7690" max="7936" width="11.44140625" style="20"/>
    <col min="7937" max="7937" width="6.109375" style="20" customWidth="1"/>
    <col min="7938" max="7938" width="10.88671875" style="20" bestFit="1" customWidth="1"/>
    <col min="7939" max="7945" width="10.5546875" style="20" customWidth="1"/>
    <col min="7946" max="8192" width="11.44140625" style="20"/>
    <col min="8193" max="8193" width="6.109375" style="20" customWidth="1"/>
    <col min="8194" max="8194" width="10.88671875" style="20" bestFit="1" customWidth="1"/>
    <col min="8195" max="8201" width="10.5546875" style="20" customWidth="1"/>
    <col min="8202" max="8448" width="11.44140625" style="20"/>
    <col min="8449" max="8449" width="6.109375" style="20" customWidth="1"/>
    <col min="8450" max="8450" width="10.88671875" style="20" bestFit="1" customWidth="1"/>
    <col min="8451" max="8457" width="10.5546875" style="20" customWidth="1"/>
    <col min="8458" max="8704" width="11.44140625" style="20"/>
    <col min="8705" max="8705" width="6.109375" style="20" customWidth="1"/>
    <col min="8706" max="8706" width="10.88671875" style="20" bestFit="1" customWidth="1"/>
    <col min="8707" max="8713" width="10.5546875" style="20" customWidth="1"/>
    <col min="8714" max="8960" width="11.44140625" style="20"/>
    <col min="8961" max="8961" width="6.109375" style="20" customWidth="1"/>
    <col min="8962" max="8962" width="10.88671875" style="20" bestFit="1" customWidth="1"/>
    <col min="8963" max="8969" width="10.5546875" style="20" customWidth="1"/>
    <col min="8970" max="9216" width="11.44140625" style="20"/>
    <col min="9217" max="9217" width="6.109375" style="20" customWidth="1"/>
    <col min="9218" max="9218" width="10.88671875" style="20" bestFit="1" customWidth="1"/>
    <col min="9219" max="9225" width="10.5546875" style="20" customWidth="1"/>
    <col min="9226" max="9472" width="11.44140625" style="20"/>
    <col min="9473" max="9473" width="6.109375" style="20" customWidth="1"/>
    <col min="9474" max="9474" width="10.88671875" style="20" bestFit="1" customWidth="1"/>
    <col min="9475" max="9481" width="10.5546875" style="20" customWidth="1"/>
    <col min="9482" max="9728" width="11.44140625" style="20"/>
    <col min="9729" max="9729" width="6.109375" style="20" customWidth="1"/>
    <col min="9730" max="9730" width="10.88671875" style="20" bestFit="1" customWidth="1"/>
    <col min="9731" max="9737" width="10.5546875" style="20" customWidth="1"/>
    <col min="9738" max="9984" width="11.44140625" style="20"/>
    <col min="9985" max="9985" width="6.109375" style="20" customWidth="1"/>
    <col min="9986" max="9986" width="10.88671875" style="20" bestFit="1" customWidth="1"/>
    <col min="9987" max="9993" width="10.5546875" style="20" customWidth="1"/>
    <col min="9994" max="10240" width="11.44140625" style="20"/>
    <col min="10241" max="10241" width="6.109375" style="20" customWidth="1"/>
    <col min="10242" max="10242" width="10.88671875" style="20" bestFit="1" customWidth="1"/>
    <col min="10243" max="10249" width="10.5546875" style="20" customWidth="1"/>
    <col min="10250" max="10496" width="11.44140625" style="20"/>
    <col min="10497" max="10497" width="6.109375" style="20" customWidth="1"/>
    <col min="10498" max="10498" width="10.88671875" style="20" bestFit="1" customWidth="1"/>
    <col min="10499" max="10505" width="10.5546875" style="20" customWidth="1"/>
    <col min="10506" max="10752" width="11.44140625" style="20"/>
    <col min="10753" max="10753" width="6.109375" style="20" customWidth="1"/>
    <col min="10754" max="10754" width="10.88671875" style="20" bestFit="1" customWidth="1"/>
    <col min="10755" max="10761" width="10.5546875" style="20" customWidth="1"/>
    <col min="10762" max="11008" width="11.44140625" style="20"/>
    <col min="11009" max="11009" width="6.109375" style="20" customWidth="1"/>
    <col min="11010" max="11010" width="10.88671875" style="20" bestFit="1" customWidth="1"/>
    <col min="11011" max="11017" width="10.5546875" style="20" customWidth="1"/>
    <col min="11018" max="11264" width="11.44140625" style="20"/>
    <col min="11265" max="11265" width="6.109375" style="20" customWidth="1"/>
    <col min="11266" max="11266" width="10.88671875" style="20" bestFit="1" customWidth="1"/>
    <col min="11267" max="11273" width="10.5546875" style="20" customWidth="1"/>
    <col min="11274" max="11520" width="11.44140625" style="20"/>
    <col min="11521" max="11521" width="6.109375" style="20" customWidth="1"/>
    <col min="11522" max="11522" width="10.88671875" style="20" bestFit="1" customWidth="1"/>
    <col min="11523" max="11529" width="10.5546875" style="20" customWidth="1"/>
    <col min="11530" max="11776" width="11.44140625" style="20"/>
    <col min="11777" max="11777" width="6.109375" style="20" customWidth="1"/>
    <col min="11778" max="11778" width="10.88671875" style="20" bestFit="1" customWidth="1"/>
    <col min="11779" max="11785" width="10.5546875" style="20" customWidth="1"/>
    <col min="11786" max="12032" width="11.44140625" style="20"/>
    <col min="12033" max="12033" width="6.109375" style="20" customWidth="1"/>
    <col min="12034" max="12034" width="10.88671875" style="20" bestFit="1" customWidth="1"/>
    <col min="12035" max="12041" width="10.5546875" style="20" customWidth="1"/>
    <col min="12042" max="12288" width="11.44140625" style="20"/>
    <col min="12289" max="12289" width="6.109375" style="20" customWidth="1"/>
    <col min="12290" max="12290" width="10.88671875" style="20" bestFit="1" customWidth="1"/>
    <col min="12291" max="12297" width="10.5546875" style="20" customWidth="1"/>
    <col min="12298" max="12544" width="11.44140625" style="20"/>
    <col min="12545" max="12545" width="6.109375" style="20" customWidth="1"/>
    <col min="12546" max="12546" width="10.88671875" style="20" bestFit="1" customWidth="1"/>
    <col min="12547" max="12553" width="10.5546875" style="20" customWidth="1"/>
    <col min="12554" max="12800" width="11.44140625" style="20"/>
    <col min="12801" max="12801" width="6.109375" style="20" customWidth="1"/>
    <col min="12802" max="12802" width="10.88671875" style="20" bestFit="1" customWidth="1"/>
    <col min="12803" max="12809" width="10.5546875" style="20" customWidth="1"/>
    <col min="12810" max="13056" width="11.44140625" style="20"/>
    <col min="13057" max="13057" width="6.109375" style="20" customWidth="1"/>
    <col min="13058" max="13058" width="10.88671875" style="20" bestFit="1" customWidth="1"/>
    <col min="13059" max="13065" width="10.5546875" style="20" customWidth="1"/>
    <col min="13066" max="13312" width="11.44140625" style="20"/>
    <col min="13313" max="13313" width="6.109375" style="20" customWidth="1"/>
    <col min="13314" max="13314" width="10.88671875" style="20" bestFit="1" customWidth="1"/>
    <col min="13315" max="13321" width="10.5546875" style="20" customWidth="1"/>
    <col min="13322" max="13568" width="11.44140625" style="20"/>
    <col min="13569" max="13569" width="6.109375" style="20" customWidth="1"/>
    <col min="13570" max="13570" width="10.88671875" style="20" bestFit="1" customWidth="1"/>
    <col min="13571" max="13577" width="10.5546875" style="20" customWidth="1"/>
    <col min="13578" max="13824" width="11.44140625" style="20"/>
    <col min="13825" max="13825" width="6.109375" style="20" customWidth="1"/>
    <col min="13826" max="13826" width="10.88671875" style="20" bestFit="1" customWidth="1"/>
    <col min="13827" max="13833" width="10.5546875" style="20" customWidth="1"/>
    <col min="13834" max="14080" width="11.44140625" style="20"/>
    <col min="14081" max="14081" width="6.109375" style="20" customWidth="1"/>
    <col min="14082" max="14082" width="10.88671875" style="20" bestFit="1" customWidth="1"/>
    <col min="14083" max="14089" width="10.5546875" style="20" customWidth="1"/>
    <col min="14090" max="14336" width="11.44140625" style="20"/>
    <col min="14337" max="14337" width="6.109375" style="20" customWidth="1"/>
    <col min="14338" max="14338" width="10.88671875" style="20" bestFit="1" customWidth="1"/>
    <col min="14339" max="14345" width="10.5546875" style="20" customWidth="1"/>
    <col min="14346" max="14592" width="11.44140625" style="20"/>
    <col min="14593" max="14593" width="6.109375" style="20" customWidth="1"/>
    <col min="14594" max="14594" width="10.88671875" style="20" bestFit="1" customWidth="1"/>
    <col min="14595" max="14601" width="10.5546875" style="20" customWidth="1"/>
    <col min="14602" max="14848" width="11.44140625" style="20"/>
    <col min="14849" max="14849" width="6.109375" style="20" customWidth="1"/>
    <col min="14850" max="14850" width="10.88671875" style="20" bestFit="1" customWidth="1"/>
    <col min="14851" max="14857" width="10.5546875" style="20" customWidth="1"/>
    <col min="14858" max="15104" width="11.44140625" style="20"/>
    <col min="15105" max="15105" width="6.109375" style="20" customWidth="1"/>
    <col min="15106" max="15106" width="10.88671875" style="20" bestFit="1" customWidth="1"/>
    <col min="15107" max="15113" width="10.5546875" style="20" customWidth="1"/>
    <col min="15114" max="15360" width="11.44140625" style="20"/>
    <col min="15361" max="15361" width="6.109375" style="20" customWidth="1"/>
    <col min="15362" max="15362" width="10.88671875" style="20" bestFit="1" customWidth="1"/>
    <col min="15363" max="15369" width="10.5546875" style="20" customWidth="1"/>
    <col min="15370" max="15616" width="11.44140625" style="20"/>
    <col min="15617" max="15617" width="6.109375" style="20" customWidth="1"/>
    <col min="15618" max="15618" width="10.88671875" style="20" bestFit="1" customWidth="1"/>
    <col min="15619" max="15625" width="10.5546875" style="20" customWidth="1"/>
    <col min="15626" max="15872" width="11.44140625" style="20"/>
    <col min="15873" max="15873" width="6.109375" style="20" customWidth="1"/>
    <col min="15874" max="15874" width="10.88671875" style="20" bestFit="1" customWidth="1"/>
    <col min="15875" max="15881" width="10.5546875" style="20" customWidth="1"/>
    <col min="15882" max="16128" width="11.44140625" style="20"/>
    <col min="16129" max="16129" width="6.109375" style="20" customWidth="1"/>
    <col min="16130" max="16130" width="10.88671875" style="20" bestFit="1" customWidth="1"/>
    <col min="16131" max="16137" width="10.5546875" style="20" customWidth="1"/>
    <col min="16138" max="16384" width="11.44140625" style="20"/>
  </cols>
  <sheetData>
    <row r="1" spans="1:12" ht="18" customHeight="1">
      <c r="A1" s="134" t="s">
        <v>283</v>
      </c>
      <c r="B1" s="134"/>
      <c r="C1" s="134"/>
      <c r="D1" s="134"/>
      <c r="E1" s="134"/>
      <c r="F1" s="134"/>
      <c r="G1" s="134"/>
      <c r="H1" s="134"/>
      <c r="I1" s="134"/>
    </row>
    <row r="2" spans="1:12" s="137" customFormat="1" ht="15.9" customHeight="1">
      <c r="A2" s="135" t="s">
        <v>170</v>
      </c>
      <c r="B2" s="144"/>
      <c r="C2" s="135"/>
    </row>
    <row r="3" spans="1:12" s="137" customFormat="1" ht="15.9" customHeight="1" thickBot="1">
      <c r="A3" s="146"/>
      <c r="B3" s="147"/>
      <c r="C3" s="146"/>
      <c r="D3" s="148"/>
      <c r="E3" s="148"/>
      <c r="F3" s="148"/>
      <c r="G3" s="148"/>
      <c r="H3" s="293" t="s">
        <v>284</v>
      </c>
      <c r="I3" s="293"/>
    </row>
    <row r="4" spans="1:12" s="137" customFormat="1" ht="15.9" customHeight="1">
      <c r="A4" s="142" t="s">
        <v>237</v>
      </c>
      <c r="B4" s="143" t="s">
        <v>59</v>
      </c>
      <c r="C4" s="294" t="s">
        <v>238</v>
      </c>
      <c r="D4" s="294"/>
      <c r="E4" s="144" t="s">
        <v>194</v>
      </c>
      <c r="F4" s="144"/>
      <c r="G4" s="144" t="s">
        <v>239</v>
      </c>
      <c r="H4" s="144"/>
      <c r="I4" s="144"/>
    </row>
    <row r="5" spans="1:12" s="137" customFormat="1" ht="15.9" customHeight="1">
      <c r="A5" s="149"/>
      <c r="B5" s="150"/>
      <c r="C5" s="151" t="s">
        <v>240</v>
      </c>
      <c r="D5" s="151" t="s">
        <v>241</v>
      </c>
      <c r="E5" s="167" t="s">
        <v>48</v>
      </c>
      <c r="F5" s="151" t="s">
        <v>49</v>
      </c>
      <c r="G5" s="151" t="s">
        <v>184</v>
      </c>
      <c r="H5" s="151" t="s">
        <v>185</v>
      </c>
      <c r="I5" s="151" t="s">
        <v>33</v>
      </c>
    </row>
    <row r="6" spans="1:12" s="138" customFormat="1" ht="15.9" customHeight="1">
      <c r="A6" s="139" t="s">
        <v>242</v>
      </c>
      <c r="B6" s="156">
        <v>707.91666666666663</v>
      </c>
      <c r="C6" s="155" t="s">
        <v>243</v>
      </c>
      <c r="D6" s="155" t="s">
        <v>243</v>
      </c>
      <c r="E6" s="161" t="s">
        <v>243</v>
      </c>
      <c r="F6" s="161" t="s">
        <v>243</v>
      </c>
      <c r="G6" s="161" t="s">
        <v>243</v>
      </c>
      <c r="H6" s="161" t="s">
        <v>243</v>
      </c>
      <c r="I6" s="161" t="s">
        <v>243</v>
      </c>
      <c r="J6" s="162"/>
      <c r="K6" s="162"/>
      <c r="L6" s="163"/>
    </row>
    <row r="7" spans="1:12" s="138" customFormat="1" ht="15.9" customHeight="1">
      <c r="A7" s="139" t="s">
        <v>244</v>
      </c>
      <c r="B7" s="156">
        <v>613</v>
      </c>
      <c r="C7" s="155">
        <v>303</v>
      </c>
      <c r="D7" s="155">
        <v>310</v>
      </c>
      <c r="E7" s="163">
        <v>287.08333329999999</v>
      </c>
      <c r="F7" s="163">
        <v>325.41666670000001</v>
      </c>
      <c r="G7" s="163">
        <v>107.16666669999999</v>
      </c>
      <c r="H7" s="163">
        <v>348.16666670000001</v>
      </c>
      <c r="I7" s="163">
        <v>157.16666670000001</v>
      </c>
      <c r="J7" s="162"/>
      <c r="K7" s="162"/>
      <c r="L7" s="163"/>
    </row>
    <row r="8" spans="1:12" s="138" customFormat="1" ht="15.9" customHeight="1">
      <c r="A8" s="139" t="s">
        <v>245</v>
      </c>
      <c r="B8" s="156">
        <v>521</v>
      </c>
      <c r="C8" s="155">
        <v>258</v>
      </c>
      <c r="D8" s="155">
        <v>263</v>
      </c>
      <c r="E8" s="155">
        <v>253</v>
      </c>
      <c r="F8" s="155">
        <v>268</v>
      </c>
      <c r="G8" s="155">
        <v>91</v>
      </c>
      <c r="H8" s="155">
        <v>281</v>
      </c>
      <c r="I8" s="155">
        <v>149</v>
      </c>
      <c r="J8" s="162"/>
      <c r="K8" s="162"/>
      <c r="L8" s="163"/>
    </row>
    <row r="9" spans="1:12" s="138" customFormat="1" ht="15.9" customHeight="1">
      <c r="A9" s="139" t="s">
        <v>246</v>
      </c>
      <c r="B9" s="156">
        <v>653</v>
      </c>
      <c r="C9" s="155">
        <v>325</v>
      </c>
      <c r="D9" s="155">
        <v>328</v>
      </c>
      <c r="E9" s="155">
        <v>309</v>
      </c>
      <c r="F9" s="155">
        <v>344</v>
      </c>
      <c r="G9" s="155">
        <v>109</v>
      </c>
      <c r="H9" s="155">
        <v>378</v>
      </c>
      <c r="I9" s="155">
        <v>165</v>
      </c>
      <c r="J9" s="162"/>
      <c r="K9" s="162"/>
      <c r="L9" s="163"/>
    </row>
    <row r="10" spans="1:12" s="138" customFormat="1" ht="15.9" customHeight="1">
      <c r="A10" s="139" t="s">
        <v>247</v>
      </c>
      <c r="B10" s="156">
        <v>631</v>
      </c>
      <c r="C10" s="155">
        <v>315</v>
      </c>
      <c r="D10" s="155">
        <v>316</v>
      </c>
      <c r="E10" s="155">
        <v>283.16666666666669</v>
      </c>
      <c r="F10" s="155">
        <v>347.91666666666669</v>
      </c>
      <c r="G10" s="155">
        <v>95.333333333333329</v>
      </c>
      <c r="H10" s="155">
        <v>357.91666666666669</v>
      </c>
      <c r="I10" s="155">
        <v>177.83333333333334</v>
      </c>
      <c r="J10" s="162"/>
      <c r="K10" s="162"/>
      <c r="L10" s="163"/>
    </row>
    <row r="11" spans="1:12" s="138" customFormat="1" ht="15.9" customHeight="1">
      <c r="A11" s="139" t="s">
        <v>248</v>
      </c>
      <c r="B11" s="156">
        <v>550</v>
      </c>
      <c r="C11" s="155">
        <v>291</v>
      </c>
      <c r="D11" s="155">
        <v>259</v>
      </c>
      <c r="E11" s="155">
        <v>234</v>
      </c>
      <c r="F11" s="155">
        <v>315.91666666666669</v>
      </c>
      <c r="G11" s="155">
        <v>70.583333333333329</v>
      </c>
      <c r="H11" s="155">
        <v>304.33333333333331</v>
      </c>
      <c r="I11" s="155">
        <v>175</v>
      </c>
      <c r="J11" s="162"/>
      <c r="K11" s="162"/>
      <c r="L11" s="163"/>
    </row>
    <row r="12" spans="1:12" s="138" customFormat="1" ht="15.9" customHeight="1">
      <c r="A12" s="139" t="s">
        <v>249</v>
      </c>
      <c r="B12" s="156">
        <v>573</v>
      </c>
      <c r="C12" s="155">
        <v>304</v>
      </c>
      <c r="D12" s="155">
        <v>269</v>
      </c>
      <c r="E12" s="155">
        <v>254.08333333333334</v>
      </c>
      <c r="F12" s="155">
        <v>319.33333333333331</v>
      </c>
      <c r="G12" s="155">
        <v>74.083333333333329</v>
      </c>
      <c r="H12" s="155">
        <v>331.16666666666669</v>
      </c>
      <c r="I12" s="155">
        <v>168.16666666666666</v>
      </c>
      <c r="J12" s="162"/>
      <c r="K12" s="162"/>
      <c r="L12" s="163"/>
    </row>
    <row r="13" spans="1:12" s="138" customFormat="1" ht="15.9" customHeight="1">
      <c r="A13" s="139" t="s">
        <v>250</v>
      </c>
      <c r="B13" s="156">
        <v>572</v>
      </c>
      <c r="C13" s="155">
        <v>283</v>
      </c>
      <c r="D13" s="155">
        <v>289</v>
      </c>
      <c r="E13" s="155">
        <v>273.08333333333331</v>
      </c>
      <c r="F13" s="155">
        <v>299.33333333333331</v>
      </c>
      <c r="G13" s="155">
        <v>78</v>
      </c>
      <c r="H13" s="155">
        <v>327.08333333333331</v>
      </c>
      <c r="I13" s="155">
        <v>167.33333333333334</v>
      </c>
      <c r="J13" s="162"/>
      <c r="K13" s="162"/>
      <c r="L13" s="163"/>
    </row>
    <row r="14" spans="1:12" s="138" customFormat="1" ht="15.9" customHeight="1">
      <c r="A14" s="139" t="s">
        <v>251</v>
      </c>
      <c r="B14" s="156">
        <v>572</v>
      </c>
      <c r="C14" s="155">
        <v>288</v>
      </c>
      <c r="D14" s="155">
        <v>285</v>
      </c>
      <c r="E14" s="155">
        <v>266.66666666666669</v>
      </c>
      <c r="F14" s="155">
        <v>305.58333333333331</v>
      </c>
      <c r="G14" s="155">
        <v>82.083333333333329</v>
      </c>
      <c r="H14" s="155">
        <v>329.16666666666669</v>
      </c>
      <c r="I14" s="155">
        <v>161</v>
      </c>
      <c r="J14" s="162"/>
      <c r="K14" s="162"/>
      <c r="L14" s="163"/>
    </row>
    <row r="15" spans="1:12" s="138" customFormat="1" ht="15.9" customHeight="1">
      <c r="A15" s="139" t="s">
        <v>252</v>
      </c>
      <c r="B15" s="156">
        <v>575</v>
      </c>
      <c r="C15" s="155">
        <v>272</v>
      </c>
      <c r="D15" s="155">
        <v>303</v>
      </c>
      <c r="E15" s="155">
        <v>254.33333333333334</v>
      </c>
      <c r="F15" s="155">
        <v>320.5</v>
      </c>
      <c r="G15" s="155">
        <v>85.583333333333329</v>
      </c>
      <c r="H15" s="155">
        <v>323.08333333333331</v>
      </c>
      <c r="I15" s="155">
        <v>166.16666666666666</v>
      </c>
      <c r="J15" s="162"/>
      <c r="K15" s="162"/>
      <c r="L15" s="163"/>
    </row>
    <row r="16" spans="1:12" s="138" customFormat="1" ht="15.9" customHeight="1">
      <c r="A16" s="139" t="s">
        <v>253</v>
      </c>
      <c r="B16" s="156">
        <v>577</v>
      </c>
      <c r="C16" s="155">
        <v>262</v>
      </c>
      <c r="D16" s="155">
        <v>315</v>
      </c>
      <c r="E16" s="155">
        <v>245</v>
      </c>
      <c r="F16" s="155">
        <v>332</v>
      </c>
      <c r="G16" s="137">
        <v>84</v>
      </c>
      <c r="H16" s="137">
        <v>333</v>
      </c>
      <c r="I16" s="137">
        <v>160</v>
      </c>
    </row>
    <row r="17" spans="1:9" s="138" customFormat="1" ht="15.9" customHeight="1">
      <c r="A17" s="139" t="s">
        <v>254</v>
      </c>
      <c r="B17" s="156">
        <v>497</v>
      </c>
      <c r="C17" s="155">
        <v>243</v>
      </c>
      <c r="D17" s="155">
        <v>254</v>
      </c>
      <c r="E17" s="155">
        <v>223</v>
      </c>
      <c r="F17" s="137">
        <v>275</v>
      </c>
      <c r="G17" s="137">
        <v>67</v>
      </c>
      <c r="H17" s="137">
        <v>286</v>
      </c>
      <c r="I17" s="137">
        <v>144</v>
      </c>
    </row>
    <row r="18" spans="1:9" s="138" customFormat="1" ht="15.9" customHeight="1">
      <c r="A18" s="139" t="s">
        <v>255</v>
      </c>
      <c r="B18" s="156">
        <v>435.33333333333331</v>
      </c>
      <c r="C18" s="155">
        <v>234</v>
      </c>
      <c r="D18" s="155">
        <v>201.08333333333334</v>
      </c>
      <c r="E18" s="155">
        <v>188.58333333333334</v>
      </c>
      <c r="F18" s="164">
        <v>246.75</v>
      </c>
      <c r="G18" s="164">
        <v>52.916666666666664</v>
      </c>
      <c r="H18" s="164">
        <v>254.83333333333334</v>
      </c>
      <c r="I18" s="164">
        <v>127.58333333333333</v>
      </c>
    </row>
    <row r="19" spans="1:9" s="138" customFormat="1" ht="15.9" customHeight="1" thickBot="1">
      <c r="A19" s="153" t="s">
        <v>347</v>
      </c>
      <c r="B19" s="157">
        <v>407</v>
      </c>
      <c r="C19" s="158">
        <v>203</v>
      </c>
      <c r="D19" s="158">
        <v>204</v>
      </c>
      <c r="E19" s="158">
        <v>182</v>
      </c>
      <c r="F19" s="165">
        <v>226</v>
      </c>
      <c r="G19" s="165">
        <v>40</v>
      </c>
      <c r="H19" s="165">
        <v>242</v>
      </c>
      <c r="I19" s="165">
        <v>125</v>
      </c>
    </row>
    <row r="20" spans="1:9">
      <c r="A20" s="273" t="s">
        <v>429</v>
      </c>
      <c r="B20" s="273"/>
      <c r="C20" s="273"/>
      <c r="D20" s="273"/>
      <c r="E20" s="273"/>
      <c r="F20" s="273"/>
      <c r="G20" s="273"/>
      <c r="H20" s="273"/>
      <c r="I20" s="273"/>
    </row>
    <row r="43" ht="12" customHeight="1"/>
  </sheetData>
  <mergeCells count="3">
    <mergeCell ref="H3:I3"/>
    <mergeCell ref="C4:D4"/>
    <mergeCell ref="A20:I20"/>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C6C4"/>
  </sheetPr>
  <dimension ref="A1:N27"/>
  <sheetViews>
    <sheetView zoomScale="85" zoomScaleNormal="85" workbookViewId="0"/>
  </sheetViews>
  <sheetFormatPr baseColWidth="10" defaultRowHeight="13.2"/>
  <cols>
    <col min="1" max="1" width="5.88671875" style="24" customWidth="1"/>
    <col min="2" max="2" width="15.44140625" style="24" bestFit="1" customWidth="1"/>
    <col min="3" max="14" width="7" style="24" bestFit="1" customWidth="1"/>
    <col min="15" max="256" width="11.44140625" style="24"/>
    <col min="257" max="257" width="5.88671875" style="24" customWidth="1"/>
    <col min="258" max="258" width="10.88671875" style="24" bestFit="1" customWidth="1"/>
    <col min="259" max="270" width="5.88671875" style="24" customWidth="1"/>
    <col min="271" max="512" width="11.44140625" style="24"/>
    <col min="513" max="513" width="5.88671875" style="24" customWidth="1"/>
    <col min="514" max="514" width="10.88671875" style="24" bestFit="1" customWidth="1"/>
    <col min="515" max="526" width="5.88671875" style="24" customWidth="1"/>
    <col min="527" max="768" width="11.44140625" style="24"/>
    <col min="769" max="769" width="5.88671875" style="24" customWidth="1"/>
    <col min="770" max="770" width="10.88671875" style="24" bestFit="1" customWidth="1"/>
    <col min="771" max="782" width="5.88671875" style="24" customWidth="1"/>
    <col min="783" max="1024" width="11.44140625" style="24"/>
    <col min="1025" max="1025" width="5.88671875" style="24" customWidth="1"/>
    <col min="1026" max="1026" width="10.88671875" style="24" bestFit="1" customWidth="1"/>
    <col min="1027" max="1038" width="5.88671875" style="24" customWidth="1"/>
    <col min="1039" max="1280" width="11.44140625" style="24"/>
    <col min="1281" max="1281" width="5.88671875" style="24" customWidth="1"/>
    <col min="1282" max="1282" width="10.88671875" style="24" bestFit="1" customWidth="1"/>
    <col min="1283" max="1294" width="5.88671875" style="24" customWidth="1"/>
    <col min="1295" max="1536" width="11.44140625" style="24"/>
    <col min="1537" max="1537" width="5.88671875" style="24" customWidth="1"/>
    <col min="1538" max="1538" width="10.88671875" style="24" bestFit="1" customWidth="1"/>
    <col min="1539" max="1550" width="5.88671875" style="24" customWidth="1"/>
    <col min="1551" max="1792" width="11.44140625" style="24"/>
    <col min="1793" max="1793" width="5.88671875" style="24" customWidth="1"/>
    <col min="1794" max="1794" width="10.88671875" style="24" bestFit="1" customWidth="1"/>
    <col min="1795" max="1806" width="5.88671875" style="24" customWidth="1"/>
    <col min="1807" max="2048" width="11.44140625" style="24"/>
    <col min="2049" max="2049" width="5.88671875" style="24" customWidth="1"/>
    <col min="2050" max="2050" width="10.88671875" style="24" bestFit="1" customWidth="1"/>
    <col min="2051" max="2062" width="5.88671875" style="24" customWidth="1"/>
    <col min="2063" max="2304" width="11.44140625" style="24"/>
    <col min="2305" max="2305" width="5.88671875" style="24" customWidth="1"/>
    <col min="2306" max="2306" width="10.88671875" style="24" bestFit="1" customWidth="1"/>
    <col min="2307" max="2318" width="5.88671875" style="24" customWidth="1"/>
    <col min="2319" max="2560" width="11.44140625" style="24"/>
    <col min="2561" max="2561" width="5.88671875" style="24" customWidth="1"/>
    <col min="2562" max="2562" width="10.88671875" style="24" bestFit="1" customWidth="1"/>
    <col min="2563" max="2574" width="5.88671875" style="24" customWidth="1"/>
    <col min="2575" max="2816" width="11.44140625" style="24"/>
    <col min="2817" max="2817" width="5.88671875" style="24" customWidth="1"/>
    <col min="2818" max="2818" width="10.88671875" style="24" bestFit="1" customWidth="1"/>
    <col min="2819" max="2830" width="5.88671875" style="24" customWidth="1"/>
    <col min="2831" max="3072" width="11.44140625" style="24"/>
    <col min="3073" max="3073" width="5.88671875" style="24" customWidth="1"/>
    <col min="3074" max="3074" width="10.88671875" style="24" bestFit="1" customWidth="1"/>
    <col min="3075" max="3086" width="5.88671875" style="24" customWidth="1"/>
    <col min="3087" max="3328" width="11.44140625" style="24"/>
    <col min="3329" max="3329" width="5.88671875" style="24" customWidth="1"/>
    <col min="3330" max="3330" width="10.88671875" style="24" bestFit="1" customWidth="1"/>
    <col min="3331" max="3342" width="5.88671875" style="24" customWidth="1"/>
    <col min="3343" max="3584" width="11.44140625" style="24"/>
    <col min="3585" max="3585" width="5.88671875" style="24" customWidth="1"/>
    <col min="3586" max="3586" width="10.88671875" style="24" bestFit="1" customWidth="1"/>
    <col min="3587" max="3598" width="5.88671875" style="24" customWidth="1"/>
    <col min="3599" max="3840" width="11.44140625" style="24"/>
    <col min="3841" max="3841" width="5.88671875" style="24" customWidth="1"/>
    <col min="3842" max="3842" width="10.88671875" style="24" bestFit="1" customWidth="1"/>
    <col min="3843" max="3854" width="5.88671875" style="24" customWidth="1"/>
    <col min="3855" max="4096" width="11.44140625" style="24"/>
    <col min="4097" max="4097" width="5.88671875" style="24" customWidth="1"/>
    <col min="4098" max="4098" width="10.88671875" style="24" bestFit="1" customWidth="1"/>
    <col min="4099" max="4110" width="5.88671875" style="24" customWidth="1"/>
    <col min="4111" max="4352" width="11.44140625" style="24"/>
    <col min="4353" max="4353" width="5.88671875" style="24" customWidth="1"/>
    <col min="4354" max="4354" width="10.88671875" style="24" bestFit="1" customWidth="1"/>
    <col min="4355" max="4366" width="5.88671875" style="24" customWidth="1"/>
    <col min="4367" max="4608" width="11.44140625" style="24"/>
    <col min="4609" max="4609" width="5.88671875" style="24" customWidth="1"/>
    <col min="4610" max="4610" width="10.88671875" style="24" bestFit="1" customWidth="1"/>
    <col min="4611" max="4622" width="5.88671875" style="24" customWidth="1"/>
    <col min="4623" max="4864" width="11.44140625" style="24"/>
    <col min="4865" max="4865" width="5.88671875" style="24" customWidth="1"/>
    <col min="4866" max="4866" width="10.88671875" style="24" bestFit="1" customWidth="1"/>
    <col min="4867" max="4878" width="5.88671875" style="24" customWidth="1"/>
    <col min="4879" max="5120" width="11.44140625" style="24"/>
    <col min="5121" max="5121" width="5.88671875" style="24" customWidth="1"/>
    <col min="5122" max="5122" width="10.88671875" style="24" bestFit="1" customWidth="1"/>
    <col min="5123" max="5134" width="5.88671875" style="24" customWidth="1"/>
    <col min="5135" max="5376" width="11.44140625" style="24"/>
    <col min="5377" max="5377" width="5.88671875" style="24" customWidth="1"/>
    <col min="5378" max="5378" width="10.88671875" style="24" bestFit="1" customWidth="1"/>
    <col min="5379" max="5390" width="5.88671875" style="24" customWidth="1"/>
    <col min="5391" max="5632" width="11.44140625" style="24"/>
    <col min="5633" max="5633" width="5.88671875" style="24" customWidth="1"/>
    <col min="5634" max="5634" width="10.88671875" style="24" bestFit="1" customWidth="1"/>
    <col min="5635" max="5646" width="5.88671875" style="24" customWidth="1"/>
    <col min="5647" max="5888" width="11.44140625" style="24"/>
    <col min="5889" max="5889" width="5.88671875" style="24" customWidth="1"/>
    <col min="5890" max="5890" width="10.88671875" style="24" bestFit="1" customWidth="1"/>
    <col min="5891" max="5902" width="5.88671875" style="24" customWidth="1"/>
    <col min="5903" max="6144" width="11.44140625" style="24"/>
    <col min="6145" max="6145" width="5.88671875" style="24" customWidth="1"/>
    <col min="6146" max="6146" width="10.88671875" style="24" bestFit="1" customWidth="1"/>
    <col min="6147" max="6158" width="5.88671875" style="24" customWidth="1"/>
    <col min="6159" max="6400" width="11.44140625" style="24"/>
    <col min="6401" max="6401" width="5.88671875" style="24" customWidth="1"/>
    <col min="6402" max="6402" width="10.88671875" style="24" bestFit="1" customWidth="1"/>
    <col min="6403" max="6414" width="5.88671875" style="24" customWidth="1"/>
    <col min="6415" max="6656" width="11.44140625" style="24"/>
    <col min="6657" max="6657" width="5.88671875" style="24" customWidth="1"/>
    <col min="6658" max="6658" width="10.88671875" style="24" bestFit="1" customWidth="1"/>
    <col min="6659" max="6670" width="5.88671875" style="24" customWidth="1"/>
    <col min="6671" max="6912" width="11.44140625" style="24"/>
    <col min="6913" max="6913" width="5.88671875" style="24" customWidth="1"/>
    <col min="6914" max="6914" width="10.88671875" style="24" bestFit="1" customWidth="1"/>
    <col min="6915" max="6926" width="5.88671875" style="24" customWidth="1"/>
    <col min="6927" max="7168" width="11.44140625" style="24"/>
    <col min="7169" max="7169" width="5.88671875" style="24" customWidth="1"/>
    <col min="7170" max="7170" width="10.88671875" style="24" bestFit="1" customWidth="1"/>
    <col min="7171" max="7182" width="5.88671875" style="24" customWidth="1"/>
    <col min="7183" max="7424" width="11.44140625" style="24"/>
    <col min="7425" max="7425" width="5.88671875" style="24" customWidth="1"/>
    <col min="7426" max="7426" width="10.88671875" style="24" bestFit="1" customWidth="1"/>
    <col min="7427" max="7438" width="5.88671875" style="24" customWidth="1"/>
    <col min="7439" max="7680" width="11.44140625" style="24"/>
    <col min="7681" max="7681" width="5.88671875" style="24" customWidth="1"/>
    <col min="7682" max="7682" width="10.88671875" style="24" bestFit="1" customWidth="1"/>
    <col min="7683" max="7694" width="5.88671875" style="24" customWidth="1"/>
    <col min="7695" max="7936" width="11.44140625" style="24"/>
    <col min="7937" max="7937" width="5.88671875" style="24" customWidth="1"/>
    <col min="7938" max="7938" width="10.88671875" style="24" bestFit="1" customWidth="1"/>
    <col min="7939" max="7950" width="5.88671875" style="24" customWidth="1"/>
    <col min="7951" max="8192" width="11.44140625" style="24"/>
    <col min="8193" max="8193" width="5.88671875" style="24" customWidth="1"/>
    <col min="8194" max="8194" width="10.88671875" style="24" bestFit="1" customWidth="1"/>
    <col min="8195" max="8206" width="5.88671875" style="24" customWidth="1"/>
    <col min="8207" max="8448" width="11.44140625" style="24"/>
    <col min="8449" max="8449" width="5.88671875" style="24" customWidth="1"/>
    <col min="8450" max="8450" width="10.88671875" style="24" bestFit="1" customWidth="1"/>
    <col min="8451" max="8462" width="5.88671875" style="24" customWidth="1"/>
    <col min="8463" max="8704" width="11.44140625" style="24"/>
    <col min="8705" max="8705" width="5.88671875" style="24" customWidth="1"/>
    <col min="8706" max="8706" width="10.88671875" style="24" bestFit="1" customWidth="1"/>
    <col min="8707" max="8718" width="5.88671875" style="24" customWidth="1"/>
    <col min="8719" max="8960" width="11.44140625" style="24"/>
    <col min="8961" max="8961" width="5.88671875" style="24" customWidth="1"/>
    <col min="8962" max="8962" width="10.88671875" style="24" bestFit="1" customWidth="1"/>
    <col min="8963" max="8974" width="5.88671875" style="24" customWidth="1"/>
    <col min="8975" max="9216" width="11.44140625" style="24"/>
    <col min="9217" max="9217" width="5.88671875" style="24" customWidth="1"/>
    <col min="9218" max="9218" width="10.88671875" style="24" bestFit="1" customWidth="1"/>
    <col min="9219" max="9230" width="5.88671875" style="24" customWidth="1"/>
    <col min="9231" max="9472" width="11.44140625" style="24"/>
    <col min="9473" max="9473" width="5.88671875" style="24" customWidth="1"/>
    <col min="9474" max="9474" width="10.88671875" style="24" bestFit="1" customWidth="1"/>
    <col min="9475" max="9486" width="5.88671875" style="24" customWidth="1"/>
    <col min="9487" max="9728" width="11.44140625" style="24"/>
    <col min="9729" max="9729" width="5.88671875" style="24" customWidth="1"/>
    <col min="9730" max="9730" width="10.88671875" style="24" bestFit="1" customWidth="1"/>
    <col min="9731" max="9742" width="5.88671875" style="24" customWidth="1"/>
    <col min="9743" max="9984" width="11.44140625" style="24"/>
    <col min="9985" max="9985" width="5.88671875" style="24" customWidth="1"/>
    <col min="9986" max="9986" width="10.88671875" style="24" bestFit="1" customWidth="1"/>
    <col min="9987" max="9998" width="5.88671875" style="24" customWidth="1"/>
    <col min="9999" max="10240" width="11.44140625" style="24"/>
    <col min="10241" max="10241" width="5.88671875" style="24" customWidth="1"/>
    <col min="10242" max="10242" width="10.88671875" style="24" bestFit="1" customWidth="1"/>
    <col min="10243" max="10254" width="5.88671875" style="24" customWidth="1"/>
    <col min="10255" max="10496" width="11.44140625" style="24"/>
    <col min="10497" max="10497" width="5.88671875" style="24" customWidth="1"/>
    <col min="10498" max="10498" width="10.88671875" style="24" bestFit="1" customWidth="1"/>
    <col min="10499" max="10510" width="5.88671875" style="24" customWidth="1"/>
    <col min="10511" max="10752" width="11.44140625" style="24"/>
    <col min="10753" max="10753" width="5.88671875" style="24" customWidth="1"/>
    <col min="10754" max="10754" width="10.88671875" style="24" bestFit="1" customWidth="1"/>
    <col min="10755" max="10766" width="5.88671875" style="24" customWidth="1"/>
    <col min="10767" max="11008" width="11.44140625" style="24"/>
    <col min="11009" max="11009" width="5.88671875" style="24" customWidth="1"/>
    <col min="11010" max="11010" width="10.88671875" style="24" bestFit="1" customWidth="1"/>
    <col min="11011" max="11022" width="5.88671875" style="24" customWidth="1"/>
    <col min="11023" max="11264" width="11.44140625" style="24"/>
    <col min="11265" max="11265" width="5.88671875" style="24" customWidth="1"/>
    <col min="11266" max="11266" width="10.88671875" style="24" bestFit="1" customWidth="1"/>
    <col min="11267" max="11278" width="5.88671875" style="24" customWidth="1"/>
    <col min="11279" max="11520" width="11.44140625" style="24"/>
    <col min="11521" max="11521" width="5.88671875" style="24" customWidth="1"/>
    <col min="11522" max="11522" width="10.88671875" style="24" bestFit="1" customWidth="1"/>
    <col min="11523" max="11534" width="5.88671875" style="24" customWidth="1"/>
    <col min="11535" max="11776" width="11.44140625" style="24"/>
    <col min="11777" max="11777" width="5.88671875" style="24" customWidth="1"/>
    <col min="11778" max="11778" width="10.88671875" style="24" bestFit="1" customWidth="1"/>
    <col min="11779" max="11790" width="5.88671875" style="24" customWidth="1"/>
    <col min="11791" max="12032" width="11.44140625" style="24"/>
    <col min="12033" max="12033" width="5.88671875" style="24" customWidth="1"/>
    <col min="12034" max="12034" width="10.88671875" style="24" bestFit="1" customWidth="1"/>
    <col min="12035" max="12046" width="5.88671875" style="24" customWidth="1"/>
    <col min="12047" max="12288" width="11.44140625" style="24"/>
    <col min="12289" max="12289" width="5.88671875" style="24" customWidth="1"/>
    <col min="12290" max="12290" width="10.88671875" style="24" bestFit="1" customWidth="1"/>
    <col min="12291" max="12302" width="5.88671875" style="24" customWidth="1"/>
    <col min="12303" max="12544" width="11.44140625" style="24"/>
    <col min="12545" max="12545" width="5.88671875" style="24" customWidth="1"/>
    <col min="12546" max="12546" width="10.88671875" style="24" bestFit="1" customWidth="1"/>
    <col min="12547" max="12558" width="5.88671875" style="24" customWidth="1"/>
    <col min="12559" max="12800" width="11.44140625" style="24"/>
    <col min="12801" max="12801" width="5.88671875" style="24" customWidth="1"/>
    <col min="12802" max="12802" width="10.88671875" style="24" bestFit="1" customWidth="1"/>
    <col min="12803" max="12814" width="5.88671875" style="24" customWidth="1"/>
    <col min="12815" max="13056" width="11.44140625" style="24"/>
    <col min="13057" max="13057" width="5.88671875" style="24" customWidth="1"/>
    <col min="13058" max="13058" width="10.88671875" style="24" bestFit="1" customWidth="1"/>
    <col min="13059" max="13070" width="5.88671875" style="24" customWidth="1"/>
    <col min="13071" max="13312" width="11.44140625" style="24"/>
    <col min="13313" max="13313" width="5.88671875" style="24" customWidth="1"/>
    <col min="13314" max="13314" width="10.88671875" style="24" bestFit="1" customWidth="1"/>
    <col min="13315" max="13326" width="5.88671875" style="24" customWidth="1"/>
    <col min="13327" max="13568" width="11.44140625" style="24"/>
    <col min="13569" max="13569" width="5.88671875" style="24" customWidth="1"/>
    <col min="13570" max="13570" width="10.88671875" style="24" bestFit="1" customWidth="1"/>
    <col min="13571" max="13582" width="5.88671875" style="24" customWidth="1"/>
    <col min="13583" max="13824" width="11.44140625" style="24"/>
    <col min="13825" max="13825" width="5.88671875" style="24" customWidth="1"/>
    <col min="13826" max="13826" width="10.88671875" style="24" bestFit="1" customWidth="1"/>
    <col min="13827" max="13838" width="5.88671875" style="24" customWidth="1"/>
    <col min="13839" max="14080" width="11.44140625" style="24"/>
    <col min="14081" max="14081" width="5.88671875" style="24" customWidth="1"/>
    <col min="14082" max="14082" width="10.88671875" style="24" bestFit="1" customWidth="1"/>
    <col min="14083" max="14094" width="5.88671875" style="24" customWidth="1"/>
    <col min="14095" max="14336" width="11.44140625" style="24"/>
    <col min="14337" max="14337" width="5.88671875" style="24" customWidth="1"/>
    <col min="14338" max="14338" width="10.88671875" style="24" bestFit="1" customWidth="1"/>
    <col min="14339" max="14350" width="5.88671875" style="24" customWidth="1"/>
    <col min="14351" max="14592" width="11.44140625" style="24"/>
    <col min="14593" max="14593" width="5.88671875" style="24" customWidth="1"/>
    <col min="14594" max="14594" width="10.88671875" style="24" bestFit="1" customWidth="1"/>
    <col min="14595" max="14606" width="5.88671875" style="24" customWidth="1"/>
    <col min="14607" max="14848" width="11.44140625" style="24"/>
    <col min="14849" max="14849" width="5.88671875" style="24" customWidth="1"/>
    <col min="14850" max="14850" width="10.88671875" style="24" bestFit="1" customWidth="1"/>
    <col min="14851" max="14862" width="5.88671875" style="24" customWidth="1"/>
    <col min="14863" max="15104" width="11.44140625" style="24"/>
    <col min="15105" max="15105" width="5.88671875" style="24" customWidth="1"/>
    <col min="15106" max="15106" width="10.88671875" style="24" bestFit="1" customWidth="1"/>
    <col min="15107" max="15118" width="5.88671875" style="24" customWidth="1"/>
    <col min="15119" max="15360" width="11.44140625" style="24"/>
    <col min="15361" max="15361" width="5.88671875" style="24" customWidth="1"/>
    <col min="15362" max="15362" width="10.88671875" style="24" bestFit="1" customWidth="1"/>
    <col min="15363" max="15374" width="5.88671875" style="24" customWidth="1"/>
    <col min="15375" max="15616" width="11.44140625" style="24"/>
    <col min="15617" max="15617" width="5.88671875" style="24" customWidth="1"/>
    <col min="15618" max="15618" width="10.88671875" style="24" bestFit="1" customWidth="1"/>
    <col min="15619" max="15630" width="5.88671875" style="24" customWidth="1"/>
    <col min="15631" max="15872" width="11.44140625" style="24"/>
    <col min="15873" max="15873" width="5.88671875" style="24" customWidth="1"/>
    <col min="15874" max="15874" width="10.88671875" style="24" bestFit="1" customWidth="1"/>
    <col min="15875" max="15886" width="5.88671875" style="24" customWidth="1"/>
    <col min="15887" max="16128" width="11.44140625" style="24"/>
    <col min="16129" max="16129" width="5.88671875" style="24" customWidth="1"/>
    <col min="16130" max="16130" width="10.88671875" style="24" bestFit="1" customWidth="1"/>
    <col min="16131" max="16142" width="5.88671875" style="24" customWidth="1"/>
    <col min="16143" max="16384" width="11.44140625" style="24"/>
  </cols>
  <sheetData>
    <row r="1" spans="1:14" ht="18" customHeight="1">
      <c r="A1" s="134" t="s">
        <v>285</v>
      </c>
      <c r="B1" s="134"/>
      <c r="C1" s="134"/>
      <c r="D1" s="134"/>
      <c r="E1" s="134"/>
      <c r="F1" s="134"/>
      <c r="G1" s="134"/>
      <c r="H1" s="134"/>
      <c r="I1" s="134"/>
      <c r="J1" s="134"/>
      <c r="K1" s="134"/>
      <c r="L1" s="134"/>
      <c r="M1" s="134"/>
      <c r="N1" s="134"/>
    </row>
    <row r="2" spans="1:14" s="193" customFormat="1" ht="15.9" customHeight="1">
      <c r="A2" s="135"/>
      <c r="B2" s="144"/>
      <c r="C2" s="135"/>
      <c r="D2" s="137"/>
      <c r="E2" s="137"/>
      <c r="F2" s="137"/>
      <c r="G2" s="137"/>
      <c r="H2" s="137"/>
      <c r="I2" s="137"/>
      <c r="J2" s="137"/>
      <c r="K2" s="137"/>
      <c r="L2" s="137"/>
      <c r="M2" s="137"/>
      <c r="N2" s="137"/>
    </row>
    <row r="3" spans="1:14" s="193" customFormat="1" ht="15.9" customHeight="1" thickBot="1">
      <c r="A3" s="146"/>
      <c r="B3" s="147"/>
      <c r="C3" s="146"/>
      <c r="D3" s="148"/>
      <c r="E3" s="148"/>
      <c r="F3" s="148"/>
      <c r="G3" s="148"/>
      <c r="H3" s="148"/>
      <c r="I3" s="148"/>
      <c r="J3" s="148"/>
      <c r="K3" s="148"/>
      <c r="L3" s="148"/>
      <c r="M3" s="293" t="s">
        <v>286</v>
      </c>
      <c r="N3" s="293"/>
    </row>
    <row r="4" spans="1:14" s="193" customFormat="1" ht="15.9" customHeight="1">
      <c r="A4" s="194" t="s">
        <v>274</v>
      </c>
      <c r="B4" s="195" t="s">
        <v>170</v>
      </c>
      <c r="C4" s="196" t="s">
        <v>126</v>
      </c>
      <c r="D4" s="196" t="s">
        <v>127</v>
      </c>
      <c r="E4" s="196" t="s">
        <v>117</v>
      </c>
      <c r="F4" s="196" t="s">
        <v>116</v>
      </c>
      <c r="G4" s="196" t="s">
        <v>135</v>
      </c>
      <c r="H4" s="196" t="s">
        <v>134</v>
      </c>
      <c r="I4" s="196" t="s">
        <v>133</v>
      </c>
      <c r="J4" s="196" t="s">
        <v>132</v>
      </c>
      <c r="K4" s="196" t="s">
        <v>131</v>
      </c>
      <c r="L4" s="196" t="s">
        <v>130</v>
      </c>
      <c r="M4" s="196" t="s">
        <v>129</v>
      </c>
      <c r="N4" s="196" t="s">
        <v>128</v>
      </c>
    </row>
    <row r="5" spans="1:14" s="193" customFormat="1" ht="15.9" customHeight="1">
      <c r="A5" s="139" t="s">
        <v>287</v>
      </c>
      <c r="B5" s="145">
        <v>1.6231841500796356E-2</v>
      </c>
      <c r="C5" s="140">
        <v>1.3586125551526801E-2</v>
      </c>
      <c r="D5" s="140">
        <v>1.4372460792451181E-2</v>
      </c>
      <c r="E5" s="140">
        <v>1.4416146083613647E-2</v>
      </c>
      <c r="F5" s="140">
        <v>1.428509021012625E-2</v>
      </c>
      <c r="G5" s="140">
        <v>1.4896684286400768E-2</v>
      </c>
      <c r="H5" s="140">
        <v>1.5071425451050632E-2</v>
      </c>
      <c r="I5" s="140">
        <v>1.5726704818487616E-2</v>
      </c>
      <c r="J5" s="140">
        <v>1.7037263553361583E-2</v>
      </c>
      <c r="K5" s="140">
        <v>1.7678381256656016E-2</v>
      </c>
      <c r="L5" s="140">
        <v>1.8317358892438764E-2</v>
      </c>
      <c r="M5" s="140">
        <v>1.9363704505705005E-2</v>
      </c>
      <c r="N5" s="140">
        <v>2.0030752607738022E-2</v>
      </c>
    </row>
    <row r="6" spans="1:14" s="193" customFormat="1" ht="15.9" customHeight="1">
      <c r="A6" s="139" t="s">
        <v>288</v>
      </c>
      <c r="B6" s="145">
        <v>1.6315126479584365E-2</v>
      </c>
      <c r="C6" s="140">
        <v>1.9864522295640612E-2</v>
      </c>
      <c r="D6" s="140">
        <v>1.8451564642812616E-2</v>
      </c>
      <c r="E6" s="140">
        <v>1.8160661596642147E-2</v>
      </c>
      <c r="F6" s="140">
        <v>1.7828200972447326E-2</v>
      </c>
      <c r="G6" s="140">
        <v>1.7163279724057682E-2</v>
      </c>
      <c r="H6" s="140">
        <v>1.6789261521838506E-2</v>
      </c>
      <c r="I6" s="140">
        <v>1.6747703943814155E-2</v>
      </c>
      <c r="J6" s="140">
        <v>1.6041225117400158E-2</v>
      </c>
      <c r="K6" s="140">
        <v>1.5085400822840045E-2</v>
      </c>
      <c r="L6" s="140">
        <v>1.4312229325634151E-2</v>
      </c>
      <c r="M6" s="140">
        <v>1.3050638122684232E-2</v>
      </c>
      <c r="N6" s="140">
        <v>1.2286829669200739E-2</v>
      </c>
    </row>
    <row r="7" spans="1:14" s="193" customFormat="1" ht="15.9" customHeight="1">
      <c r="A7" s="139" t="s">
        <v>289</v>
      </c>
      <c r="B7" s="145">
        <v>1.1495538258910734E-2</v>
      </c>
      <c r="C7" s="140">
        <v>1.246923707957342E-2</v>
      </c>
      <c r="D7" s="140">
        <v>1.2978505629477994E-2</v>
      </c>
      <c r="E7" s="140">
        <v>1.1483449121373109E-2</v>
      </c>
      <c r="F7" s="140">
        <v>1.0768916989598205E-2</v>
      </c>
      <c r="G7" s="140">
        <v>1.0464169381107492E-2</v>
      </c>
      <c r="H7" s="140">
        <v>1.0566957935378988E-2</v>
      </c>
      <c r="I7" s="140">
        <v>1.1237322515212981E-2</v>
      </c>
      <c r="J7" s="140">
        <v>1.1621785786596476E-2</v>
      </c>
      <c r="K7" s="140">
        <v>1.1398544866612773E-2</v>
      </c>
      <c r="L7" s="140">
        <v>1.1579584426064151E-2</v>
      </c>
      <c r="M7" s="140">
        <v>1.1719693918646799E-2</v>
      </c>
      <c r="N7" s="140">
        <v>1.1658291457286432E-2</v>
      </c>
    </row>
    <row r="8" spans="1:14" s="193" customFormat="1" ht="15.9" customHeight="1">
      <c r="A8" s="139" t="s">
        <v>290</v>
      </c>
      <c r="B8" s="145">
        <v>1.0523611480556619E-2</v>
      </c>
      <c r="C8" s="140">
        <v>1.0705125822398989E-2</v>
      </c>
      <c r="D8" s="140">
        <v>1.013951078710728E-2</v>
      </c>
      <c r="E8" s="140">
        <v>9.7262645986073756E-3</v>
      </c>
      <c r="F8" s="140">
        <v>9.9768917580603748E-3</v>
      </c>
      <c r="G8" s="140">
        <v>9.9696892232406971E-3</v>
      </c>
      <c r="H8" s="140">
        <v>9.8171108606333862E-3</v>
      </c>
      <c r="I8" s="140">
        <v>1.0064077037251566E-2</v>
      </c>
      <c r="J8" s="140">
        <v>9.6961395667375556E-3</v>
      </c>
      <c r="K8" s="140">
        <v>9.7979399203244454E-3</v>
      </c>
      <c r="L8" s="140">
        <v>1.0750288286277573E-2</v>
      </c>
      <c r="M8" s="140">
        <v>1.2540348013208177E-2</v>
      </c>
      <c r="N8" s="140">
        <v>1.3099951892832033E-2</v>
      </c>
    </row>
    <row r="9" spans="1:14" s="193" customFormat="1" ht="15.9" customHeight="1">
      <c r="A9" s="139" t="s">
        <v>291</v>
      </c>
      <c r="B9" s="145">
        <v>1.3046214047802582E-2</v>
      </c>
      <c r="C9" s="140">
        <v>1.2718378756114606E-2</v>
      </c>
      <c r="D9" s="140">
        <v>1.2543675751222921E-2</v>
      </c>
      <c r="E9" s="140">
        <v>1.2578616352201259E-2</v>
      </c>
      <c r="F9" s="140">
        <v>1.2543675751222921E-2</v>
      </c>
      <c r="G9" s="140">
        <v>1.2019566736547868E-2</v>
      </c>
      <c r="H9" s="140">
        <v>1.2368972746331237E-2</v>
      </c>
      <c r="I9" s="140">
        <v>1.3032844164919637E-2</v>
      </c>
      <c r="J9" s="140">
        <v>1.3731656184486372E-2</v>
      </c>
      <c r="K9" s="140">
        <v>1.3024054982817869E-2</v>
      </c>
      <c r="L9" s="140">
        <v>1.3917525773195877E-2</v>
      </c>
      <c r="M9" s="140">
        <v>1.3883161512027491E-2</v>
      </c>
      <c r="N9" s="140">
        <v>1.4192439862542955E-2</v>
      </c>
    </row>
    <row r="10" spans="1:14" s="193" customFormat="1" ht="15.9" customHeight="1">
      <c r="A10" s="139" t="s">
        <v>292</v>
      </c>
      <c r="B10" s="145">
        <v>1.9532130545215881E-2</v>
      </c>
      <c r="C10" s="140">
        <v>1.554421768707483E-2</v>
      </c>
      <c r="D10" s="140">
        <v>1.653061224489796E-2</v>
      </c>
      <c r="E10" s="140">
        <v>1.7346938775510204E-2</v>
      </c>
      <c r="F10" s="140">
        <v>1.7891156462585035E-2</v>
      </c>
      <c r="G10" s="140">
        <v>1.8477508650519031E-2</v>
      </c>
      <c r="H10" s="140">
        <v>1.8937164618314004E-2</v>
      </c>
      <c r="I10" s="140">
        <v>1.9594945473429114E-2</v>
      </c>
      <c r="J10" s="140">
        <v>2.140280283058138E-2</v>
      </c>
      <c r="K10" s="140">
        <v>2.2176719650170058E-2</v>
      </c>
      <c r="L10" s="140">
        <v>2.2107308947039633E-2</v>
      </c>
      <c r="M10" s="140">
        <v>2.2246130353300479E-2</v>
      </c>
      <c r="N10" s="140">
        <v>2.2130060849168846E-2</v>
      </c>
    </row>
    <row r="11" spans="1:14" s="193" customFormat="1" ht="15.9" customHeight="1">
      <c r="A11" s="139" t="s">
        <v>293</v>
      </c>
      <c r="B11" s="145">
        <v>2.259193170195577E-2</v>
      </c>
      <c r="C11" s="140">
        <v>2.3159722222222224E-2</v>
      </c>
      <c r="D11" s="140">
        <v>2.3264604810996563E-2</v>
      </c>
      <c r="E11" s="140">
        <v>2.388316151202749E-2</v>
      </c>
      <c r="F11" s="140">
        <v>2.2955326460481099E-2</v>
      </c>
      <c r="G11" s="140">
        <v>2.1786941580756013E-2</v>
      </c>
      <c r="H11" s="140">
        <v>2.134020618556701E-2</v>
      </c>
      <c r="I11" s="140">
        <v>2.1579762519359835E-2</v>
      </c>
      <c r="J11" s="140">
        <v>2.2164859748752368E-2</v>
      </c>
      <c r="K11" s="140">
        <v>2.1889519876097056E-2</v>
      </c>
      <c r="L11" s="140">
        <v>2.1828376889956945E-2</v>
      </c>
      <c r="M11" s="140">
        <v>2.3029938920596776E-2</v>
      </c>
      <c r="N11" s="140">
        <v>2.4220759696655866E-2</v>
      </c>
    </row>
    <row r="12" spans="1:14" s="193" customFormat="1" ht="15.9" customHeight="1">
      <c r="A12" s="139" t="s">
        <v>294</v>
      </c>
      <c r="B12" s="145">
        <v>2.5152132584464599E-2</v>
      </c>
      <c r="C12" s="140">
        <v>2.5891156917114889E-2</v>
      </c>
      <c r="D12" s="140">
        <v>2.6158420472388335E-2</v>
      </c>
      <c r="E12" s="140">
        <v>2.6258644305615874E-2</v>
      </c>
      <c r="F12" s="140">
        <v>2.5857748972705711E-2</v>
      </c>
      <c r="G12" s="140">
        <v>2.4788694751611932E-2</v>
      </c>
      <c r="H12" s="140">
        <v>2.4527027027027026E-2</v>
      </c>
      <c r="I12" s="140">
        <v>2.4222972972972972E-2</v>
      </c>
      <c r="J12" s="140">
        <v>2.5743243243243244E-2</v>
      </c>
      <c r="K12" s="140">
        <v>2.5327599634307384E-2</v>
      </c>
      <c r="L12" s="140">
        <v>2.5056716215758643E-2</v>
      </c>
      <c r="M12" s="140">
        <v>2.374792703150912E-2</v>
      </c>
      <c r="N12" s="140">
        <v>2.4245439469320066E-2</v>
      </c>
    </row>
    <row r="13" spans="1:14" s="193" customFormat="1" ht="15.9" customHeight="1">
      <c r="A13" s="139" t="s">
        <v>242</v>
      </c>
      <c r="B13" s="145">
        <v>2.360746556582655E-2</v>
      </c>
      <c r="C13" s="140">
        <v>2.5733924762130499E-2</v>
      </c>
      <c r="D13" s="140">
        <v>2.4988995361121459E-2</v>
      </c>
      <c r="E13" s="140">
        <v>2.5000000000000001E-2</v>
      </c>
      <c r="F13" s="140">
        <v>2.4666666666666667E-2</v>
      </c>
      <c r="G13" s="140">
        <v>2.3900000000000001E-2</v>
      </c>
      <c r="H13" s="140">
        <v>2.3E-2</v>
      </c>
      <c r="I13" s="140">
        <v>2.3E-2</v>
      </c>
      <c r="J13" s="140">
        <v>2.3E-2</v>
      </c>
      <c r="K13" s="140">
        <v>2.3E-2</v>
      </c>
      <c r="L13" s="140">
        <v>2.1999999999999999E-2</v>
      </c>
      <c r="M13" s="140">
        <v>2.1999999999999999E-2</v>
      </c>
      <c r="N13" s="140">
        <v>2.3E-2</v>
      </c>
    </row>
    <row r="14" spans="1:14" s="193" customFormat="1" ht="15.9" customHeight="1">
      <c r="A14" s="139" t="s">
        <v>244</v>
      </c>
      <c r="B14" s="145">
        <v>2.0001959375612305E-2</v>
      </c>
      <c r="C14" s="140">
        <v>2.316871063970832E-2</v>
      </c>
      <c r="D14" s="140">
        <v>2.2804110043089163E-2</v>
      </c>
      <c r="E14" s="140">
        <v>2.108054358634405E-2</v>
      </c>
      <c r="F14" s="140">
        <v>1.9522704673516737E-2</v>
      </c>
      <c r="G14" s="140">
        <v>1.899237653297978E-2</v>
      </c>
      <c r="H14" s="140">
        <v>1.9622141199867417E-2</v>
      </c>
      <c r="I14" s="140">
        <v>1.9986741796486577E-2</v>
      </c>
      <c r="J14" s="140">
        <v>2.0450778919456413E-2</v>
      </c>
      <c r="K14" s="140">
        <v>1.9721577726218097E-2</v>
      </c>
      <c r="L14" s="140">
        <v>1.9688432217434538E-2</v>
      </c>
      <c r="M14" s="140">
        <v>1.8926085515412663E-2</v>
      </c>
      <c r="N14" s="140">
        <v>1.9083478148934799E-2</v>
      </c>
    </row>
    <row r="15" spans="1:14" s="193" customFormat="1" ht="15.9" customHeight="1">
      <c r="A15" s="139" t="s">
        <v>245</v>
      </c>
      <c r="B15" s="145">
        <v>1.6404499099865109E-2</v>
      </c>
      <c r="C15" s="140">
        <v>1.9019115659393706E-2</v>
      </c>
      <c r="D15" s="140">
        <v>1.8697303211688228E-2</v>
      </c>
      <c r="E15" s="140">
        <v>1.84076720087533E-2</v>
      </c>
      <c r="F15" s="140">
        <v>1.7506597155177963E-2</v>
      </c>
      <c r="G15" s="140">
        <v>1.5640084958486195E-2</v>
      </c>
      <c r="H15" s="140">
        <v>1.5768809937568386E-2</v>
      </c>
      <c r="I15" s="140">
        <v>1.5736628692797839E-2</v>
      </c>
      <c r="J15" s="140">
        <v>1.5833172427109479E-2</v>
      </c>
      <c r="K15" s="140">
        <v>1.5607903713715647E-2</v>
      </c>
      <c r="L15" s="140">
        <v>1.5704447448027289E-2</v>
      </c>
      <c r="M15" s="140">
        <v>1.6573341056832079E-2</v>
      </c>
      <c r="N15" s="140">
        <v>1.5970402343147835E-2</v>
      </c>
    </row>
    <row r="16" spans="1:14" s="193" customFormat="1" ht="15.9" customHeight="1">
      <c r="A16" s="139" t="s">
        <v>246</v>
      </c>
      <c r="B16" s="145">
        <v>1.9817767653758544E-2</v>
      </c>
      <c r="C16" s="140">
        <v>1.8159395714505935E-2</v>
      </c>
      <c r="D16" s="140">
        <v>1.8467704640049331E-2</v>
      </c>
      <c r="E16" s="140">
        <v>1.8621859102821027E-2</v>
      </c>
      <c r="F16" s="140">
        <v>1.8930168028364423E-2</v>
      </c>
      <c r="G16" s="140">
        <v>1.9608447664559887E-2</v>
      </c>
      <c r="H16" s="140">
        <v>2.0163403730537998E-2</v>
      </c>
      <c r="I16" s="140">
        <v>2.0934176044396485E-2</v>
      </c>
      <c r="J16" s="140">
        <v>2.1458301217820257E-2</v>
      </c>
      <c r="K16" s="140">
        <v>2.1365808540157238E-2</v>
      </c>
      <c r="L16" s="140">
        <v>2.1489132110374596E-2</v>
      </c>
      <c r="M16" s="140">
        <v>2.0872514259287805E-2</v>
      </c>
      <c r="N16" s="140">
        <v>2.0709262307347001E-2</v>
      </c>
    </row>
    <row r="17" spans="1:14" s="193" customFormat="1" ht="15.9" customHeight="1">
      <c r="A17" s="139" t="s">
        <v>247</v>
      </c>
      <c r="B17" s="145">
        <v>1.9039502001247009E-2</v>
      </c>
      <c r="C17" s="140">
        <v>2.1607062696393835E-2</v>
      </c>
      <c r="D17" s="140">
        <v>2.1936256172377676E-2</v>
      </c>
      <c r="E17" s="140">
        <v>2.0469848870267843E-2</v>
      </c>
      <c r="F17" s="140">
        <v>2.0409995510998053E-2</v>
      </c>
      <c r="G17" s="140">
        <v>1.9721681879395481E-2</v>
      </c>
      <c r="H17" s="140">
        <v>1.9033368247792906E-2</v>
      </c>
      <c r="I17" s="140">
        <v>1.8704174771809069E-2</v>
      </c>
      <c r="J17" s="140">
        <v>1.8255274577285652E-2</v>
      </c>
      <c r="K17" s="140">
        <v>1.6639233877001346E-2</v>
      </c>
      <c r="L17" s="140">
        <v>1.6489600478826874E-2</v>
      </c>
      <c r="M17" s="140">
        <v>1.6729013915906029E-2</v>
      </c>
      <c r="N17" s="140">
        <v>1.6911518690878122E-2</v>
      </c>
    </row>
    <row r="18" spans="1:14" s="193" customFormat="1" ht="15.9" customHeight="1">
      <c r="A18" s="139" t="s">
        <v>248</v>
      </c>
      <c r="B18" s="145">
        <v>1.6363888847559675E-2</v>
      </c>
      <c r="C18" s="140">
        <v>1.7671928703957174E-2</v>
      </c>
      <c r="D18" s="140">
        <v>1.7276515497156066E-2</v>
      </c>
      <c r="E18" s="140">
        <v>1.7094017094017096E-2</v>
      </c>
      <c r="F18" s="140">
        <v>1.6881102290354961E-2</v>
      </c>
      <c r="G18" s="140">
        <v>1.6485689083553853E-2</v>
      </c>
      <c r="H18" s="140">
        <v>1.6151108677799068E-2</v>
      </c>
      <c r="I18" s="140">
        <v>1.5938193874136936E-2</v>
      </c>
      <c r="J18" s="140">
        <v>1.6303190680414879E-2</v>
      </c>
      <c r="K18" s="140">
        <v>1.599902667518326E-2</v>
      </c>
      <c r="L18" s="140">
        <v>1.6455272683030691E-2</v>
      </c>
      <c r="M18" s="140">
        <v>1.6941935091401284E-2</v>
      </c>
      <c r="N18" s="140">
        <v>1.6776373274305353E-2</v>
      </c>
    </row>
    <row r="19" spans="1:14" s="193" customFormat="1" ht="15.9" customHeight="1">
      <c r="A19" s="139" t="s">
        <v>249</v>
      </c>
      <c r="B19" s="145">
        <v>1.6480568688596049E-2</v>
      </c>
      <c r="C19" s="140">
        <v>1.7621017067629755E-2</v>
      </c>
      <c r="D19" s="140">
        <v>1.7591891419584085E-2</v>
      </c>
      <c r="E19" s="140">
        <v>1.7329760587173063E-2</v>
      </c>
      <c r="F19" s="140">
        <v>1.7213257994990388E-2</v>
      </c>
      <c r="G19" s="140">
        <v>1.7096755402807712E-2</v>
      </c>
      <c r="H19" s="140">
        <v>1.5756975592706939E-2</v>
      </c>
      <c r="I19" s="140">
        <v>1.6310362905574648E-2</v>
      </c>
      <c r="J19" s="140">
        <v>1.6863750218442362E-2</v>
      </c>
      <c r="K19" s="140">
        <v>1.6135609017300635E-2</v>
      </c>
      <c r="L19" s="140">
        <v>1.5873478184889614E-2</v>
      </c>
      <c r="M19" s="140">
        <v>1.6455991145802994E-2</v>
      </c>
      <c r="N19" s="140">
        <v>1.5743340992255977E-2</v>
      </c>
    </row>
    <row r="20" spans="1:14" s="193" customFormat="1" ht="15.9" customHeight="1">
      <c r="A20" s="139" t="s">
        <v>250</v>
      </c>
      <c r="B20" s="145">
        <v>1.6105812066814853E-2</v>
      </c>
      <c r="C20" s="140">
        <v>1.5856806512920887E-2</v>
      </c>
      <c r="D20" s="140">
        <v>1.6197203074915609E-2</v>
      </c>
      <c r="E20" s="140">
        <v>1.562987547159107E-2</v>
      </c>
      <c r="F20" s="140">
        <v>1.5232746149263893E-2</v>
      </c>
      <c r="G20" s="140">
        <v>1.5658241851757296E-2</v>
      </c>
      <c r="H20" s="140">
        <v>1.5998638413752021E-2</v>
      </c>
      <c r="I20" s="140">
        <v>1.5970272033585795E-2</v>
      </c>
      <c r="J20" s="140">
        <v>1.7019828099736192E-2</v>
      </c>
      <c r="K20" s="140">
        <v>1.6963095339403739E-2</v>
      </c>
      <c r="L20" s="140">
        <v>1.6736164298073924E-2</v>
      </c>
      <c r="M20" s="140">
        <v>1.6906362579071285E-2</v>
      </c>
      <c r="N20" s="140">
        <v>1.6411286946328395E-2</v>
      </c>
    </row>
    <row r="21" spans="1:14" s="193" customFormat="1" ht="15.9" customHeight="1">
      <c r="A21" s="139" t="s">
        <v>251</v>
      </c>
      <c r="B21" s="145">
        <v>1.588414084076999E-2</v>
      </c>
      <c r="C21" s="140">
        <v>1.6299645538530239E-2</v>
      </c>
      <c r="D21" s="140">
        <v>1.6132183426833011E-2</v>
      </c>
      <c r="E21" s="140">
        <v>1.6132183426833011E-2</v>
      </c>
      <c r="F21" s="140">
        <v>1.6411286946328395E-2</v>
      </c>
      <c r="G21" s="140">
        <v>1.5853079907337631E-2</v>
      </c>
      <c r="H21" s="140">
        <v>1.5350693572245945E-2</v>
      </c>
      <c r="I21" s="140">
        <v>1.5853079907337631E-2</v>
      </c>
      <c r="J21" s="140">
        <v>1.5936810963186245E-2</v>
      </c>
      <c r="K21" s="140">
        <v>1.5908900611236707E-2</v>
      </c>
      <c r="L21" s="140">
        <v>1.5797259203438555E-2</v>
      </c>
      <c r="M21" s="140">
        <v>1.6132183426833011E-2</v>
      </c>
      <c r="N21" s="140">
        <v>1.5680212014134276E-2</v>
      </c>
    </row>
    <row r="22" spans="1:14" s="193" customFormat="1" ht="15.9" customHeight="1">
      <c r="A22" s="139" t="s">
        <v>252</v>
      </c>
      <c r="B22" s="145">
        <v>1.5774168769889168E-2</v>
      </c>
      <c r="C22" s="140">
        <v>1.5790636042402828E-2</v>
      </c>
      <c r="D22" s="140">
        <v>1.5790636042402828E-2</v>
      </c>
      <c r="E22" s="140">
        <v>1.5983878091872791E-2</v>
      </c>
      <c r="F22" s="140">
        <v>1.6149514134275619E-2</v>
      </c>
      <c r="G22" s="140">
        <v>1.6342756183745585E-2</v>
      </c>
      <c r="H22" s="140">
        <v>1.6011484098939929E-2</v>
      </c>
      <c r="I22" s="140">
        <v>1.5017667844522967E-2</v>
      </c>
      <c r="J22" s="140">
        <v>1.537654593639576E-2</v>
      </c>
      <c r="K22" s="140">
        <v>1.5210909893992933E-2</v>
      </c>
      <c r="L22" s="140">
        <v>1.5956272084805653E-2</v>
      </c>
      <c r="M22" s="140">
        <v>1.6370362190812719E-2</v>
      </c>
      <c r="N22" s="140">
        <v>1.6221374045801526E-2</v>
      </c>
    </row>
    <row r="23" spans="1:14" s="193" customFormat="1" ht="15.9" customHeight="1">
      <c r="A23" s="139" t="s">
        <v>253</v>
      </c>
      <c r="B23" s="145">
        <v>1.571701199563795E-2</v>
      </c>
      <c r="C23" s="140">
        <v>1.7202835332606324E-2</v>
      </c>
      <c r="D23" s="140">
        <v>1.6684841875681571E-2</v>
      </c>
      <c r="E23" s="140">
        <v>1.6139585605234461E-2</v>
      </c>
      <c r="F23" s="140">
        <v>1.6221374045801526E-2</v>
      </c>
      <c r="G23" s="140">
        <v>1.608505997818975E-2</v>
      </c>
      <c r="H23" s="140">
        <v>1.5294438386041439E-2</v>
      </c>
      <c r="I23" s="140">
        <v>1.534896401308615E-2</v>
      </c>
      <c r="J23" s="140">
        <v>1.5485278080697927E-2</v>
      </c>
      <c r="K23" s="140">
        <v>1.4749182115594329E-2</v>
      </c>
      <c r="L23" s="140">
        <v>1.5049073064340239E-2</v>
      </c>
      <c r="M23" s="140">
        <v>1.534896401308615E-2</v>
      </c>
      <c r="N23" s="140">
        <v>1.4963950482927493E-2</v>
      </c>
    </row>
    <row r="24" spans="1:14" s="193" customFormat="1" ht="15.9" customHeight="1">
      <c r="A24" s="139" t="s">
        <v>254</v>
      </c>
      <c r="B24" s="145">
        <v>1.3397028173063102E-2</v>
      </c>
      <c r="C24" s="140">
        <v>1.5888994694599375E-2</v>
      </c>
      <c r="D24" s="140">
        <v>1.5861787511903144E-2</v>
      </c>
      <c r="E24" s="140">
        <v>1.4691878655965175E-2</v>
      </c>
      <c r="F24" s="140">
        <v>1.461025710787648E-2</v>
      </c>
      <c r="G24" s="140">
        <v>1.4038906271255612E-2</v>
      </c>
      <c r="H24" s="140">
        <v>1.3195483607672425E-2</v>
      </c>
      <c r="I24" s="140">
        <v>1.2488096857570399E-2</v>
      </c>
      <c r="J24" s="140">
        <v>1.2787375867228949E-2</v>
      </c>
      <c r="K24" s="140">
        <v>1.2134403482519386E-2</v>
      </c>
      <c r="L24" s="140">
        <v>1.1943953203645762E-2</v>
      </c>
      <c r="M24" s="140">
        <v>1.2270439396000544E-2</v>
      </c>
      <c r="N24" s="140">
        <v>1.2148559527941687E-2</v>
      </c>
    </row>
    <row r="25" spans="1:14" s="193" customFormat="1" ht="15.9" customHeight="1">
      <c r="A25" s="139" t="s">
        <v>255</v>
      </c>
      <c r="B25" s="145">
        <v>1.1438981878060103E-2</v>
      </c>
      <c r="C25" s="140">
        <v>1.2682562144554509E-2</v>
      </c>
      <c r="D25" s="140">
        <v>1.273596240621579E-2</v>
      </c>
      <c r="E25" s="140">
        <v>1.2388860705417457E-2</v>
      </c>
      <c r="F25" s="140">
        <v>1.1267455210530531E-2</v>
      </c>
      <c r="G25" s="140">
        <v>1.121405494886925E-2</v>
      </c>
      <c r="H25" s="140">
        <v>1.0813552986409633E-2</v>
      </c>
      <c r="I25" s="140">
        <v>1.1801457827143353E-2</v>
      </c>
      <c r="J25" s="140">
        <v>1.1294155341361172E-2</v>
      </c>
      <c r="K25" s="140">
        <v>1.0893653378901557E-2</v>
      </c>
      <c r="L25" s="140">
        <v>1.1133954556377326E-2</v>
      </c>
      <c r="M25" s="140">
        <v>1.1454356126345018E-2</v>
      </c>
      <c r="N25" s="140">
        <v>1.1432709966115723E-2</v>
      </c>
    </row>
    <row r="26" spans="1:14" s="193" customFormat="1" ht="15.9" customHeight="1" thickBot="1">
      <c r="A26" s="153" t="s">
        <v>347</v>
      </c>
      <c r="B26" s="152">
        <v>1.0396444262797589E-2</v>
      </c>
      <c r="C26" s="154">
        <v>1.192416129950079E-2</v>
      </c>
      <c r="D26" s="154">
        <v>1.1950027159152634E-2</v>
      </c>
      <c r="E26" s="154">
        <v>1.1691368562634179E-2</v>
      </c>
      <c r="F26" s="154">
        <v>1.1329246527508342E-2</v>
      </c>
      <c r="G26" s="154">
        <v>1.0941258632730658E-2</v>
      </c>
      <c r="H26" s="154">
        <v>1.0165282843175293E-2</v>
      </c>
      <c r="I26" s="154">
        <v>9.9583559659605289E-3</v>
      </c>
      <c r="J26" s="154">
        <v>9.854892527353146E-3</v>
      </c>
      <c r="K26" s="154">
        <v>1.0113551123871602E-2</v>
      </c>
      <c r="L26" s="154">
        <v>9.7514290887457649E-3</v>
      </c>
      <c r="M26" s="154">
        <v>9.1047825974496267E-3</v>
      </c>
      <c r="N26" s="154">
        <v>9.4108742273243343E-3</v>
      </c>
    </row>
    <row r="27" spans="1:14">
      <c r="A27" s="273" t="s">
        <v>429</v>
      </c>
      <c r="B27" s="273"/>
      <c r="C27" s="273"/>
      <c r="D27" s="273"/>
      <c r="E27" s="273"/>
      <c r="F27" s="273"/>
      <c r="G27" s="273"/>
      <c r="H27" s="273"/>
      <c r="I27" s="273"/>
      <c r="J27" s="273"/>
      <c r="K27" s="273"/>
      <c r="L27" s="273"/>
      <c r="M27" s="273"/>
      <c r="N27" s="273"/>
    </row>
  </sheetData>
  <mergeCells count="2">
    <mergeCell ref="M3:N3"/>
    <mergeCell ref="A27:N27"/>
  </mergeCells>
  <pageMargins left="0.78740157499999996" right="0.78740157499999996" top="0.984251969" bottom="0.984251969" header="0.4921259845" footer="0.4921259845"/>
  <pageSetup paperSize="9" orientation="portrait" r:id="rId1"/>
  <headerFooter alignWithMargins="0"/>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C6C4"/>
  </sheetPr>
  <dimension ref="A1:N56"/>
  <sheetViews>
    <sheetView zoomScale="85" zoomScaleNormal="85" workbookViewId="0">
      <selection activeCell="S16" sqref="S16"/>
    </sheetView>
  </sheetViews>
  <sheetFormatPr baseColWidth="10" defaultRowHeight="13.2"/>
  <cols>
    <col min="1" max="1" width="6.44140625" style="21" bestFit="1" customWidth="1"/>
    <col min="2" max="2" width="16.44140625" style="22" bestFit="1" customWidth="1"/>
    <col min="3" max="3" width="6.33203125" style="21" bestFit="1" customWidth="1"/>
    <col min="4" max="12" width="6.33203125" style="20" bestFit="1" customWidth="1"/>
    <col min="13" max="13" width="6.5546875" style="20" bestFit="1" customWidth="1"/>
    <col min="14" max="14" width="6.33203125" style="20" bestFit="1" customWidth="1"/>
    <col min="15" max="256" width="11.44140625" style="20"/>
    <col min="257" max="257" width="5.6640625" style="20" customWidth="1"/>
    <col min="258" max="258" width="10.88671875" style="20" bestFit="1" customWidth="1"/>
    <col min="259" max="270" width="5.6640625" style="20" customWidth="1"/>
    <col min="271" max="512" width="11.44140625" style="20"/>
    <col min="513" max="513" width="5.6640625" style="20" customWidth="1"/>
    <col min="514" max="514" width="10.88671875" style="20" bestFit="1" customWidth="1"/>
    <col min="515" max="526" width="5.6640625" style="20" customWidth="1"/>
    <col min="527" max="768" width="11.44140625" style="20"/>
    <col min="769" max="769" width="5.6640625" style="20" customWidth="1"/>
    <col min="770" max="770" width="10.88671875" style="20" bestFit="1" customWidth="1"/>
    <col min="771" max="782" width="5.6640625" style="20" customWidth="1"/>
    <col min="783" max="1024" width="11.44140625" style="20"/>
    <col min="1025" max="1025" width="5.6640625" style="20" customWidth="1"/>
    <col min="1026" max="1026" width="10.88671875" style="20" bestFit="1" customWidth="1"/>
    <col min="1027" max="1038" width="5.6640625" style="20" customWidth="1"/>
    <col min="1039" max="1280" width="11.44140625" style="20"/>
    <col min="1281" max="1281" width="5.6640625" style="20" customWidth="1"/>
    <col min="1282" max="1282" width="10.88671875" style="20" bestFit="1" customWidth="1"/>
    <col min="1283" max="1294" width="5.6640625" style="20" customWidth="1"/>
    <col min="1295" max="1536" width="11.44140625" style="20"/>
    <col min="1537" max="1537" width="5.6640625" style="20" customWidth="1"/>
    <col min="1538" max="1538" width="10.88671875" style="20" bestFit="1" customWidth="1"/>
    <col min="1539" max="1550" width="5.6640625" style="20" customWidth="1"/>
    <col min="1551" max="1792" width="11.44140625" style="20"/>
    <col min="1793" max="1793" width="5.6640625" style="20" customWidth="1"/>
    <col min="1794" max="1794" width="10.88671875" style="20" bestFit="1" customWidth="1"/>
    <col min="1795" max="1806" width="5.6640625" style="20" customWidth="1"/>
    <col min="1807" max="2048" width="11.44140625" style="20"/>
    <col min="2049" max="2049" width="5.6640625" style="20" customWidth="1"/>
    <col min="2050" max="2050" width="10.88671875" style="20" bestFit="1" customWidth="1"/>
    <col min="2051" max="2062" width="5.6640625" style="20" customWidth="1"/>
    <col min="2063" max="2304" width="11.44140625" style="20"/>
    <col min="2305" max="2305" width="5.6640625" style="20" customWidth="1"/>
    <col min="2306" max="2306" width="10.88671875" style="20" bestFit="1" customWidth="1"/>
    <col min="2307" max="2318" width="5.6640625" style="20" customWidth="1"/>
    <col min="2319" max="2560" width="11.44140625" style="20"/>
    <col min="2561" max="2561" width="5.6640625" style="20" customWidth="1"/>
    <col min="2562" max="2562" width="10.88671875" style="20" bestFit="1" customWidth="1"/>
    <col min="2563" max="2574" width="5.6640625" style="20" customWidth="1"/>
    <col min="2575" max="2816" width="11.44140625" style="20"/>
    <col min="2817" max="2817" width="5.6640625" style="20" customWidth="1"/>
    <col min="2818" max="2818" width="10.88671875" style="20" bestFit="1" customWidth="1"/>
    <col min="2819" max="2830" width="5.6640625" style="20" customWidth="1"/>
    <col min="2831" max="3072" width="11.44140625" style="20"/>
    <col min="3073" max="3073" width="5.6640625" style="20" customWidth="1"/>
    <col min="3074" max="3074" width="10.88671875" style="20" bestFit="1" customWidth="1"/>
    <col min="3075" max="3086" width="5.6640625" style="20" customWidth="1"/>
    <col min="3087" max="3328" width="11.44140625" style="20"/>
    <col min="3329" max="3329" width="5.6640625" style="20" customWidth="1"/>
    <col min="3330" max="3330" width="10.88671875" style="20" bestFit="1" customWidth="1"/>
    <col min="3331" max="3342" width="5.6640625" style="20" customWidth="1"/>
    <col min="3343" max="3584" width="11.44140625" style="20"/>
    <col min="3585" max="3585" width="5.6640625" style="20" customWidth="1"/>
    <col min="3586" max="3586" width="10.88671875" style="20" bestFit="1" customWidth="1"/>
    <col min="3587" max="3598" width="5.6640625" style="20" customWidth="1"/>
    <col min="3599" max="3840" width="11.44140625" style="20"/>
    <col min="3841" max="3841" width="5.6640625" style="20" customWidth="1"/>
    <col min="3842" max="3842" width="10.88671875" style="20" bestFit="1" customWidth="1"/>
    <col min="3843" max="3854" width="5.6640625" style="20" customWidth="1"/>
    <col min="3855" max="4096" width="11.44140625" style="20"/>
    <col min="4097" max="4097" width="5.6640625" style="20" customWidth="1"/>
    <col min="4098" max="4098" width="10.88671875" style="20" bestFit="1" customWidth="1"/>
    <col min="4099" max="4110" width="5.6640625" style="20" customWidth="1"/>
    <col min="4111" max="4352" width="11.44140625" style="20"/>
    <col min="4353" max="4353" width="5.6640625" style="20" customWidth="1"/>
    <col min="4354" max="4354" width="10.88671875" style="20" bestFit="1" customWidth="1"/>
    <col min="4355" max="4366" width="5.6640625" style="20" customWidth="1"/>
    <col min="4367" max="4608" width="11.44140625" style="20"/>
    <col min="4609" max="4609" width="5.6640625" style="20" customWidth="1"/>
    <col min="4610" max="4610" width="10.88671875" style="20" bestFit="1" customWidth="1"/>
    <col min="4611" max="4622" width="5.6640625" style="20" customWidth="1"/>
    <col min="4623" max="4864" width="11.44140625" style="20"/>
    <col min="4865" max="4865" width="5.6640625" style="20" customWidth="1"/>
    <col min="4866" max="4866" width="10.88671875" style="20" bestFit="1" customWidth="1"/>
    <col min="4867" max="4878" width="5.6640625" style="20" customWidth="1"/>
    <col min="4879" max="5120" width="11.44140625" style="20"/>
    <col min="5121" max="5121" width="5.6640625" style="20" customWidth="1"/>
    <col min="5122" max="5122" width="10.88671875" style="20" bestFit="1" customWidth="1"/>
    <col min="5123" max="5134" width="5.6640625" style="20" customWidth="1"/>
    <col min="5135" max="5376" width="11.44140625" style="20"/>
    <col min="5377" max="5377" width="5.6640625" style="20" customWidth="1"/>
    <col min="5378" max="5378" width="10.88671875" style="20" bestFit="1" customWidth="1"/>
    <col min="5379" max="5390" width="5.6640625" style="20" customWidth="1"/>
    <col min="5391" max="5632" width="11.44140625" style="20"/>
    <col min="5633" max="5633" width="5.6640625" style="20" customWidth="1"/>
    <col min="5634" max="5634" width="10.88671875" style="20" bestFit="1" customWidth="1"/>
    <col min="5635" max="5646" width="5.6640625" style="20" customWidth="1"/>
    <col min="5647" max="5888" width="11.44140625" style="20"/>
    <col min="5889" max="5889" width="5.6640625" style="20" customWidth="1"/>
    <col min="5890" max="5890" width="10.88671875" style="20" bestFit="1" customWidth="1"/>
    <col min="5891" max="5902" width="5.6640625" style="20" customWidth="1"/>
    <col min="5903" max="6144" width="11.44140625" style="20"/>
    <col min="6145" max="6145" width="5.6640625" style="20" customWidth="1"/>
    <col min="6146" max="6146" width="10.88671875" style="20" bestFit="1" customWidth="1"/>
    <col min="6147" max="6158" width="5.6640625" style="20" customWidth="1"/>
    <col min="6159" max="6400" width="11.44140625" style="20"/>
    <col min="6401" max="6401" width="5.6640625" style="20" customWidth="1"/>
    <col min="6402" max="6402" width="10.88671875" style="20" bestFit="1" customWidth="1"/>
    <col min="6403" max="6414" width="5.6640625" style="20" customWidth="1"/>
    <col min="6415" max="6656" width="11.44140625" style="20"/>
    <col min="6657" max="6657" width="5.6640625" style="20" customWidth="1"/>
    <col min="6658" max="6658" width="10.88671875" style="20" bestFit="1" customWidth="1"/>
    <col min="6659" max="6670" width="5.6640625" style="20" customWidth="1"/>
    <col min="6671" max="6912" width="11.44140625" style="20"/>
    <col min="6913" max="6913" width="5.6640625" style="20" customWidth="1"/>
    <col min="6914" max="6914" width="10.88671875" style="20" bestFit="1" customWidth="1"/>
    <col min="6915" max="6926" width="5.6640625" style="20" customWidth="1"/>
    <col min="6927" max="7168" width="11.44140625" style="20"/>
    <col min="7169" max="7169" width="5.6640625" style="20" customWidth="1"/>
    <col min="7170" max="7170" width="10.88671875" style="20" bestFit="1" customWidth="1"/>
    <col min="7171" max="7182" width="5.6640625" style="20" customWidth="1"/>
    <col min="7183" max="7424" width="11.44140625" style="20"/>
    <col min="7425" max="7425" width="5.6640625" style="20" customWidth="1"/>
    <col min="7426" max="7426" width="10.88671875" style="20" bestFit="1" customWidth="1"/>
    <col min="7427" max="7438" width="5.6640625" style="20" customWidth="1"/>
    <col min="7439" max="7680" width="11.44140625" style="20"/>
    <col min="7681" max="7681" width="5.6640625" style="20" customWidth="1"/>
    <col min="7682" max="7682" width="10.88671875" style="20" bestFit="1" customWidth="1"/>
    <col min="7683" max="7694" width="5.6640625" style="20" customWidth="1"/>
    <col min="7695" max="7936" width="11.44140625" style="20"/>
    <col min="7937" max="7937" width="5.6640625" style="20" customWidth="1"/>
    <col min="7938" max="7938" width="10.88671875" style="20" bestFit="1" customWidth="1"/>
    <col min="7939" max="7950" width="5.6640625" style="20" customWidth="1"/>
    <col min="7951" max="8192" width="11.44140625" style="20"/>
    <col min="8193" max="8193" width="5.6640625" style="20" customWidth="1"/>
    <col min="8194" max="8194" width="10.88671875" style="20" bestFit="1" customWidth="1"/>
    <col min="8195" max="8206" width="5.6640625" style="20" customWidth="1"/>
    <col min="8207" max="8448" width="11.44140625" style="20"/>
    <col min="8449" max="8449" width="5.6640625" style="20" customWidth="1"/>
    <col min="8450" max="8450" width="10.88671875" style="20" bestFit="1" customWidth="1"/>
    <col min="8451" max="8462" width="5.6640625" style="20" customWidth="1"/>
    <col min="8463" max="8704" width="11.44140625" style="20"/>
    <col min="8705" max="8705" width="5.6640625" style="20" customWidth="1"/>
    <col min="8706" max="8706" width="10.88671875" style="20" bestFit="1" customWidth="1"/>
    <col min="8707" max="8718" width="5.6640625" style="20" customWidth="1"/>
    <col min="8719" max="8960" width="11.44140625" style="20"/>
    <col min="8961" max="8961" width="5.6640625" style="20" customWidth="1"/>
    <col min="8962" max="8962" width="10.88671875" style="20" bestFit="1" customWidth="1"/>
    <col min="8963" max="8974" width="5.6640625" style="20" customWidth="1"/>
    <col min="8975" max="9216" width="11.44140625" style="20"/>
    <col min="9217" max="9217" width="5.6640625" style="20" customWidth="1"/>
    <col min="9218" max="9218" width="10.88671875" style="20" bestFit="1" customWidth="1"/>
    <col min="9219" max="9230" width="5.6640625" style="20" customWidth="1"/>
    <col min="9231" max="9472" width="11.44140625" style="20"/>
    <col min="9473" max="9473" width="5.6640625" style="20" customWidth="1"/>
    <col min="9474" max="9474" width="10.88671875" style="20" bestFit="1" customWidth="1"/>
    <col min="9475" max="9486" width="5.6640625" style="20" customWidth="1"/>
    <col min="9487" max="9728" width="11.44140625" style="20"/>
    <col min="9729" max="9729" width="5.6640625" style="20" customWidth="1"/>
    <col min="9730" max="9730" width="10.88671875" style="20" bestFit="1" customWidth="1"/>
    <col min="9731" max="9742" width="5.6640625" style="20" customWidth="1"/>
    <col min="9743" max="9984" width="11.44140625" style="20"/>
    <col min="9985" max="9985" width="5.6640625" style="20" customWidth="1"/>
    <col min="9986" max="9986" width="10.88671875" style="20" bestFit="1" customWidth="1"/>
    <col min="9987" max="9998" width="5.6640625" style="20" customWidth="1"/>
    <col min="9999" max="10240" width="11.44140625" style="20"/>
    <col min="10241" max="10241" width="5.6640625" style="20" customWidth="1"/>
    <col min="10242" max="10242" width="10.88671875" style="20" bestFit="1" customWidth="1"/>
    <col min="10243" max="10254" width="5.6640625" style="20" customWidth="1"/>
    <col min="10255" max="10496" width="11.44140625" style="20"/>
    <col min="10497" max="10497" width="5.6640625" style="20" customWidth="1"/>
    <col min="10498" max="10498" width="10.88671875" style="20" bestFit="1" customWidth="1"/>
    <col min="10499" max="10510" width="5.6640625" style="20" customWidth="1"/>
    <col min="10511" max="10752" width="11.44140625" style="20"/>
    <col min="10753" max="10753" width="5.6640625" style="20" customWidth="1"/>
    <col min="10754" max="10754" width="10.88671875" style="20" bestFit="1" customWidth="1"/>
    <col min="10755" max="10766" width="5.6640625" style="20" customWidth="1"/>
    <col min="10767" max="11008" width="11.44140625" style="20"/>
    <col min="11009" max="11009" width="5.6640625" style="20" customWidth="1"/>
    <col min="11010" max="11010" width="10.88671875" style="20" bestFit="1" customWidth="1"/>
    <col min="11011" max="11022" width="5.6640625" style="20" customWidth="1"/>
    <col min="11023" max="11264" width="11.44140625" style="20"/>
    <col min="11265" max="11265" width="5.6640625" style="20" customWidth="1"/>
    <col min="11266" max="11266" width="10.88671875" style="20" bestFit="1" customWidth="1"/>
    <col min="11267" max="11278" width="5.6640625" style="20" customWidth="1"/>
    <col min="11279" max="11520" width="11.44140625" style="20"/>
    <col min="11521" max="11521" width="5.6640625" style="20" customWidth="1"/>
    <col min="11522" max="11522" width="10.88671875" style="20" bestFit="1" customWidth="1"/>
    <col min="11523" max="11534" width="5.6640625" style="20" customWidth="1"/>
    <col min="11535" max="11776" width="11.44140625" style="20"/>
    <col min="11777" max="11777" width="5.6640625" style="20" customWidth="1"/>
    <col min="11778" max="11778" width="10.88671875" style="20" bestFit="1" customWidth="1"/>
    <col min="11779" max="11790" width="5.6640625" style="20" customWidth="1"/>
    <col min="11791" max="12032" width="11.44140625" style="20"/>
    <col min="12033" max="12033" width="5.6640625" style="20" customWidth="1"/>
    <col min="12034" max="12034" width="10.88671875" style="20" bestFit="1" customWidth="1"/>
    <col min="12035" max="12046" width="5.6640625" style="20" customWidth="1"/>
    <col min="12047" max="12288" width="11.44140625" style="20"/>
    <col min="12289" max="12289" width="5.6640625" style="20" customWidth="1"/>
    <col min="12290" max="12290" width="10.88671875" style="20" bestFit="1" customWidth="1"/>
    <col min="12291" max="12302" width="5.6640625" style="20" customWidth="1"/>
    <col min="12303" max="12544" width="11.44140625" style="20"/>
    <col min="12545" max="12545" width="5.6640625" style="20" customWidth="1"/>
    <col min="12546" max="12546" width="10.88671875" style="20" bestFit="1" customWidth="1"/>
    <col min="12547" max="12558" width="5.6640625" style="20" customWidth="1"/>
    <col min="12559" max="12800" width="11.44140625" style="20"/>
    <col min="12801" max="12801" width="5.6640625" style="20" customWidth="1"/>
    <col min="12802" max="12802" width="10.88671875" style="20" bestFit="1" customWidth="1"/>
    <col min="12803" max="12814" width="5.6640625" style="20" customWidth="1"/>
    <col min="12815" max="13056" width="11.44140625" style="20"/>
    <col min="13057" max="13057" width="5.6640625" style="20" customWidth="1"/>
    <col min="13058" max="13058" width="10.88671875" style="20" bestFit="1" customWidth="1"/>
    <col min="13059" max="13070" width="5.6640625" style="20" customWidth="1"/>
    <col min="13071" max="13312" width="11.44140625" style="20"/>
    <col min="13313" max="13313" width="5.6640625" style="20" customWidth="1"/>
    <col min="13314" max="13314" width="10.88671875" style="20" bestFit="1" customWidth="1"/>
    <col min="13315" max="13326" width="5.6640625" style="20" customWidth="1"/>
    <col min="13327" max="13568" width="11.44140625" style="20"/>
    <col min="13569" max="13569" width="5.6640625" style="20" customWidth="1"/>
    <col min="13570" max="13570" width="10.88671875" style="20" bestFit="1" customWidth="1"/>
    <col min="13571" max="13582" width="5.6640625" style="20" customWidth="1"/>
    <col min="13583" max="13824" width="11.44140625" style="20"/>
    <col min="13825" max="13825" width="5.6640625" style="20" customWidth="1"/>
    <col min="13826" max="13826" width="10.88671875" style="20" bestFit="1" customWidth="1"/>
    <col min="13827" max="13838" width="5.6640625" style="20" customWidth="1"/>
    <col min="13839" max="14080" width="11.44140625" style="20"/>
    <col min="14081" max="14081" width="5.6640625" style="20" customWidth="1"/>
    <col min="14082" max="14082" width="10.88671875" style="20" bestFit="1" customWidth="1"/>
    <col min="14083" max="14094" width="5.6640625" style="20" customWidth="1"/>
    <col min="14095" max="14336" width="11.44140625" style="20"/>
    <col min="14337" max="14337" width="5.6640625" style="20" customWidth="1"/>
    <col min="14338" max="14338" width="10.88671875" style="20" bestFit="1" customWidth="1"/>
    <col min="14339" max="14350" width="5.6640625" style="20" customWidth="1"/>
    <col min="14351" max="14592" width="11.44140625" style="20"/>
    <col min="14593" max="14593" width="5.6640625" style="20" customWidth="1"/>
    <col min="14594" max="14594" width="10.88671875" style="20" bestFit="1" customWidth="1"/>
    <col min="14595" max="14606" width="5.6640625" style="20" customWidth="1"/>
    <col min="14607" max="14848" width="11.44140625" style="20"/>
    <col min="14849" max="14849" width="5.6640625" style="20" customWidth="1"/>
    <col min="14850" max="14850" width="10.88671875" style="20" bestFit="1" customWidth="1"/>
    <col min="14851" max="14862" width="5.6640625" style="20" customWidth="1"/>
    <col min="14863" max="15104" width="11.44140625" style="20"/>
    <col min="15105" max="15105" width="5.6640625" style="20" customWidth="1"/>
    <col min="15106" max="15106" width="10.88671875" style="20" bestFit="1" customWidth="1"/>
    <col min="15107" max="15118" width="5.6640625" style="20" customWidth="1"/>
    <col min="15119" max="15360" width="11.44140625" style="20"/>
    <col min="15361" max="15361" width="5.6640625" style="20" customWidth="1"/>
    <col min="15362" max="15362" width="10.88671875" style="20" bestFit="1" customWidth="1"/>
    <col min="15363" max="15374" width="5.6640625" style="20" customWidth="1"/>
    <col min="15375" max="15616" width="11.44140625" style="20"/>
    <col min="15617" max="15617" width="5.6640625" style="20" customWidth="1"/>
    <col min="15618" max="15618" width="10.88671875" style="20" bestFit="1" customWidth="1"/>
    <col min="15619" max="15630" width="5.6640625" style="20" customWidth="1"/>
    <col min="15631" max="15872" width="11.44140625" style="20"/>
    <col min="15873" max="15873" width="5.6640625" style="20" customWidth="1"/>
    <col min="15874" max="15874" width="10.88671875" style="20" bestFit="1" customWidth="1"/>
    <col min="15875" max="15886" width="5.6640625" style="20" customWidth="1"/>
    <col min="15887" max="16128" width="11.44140625" style="20"/>
    <col min="16129" max="16129" width="5.6640625" style="20" customWidth="1"/>
    <col min="16130" max="16130" width="10.88671875" style="20" bestFit="1" customWidth="1"/>
    <col min="16131" max="16142" width="5.6640625" style="20" customWidth="1"/>
    <col min="16143" max="16384" width="11.44140625" style="20"/>
  </cols>
  <sheetData>
    <row r="1" spans="1:14" ht="18" customHeight="1">
      <c r="A1" s="295" t="s">
        <v>295</v>
      </c>
      <c r="B1" s="295"/>
      <c r="C1" s="295"/>
      <c r="D1" s="295"/>
      <c r="E1" s="295"/>
      <c r="F1" s="295"/>
      <c r="G1" s="295"/>
      <c r="H1" s="295"/>
      <c r="I1" s="295"/>
      <c r="J1" s="295"/>
      <c r="K1" s="295"/>
      <c r="L1" s="295"/>
      <c r="M1" s="295"/>
      <c r="N1" s="295"/>
    </row>
    <row r="2" spans="1:14" s="137" customFormat="1" ht="15.9" customHeight="1">
      <c r="A2" s="197"/>
      <c r="B2" s="144"/>
      <c r="C2" s="135"/>
    </row>
    <row r="3" spans="1:14" s="137" customFormat="1" ht="15.9" customHeight="1" thickBot="1">
      <c r="A3" s="146"/>
      <c r="B3" s="147"/>
      <c r="C3" s="146"/>
      <c r="D3" s="148"/>
      <c r="E3" s="148"/>
      <c r="F3" s="148"/>
      <c r="G3" s="148"/>
      <c r="H3" s="148"/>
      <c r="I3" s="148"/>
      <c r="J3" s="148"/>
      <c r="K3" s="148"/>
      <c r="L3" s="293" t="s">
        <v>296</v>
      </c>
      <c r="M3" s="293"/>
      <c r="N3" s="293"/>
    </row>
    <row r="4" spans="1:14" s="198" customFormat="1" ht="15.9" customHeight="1">
      <c r="A4" s="199" t="s">
        <v>274</v>
      </c>
      <c r="B4" s="200" t="s">
        <v>170</v>
      </c>
      <c r="C4" s="200" t="s">
        <v>126</v>
      </c>
      <c r="D4" s="200" t="s">
        <v>127</v>
      </c>
      <c r="E4" s="200" t="s">
        <v>117</v>
      </c>
      <c r="F4" s="200" t="s">
        <v>116</v>
      </c>
      <c r="G4" s="200" t="s">
        <v>135</v>
      </c>
      <c r="H4" s="200" t="s">
        <v>134</v>
      </c>
      <c r="I4" s="200" t="s">
        <v>133</v>
      </c>
      <c r="J4" s="200" t="s">
        <v>132</v>
      </c>
      <c r="K4" s="200" t="s">
        <v>131</v>
      </c>
      <c r="L4" s="200" t="s">
        <v>130</v>
      </c>
      <c r="M4" s="200" t="s">
        <v>129</v>
      </c>
      <c r="N4" s="199" t="s">
        <v>128</v>
      </c>
    </row>
    <row r="5" spans="1:14" s="137" customFormat="1" ht="15.9" customHeight="1">
      <c r="A5" s="300" t="s">
        <v>297</v>
      </c>
      <c r="B5" s="300"/>
      <c r="C5" s="300"/>
      <c r="D5" s="300"/>
      <c r="E5" s="300"/>
      <c r="F5" s="300"/>
      <c r="G5" s="300"/>
      <c r="H5" s="300"/>
      <c r="I5" s="300"/>
      <c r="J5" s="300"/>
      <c r="K5" s="300"/>
      <c r="L5" s="300"/>
      <c r="M5" s="300"/>
      <c r="N5" s="300"/>
    </row>
    <row r="6" spans="1:14" s="137" customFormat="1" ht="15.9" customHeight="1">
      <c r="A6" s="139" t="s">
        <v>298</v>
      </c>
      <c r="B6" s="173">
        <f>SUM(C6:N6)/12</f>
        <v>18.75</v>
      </c>
      <c r="C6" s="168">
        <v>14</v>
      </c>
      <c r="D6" s="168">
        <v>19</v>
      </c>
      <c r="E6" s="168">
        <v>16</v>
      </c>
      <c r="F6" s="168">
        <v>13</v>
      </c>
      <c r="G6" s="168">
        <v>15</v>
      </c>
      <c r="H6" s="168">
        <v>18</v>
      </c>
      <c r="I6" s="168">
        <v>18</v>
      </c>
      <c r="J6" s="168">
        <v>16</v>
      </c>
      <c r="K6" s="168">
        <v>23</v>
      </c>
      <c r="L6" s="168">
        <v>20</v>
      </c>
      <c r="M6" s="168">
        <v>24</v>
      </c>
      <c r="N6" s="168">
        <v>29</v>
      </c>
    </row>
    <row r="7" spans="1:14" s="137" customFormat="1" ht="15.9" customHeight="1">
      <c r="A7" s="139" t="s">
        <v>299</v>
      </c>
      <c r="B7" s="173">
        <f>SUM(C7:N7)/12</f>
        <v>202.33333333333334</v>
      </c>
      <c r="C7" s="168">
        <v>253</v>
      </c>
      <c r="D7" s="168">
        <v>242</v>
      </c>
      <c r="E7" s="168">
        <v>235</v>
      </c>
      <c r="F7" s="168">
        <v>211</v>
      </c>
      <c r="G7" s="168">
        <v>195</v>
      </c>
      <c r="H7" s="168">
        <v>179</v>
      </c>
      <c r="I7" s="168">
        <v>187</v>
      </c>
      <c r="J7" s="168">
        <v>190</v>
      </c>
      <c r="K7" s="168">
        <v>179</v>
      </c>
      <c r="L7" s="168">
        <v>173</v>
      </c>
      <c r="M7" s="168">
        <v>184</v>
      </c>
      <c r="N7" s="168">
        <v>200</v>
      </c>
    </row>
    <row r="8" spans="1:14" s="137" customFormat="1" ht="15.9" customHeight="1">
      <c r="A8" s="139" t="s">
        <v>289</v>
      </c>
      <c r="B8" s="173">
        <f>SUM(C8:N8)/12</f>
        <v>283.08333333333331</v>
      </c>
      <c r="C8" s="168">
        <v>304</v>
      </c>
      <c r="D8" s="168">
        <v>317</v>
      </c>
      <c r="E8" s="168">
        <v>281</v>
      </c>
      <c r="F8" s="168">
        <v>264</v>
      </c>
      <c r="G8" s="168">
        <v>257</v>
      </c>
      <c r="H8" s="168">
        <v>260</v>
      </c>
      <c r="I8" s="168">
        <v>277</v>
      </c>
      <c r="J8" s="168">
        <v>287</v>
      </c>
      <c r="K8" s="168">
        <v>282</v>
      </c>
      <c r="L8" s="168">
        <v>287</v>
      </c>
      <c r="M8" s="168">
        <v>291</v>
      </c>
      <c r="N8" s="168">
        <v>290</v>
      </c>
    </row>
    <row r="9" spans="1:14" s="137" customFormat="1" ht="15.9" customHeight="1">
      <c r="A9" s="139" t="s">
        <v>294</v>
      </c>
      <c r="B9" s="173">
        <f>SUM(C9:N9)/12</f>
        <v>750</v>
      </c>
      <c r="C9" s="168">
        <v>775</v>
      </c>
      <c r="D9" s="168">
        <v>783</v>
      </c>
      <c r="E9" s="168">
        <v>786</v>
      </c>
      <c r="F9" s="168">
        <v>774</v>
      </c>
      <c r="G9" s="168">
        <v>742</v>
      </c>
      <c r="H9" s="168">
        <v>726</v>
      </c>
      <c r="I9" s="168">
        <v>717</v>
      </c>
      <c r="J9" s="168">
        <v>762</v>
      </c>
      <c r="K9" s="168">
        <v>748</v>
      </c>
      <c r="L9" s="168">
        <v>740</v>
      </c>
      <c r="M9" s="168">
        <v>716</v>
      </c>
      <c r="N9" s="168">
        <v>731</v>
      </c>
    </row>
    <row r="10" spans="1:14" s="137" customFormat="1" ht="15.9" customHeight="1">
      <c r="A10" s="139" t="s">
        <v>242</v>
      </c>
      <c r="B10" s="173">
        <f>SUM(C10:N10)/12</f>
        <v>707.91666666666663</v>
      </c>
      <c r="C10" s="168">
        <v>760</v>
      </c>
      <c r="D10" s="168">
        <v>738</v>
      </c>
      <c r="E10" s="168">
        <v>750</v>
      </c>
      <c r="F10" s="168">
        <v>740</v>
      </c>
      <c r="G10" s="168">
        <v>717</v>
      </c>
      <c r="H10" s="168">
        <v>689</v>
      </c>
      <c r="I10" s="168">
        <v>684</v>
      </c>
      <c r="J10" s="168">
        <v>704</v>
      </c>
      <c r="K10" s="168">
        <v>691</v>
      </c>
      <c r="L10" s="168">
        <v>674</v>
      </c>
      <c r="M10" s="168">
        <v>659</v>
      </c>
      <c r="N10" s="168">
        <v>689</v>
      </c>
    </row>
    <row r="11" spans="1:14" s="137" customFormat="1" ht="15.9" customHeight="1">
      <c r="A11" s="139" t="s">
        <v>244</v>
      </c>
      <c r="B11" s="173">
        <v>612.5</v>
      </c>
      <c r="C11" s="168">
        <v>699</v>
      </c>
      <c r="D11" s="168">
        <v>688</v>
      </c>
      <c r="E11" s="168">
        <v>636</v>
      </c>
      <c r="F11" s="168">
        <v>589</v>
      </c>
      <c r="G11" s="168">
        <v>573</v>
      </c>
      <c r="H11" s="168">
        <v>592</v>
      </c>
      <c r="I11" s="168">
        <v>603</v>
      </c>
      <c r="J11" s="168">
        <v>617</v>
      </c>
      <c r="K11" s="168">
        <v>595</v>
      </c>
      <c r="L11" s="168">
        <v>594</v>
      </c>
      <c r="M11" s="168">
        <v>571</v>
      </c>
      <c r="N11" s="168">
        <v>593</v>
      </c>
    </row>
    <row r="12" spans="1:14" s="137" customFormat="1" ht="15.9" customHeight="1">
      <c r="A12" s="139" t="s">
        <v>245</v>
      </c>
      <c r="B12" s="173">
        <v>520.91666666666663</v>
      </c>
      <c r="C12" s="168">
        <v>591</v>
      </c>
      <c r="D12" s="168">
        <v>581</v>
      </c>
      <c r="E12" s="168">
        <v>572</v>
      </c>
      <c r="F12" s="168">
        <v>544</v>
      </c>
      <c r="G12" s="168">
        <v>486</v>
      </c>
      <c r="H12" s="168">
        <v>490</v>
      </c>
      <c r="I12" s="168">
        <v>489</v>
      </c>
      <c r="J12" s="168">
        <v>492</v>
      </c>
      <c r="K12" s="168">
        <v>485</v>
      </c>
      <c r="L12" s="168">
        <v>488</v>
      </c>
      <c r="M12" s="168">
        <v>515</v>
      </c>
      <c r="N12" s="168">
        <v>518</v>
      </c>
    </row>
    <row r="13" spans="1:14" s="137" customFormat="1" ht="15.9" customHeight="1">
      <c r="A13" s="139" t="s">
        <v>246</v>
      </c>
      <c r="B13" s="173">
        <v>652.5</v>
      </c>
      <c r="C13" s="168">
        <v>589</v>
      </c>
      <c r="D13" s="168">
        <v>599</v>
      </c>
      <c r="E13" s="168">
        <v>604</v>
      </c>
      <c r="F13" s="168">
        <v>614</v>
      </c>
      <c r="G13" s="168">
        <v>636</v>
      </c>
      <c r="H13" s="168">
        <v>654</v>
      </c>
      <c r="I13" s="168">
        <v>679</v>
      </c>
      <c r="J13" s="168">
        <v>696</v>
      </c>
      <c r="K13" s="168">
        <v>693</v>
      </c>
      <c r="L13" s="168">
        <v>697</v>
      </c>
      <c r="M13" s="168">
        <v>677</v>
      </c>
      <c r="N13" s="168">
        <v>692</v>
      </c>
    </row>
    <row r="14" spans="1:14" s="137" customFormat="1" ht="15.9" customHeight="1">
      <c r="A14" s="139" t="s">
        <v>247</v>
      </c>
      <c r="B14" s="173">
        <v>631.08333333333337</v>
      </c>
      <c r="C14" s="168">
        <v>722</v>
      </c>
      <c r="D14" s="168">
        <v>733</v>
      </c>
      <c r="E14" s="168">
        <v>684</v>
      </c>
      <c r="F14" s="168">
        <v>682</v>
      </c>
      <c r="G14" s="168">
        <v>659</v>
      </c>
      <c r="H14" s="168">
        <v>636</v>
      </c>
      <c r="I14" s="168">
        <v>625</v>
      </c>
      <c r="J14" s="168">
        <v>610</v>
      </c>
      <c r="K14" s="168">
        <v>556</v>
      </c>
      <c r="L14" s="168">
        <v>551</v>
      </c>
      <c r="M14" s="168">
        <v>559</v>
      </c>
      <c r="N14" s="168">
        <v>556</v>
      </c>
    </row>
    <row r="15" spans="1:14" s="137" customFormat="1" ht="15.9" customHeight="1">
      <c r="A15" s="139" t="s">
        <v>248</v>
      </c>
      <c r="B15" s="173">
        <v>549.91666666666663</v>
      </c>
      <c r="C15" s="168">
        <v>581</v>
      </c>
      <c r="D15" s="168">
        <v>568</v>
      </c>
      <c r="E15" s="168">
        <v>562</v>
      </c>
      <c r="F15" s="168">
        <v>555</v>
      </c>
      <c r="G15" s="168">
        <v>542</v>
      </c>
      <c r="H15" s="168">
        <v>531</v>
      </c>
      <c r="I15" s="168">
        <v>524</v>
      </c>
      <c r="J15" s="168">
        <v>536</v>
      </c>
      <c r="K15" s="168">
        <v>526</v>
      </c>
      <c r="L15" s="168">
        <v>541</v>
      </c>
      <c r="M15" s="168">
        <v>557</v>
      </c>
      <c r="N15" s="168">
        <v>576</v>
      </c>
    </row>
    <row r="16" spans="1:14" s="137" customFormat="1" ht="15.9" customHeight="1">
      <c r="A16" s="139" t="s">
        <v>249</v>
      </c>
      <c r="B16" s="173">
        <v>573.41666666666663</v>
      </c>
      <c r="C16" s="168">
        <v>605</v>
      </c>
      <c r="D16" s="168">
        <v>604</v>
      </c>
      <c r="E16" s="168">
        <v>595</v>
      </c>
      <c r="F16" s="168">
        <v>591</v>
      </c>
      <c r="G16" s="168">
        <v>587</v>
      </c>
      <c r="H16" s="168">
        <v>541</v>
      </c>
      <c r="I16" s="168">
        <v>560</v>
      </c>
      <c r="J16" s="168">
        <v>579</v>
      </c>
      <c r="K16" s="168">
        <v>554</v>
      </c>
      <c r="L16" s="168">
        <v>545</v>
      </c>
      <c r="M16" s="168">
        <v>565</v>
      </c>
      <c r="N16" s="168">
        <v>555</v>
      </c>
    </row>
    <row r="17" spans="1:14" s="137" customFormat="1" ht="15.9" customHeight="1">
      <c r="A17" s="139" t="s">
        <v>250</v>
      </c>
      <c r="B17" s="173">
        <v>572.41666666666663</v>
      </c>
      <c r="C17" s="168">
        <v>559</v>
      </c>
      <c r="D17" s="168">
        <v>571</v>
      </c>
      <c r="E17" s="168">
        <v>551</v>
      </c>
      <c r="F17" s="168">
        <v>537</v>
      </c>
      <c r="G17" s="168">
        <v>552</v>
      </c>
      <c r="H17" s="168">
        <v>564</v>
      </c>
      <c r="I17" s="168">
        <v>563</v>
      </c>
      <c r="J17" s="168">
        <v>600</v>
      </c>
      <c r="K17" s="168">
        <v>598</v>
      </c>
      <c r="L17" s="168">
        <v>590</v>
      </c>
      <c r="M17" s="168">
        <v>596</v>
      </c>
      <c r="N17" s="168">
        <v>588</v>
      </c>
    </row>
    <row r="18" spans="1:14" s="137" customFormat="1" ht="15.9" customHeight="1">
      <c r="A18" s="139" t="s">
        <v>251</v>
      </c>
      <c r="B18" s="173">
        <v>572.25</v>
      </c>
      <c r="C18" s="168">
        <v>584</v>
      </c>
      <c r="D18" s="168">
        <v>578</v>
      </c>
      <c r="E18" s="168">
        <v>578</v>
      </c>
      <c r="F18" s="168">
        <v>588</v>
      </c>
      <c r="G18" s="168">
        <v>568</v>
      </c>
      <c r="H18" s="168">
        <v>550</v>
      </c>
      <c r="I18" s="168">
        <v>568</v>
      </c>
      <c r="J18" s="168">
        <v>571</v>
      </c>
      <c r="K18" s="168">
        <v>570</v>
      </c>
      <c r="L18" s="168">
        <v>566</v>
      </c>
      <c r="M18" s="168">
        <v>578</v>
      </c>
      <c r="N18" s="168">
        <v>568</v>
      </c>
    </row>
    <row r="19" spans="1:14" s="137" customFormat="1" ht="15.9" customHeight="1">
      <c r="A19" s="139" t="s">
        <v>252</v>
      </c>
      <c r="B19" s="173">
        <v>574.83333333333337</v>
      </c>
      <c r="C19" s="168">
        <v>572</v>
      </c>
      <c r="D19" s="168">
        <v>572</v>
      </c>
      <c r="E19" s="168">
        <v>579</v>
      </c>
      <c r="F19" s="168">
        <v>585</v>
      </c>
      <c r="G19" s="168">
        <v>592</v>
      </c>
      <c r="H19" s="168">
        <v>580</v>
      </c>
      <c r="I19" s="168">
        <v>544</v>
      </c>
      <c r="J19" s="168">
        <v>557</v>
      </c>
      <c r="K19" s="168">
        <v>551</v>
      </c>
      <c r="L19" s="168">
        <v>578</v>
      </c>
      <c r="M19" s="168">
        <v>593</v>
      </c>
      <c r="N19" s="168">
        <v>595</v>
      </c>
    </row>
    <row r="20" spans="1:14" s="137" customFormat="1" ht="15.9" customHeight="1">
      <c r="A20" s="139" t="s">
        <v>253</v>
      </c>
      <c r="B20" s="173">
        <v>577</v>
      </c>
      <c r="C20" s="168">
        <v>631</v>
      </c>
      <c r="D20" s="168">
        <v>612</v>
      </c>
      <c r="E20" s="168">
        <v>592</v>
      </c>
      <c r="F20" s="168">
        <v>595</v>
      </c>
      <c r="G20" s="168">
        <v>590</v>
      </c>
      <c r="H20" s="168">
        <v>561</v>
      </c>
      <c r="I20" s="168">
        <v>563</v>
      </c>
      <c r="J20" s="168">
        <v>568</v>
      </c>
      <c r="K20" s="168">
        <v>541</v>
      </c>
      <c r="L20" s="168">
        <v>552</v>
      </c>
      <c r="M20" s="168">
        <v>563</v>
      </c>
      <c r="N20" s="168">
        <v>550</v>
      </c>
    </row>
    <row r="21" spans="1:14" s="137" customFormat="1" ht="15.9" customHeight="1">
      <c r="A21" s="139" t="s">
        <v>254</v>
      </c>
      <c r="B21" s="173">
        <v>497</v>
      </c>
      <c r="C21" s="168">
        <v>584</v>
      </c>
      <c r="D21" s="168">
        <v>583</v>
      </c>
      <c r="E21" s="168">
        <v>540</v>
      </c>
      <c r="F21" s="168">
        <v>537</v>
      </c>
      <c r="G21" s="168">
        <v>516</v>
      </c>
      <c r="H21" s="168">
        <v>485</v>
      </c>
      <c r="I21" s="168">
        <v>459</v>
      </c>
      <c r="J21" s="168">
        <v>470</v>
      </c>
      <c r="K21" s="168">
        <v>446</v>
      </c>
      <c r="L21" s="168">
        <v>439</v>
      </c>
      <c r="M21" s="168">
        <v>451</v>
      </c>
      <c r="N21" s="168">
        <v>455</v>
      </c>
    </row>
    <row r="22" spans="1:14" s="137" customFormat="1" ht="15.9" customHeight="1">
      <c r="A22" s="139" t="s">
        <v>255</v>
      </c>
      <c r="B22" s="173">
        <v>435</v>
      </c>
      <c r="C22" s="168">
        <v>475</v>
      </c>
      <c r="D22" s="168">
        <v>477</v>
      </c>
      <c r="E22" s="168">
        <v>464</v>
      </c>
      <c r="F22" s="168">
        <v>422</v>
      </c>
      <c r="G22" s="168">
        <v>420</v>
      </c>
      <c r="H22" s="168">
        <v>405</v>
      </c>
      <c r="I22" s="168">
        <v>442</v>
      </c>
      <c r="J22" s="168">
        <v>423</v>
      </c>
      <c r="K22" s="168">
        <v>408</v>
      </c>
      <c r="L22" s="168">
        <v>417</v>
      </c>
      <c r="M22" s="168">
        <v>429</v>
      </c>
      <c r="N22" s="168">
        <v>442</v>
      </c>
    </row>
    <row r="23" spans="1:14" s="137" customFormat="1" ht="15.9" customHeight="1">
      <c r="A23" s="175" t="s">
        <v>347</v>
      </c>
      <c r="B23" s="189">
        <v>407</v>
      </c>
      <c r="C23" s="190">
        <v>461</v>
      </c>
      <c r="D23" s="190">
        <v>462</v>
      </c>
      <c r="E23" s="190">
        <v>452</v>
      </c>
      <c r="F23" s="190">
        <v>438</v>
      </c>
      <c r="G23" s="190">
        <v>423</v>
      </c>
      <c r="H23" s="190">
        <v>393</v>
      </c>
      <c r="I23" s="190">
        <v>385</v>
      </c>
      <c r="J23" s="190">
        <v>381</v>
      </c>
      <c r="K23" s="190">
        <v>391</v>
      </c>
      <c r="L23" s="190">
        <v>377</v>
      </c>
      <c r="M23" s="190">
        <v>352</v>
      </c>
      <c r="N23" s="190">
        <v>373</v>
      </c>
    </row>
    <row r="24" spans="1:14" s="137" customFormat="1" ht="15.9" customHeight="1">
      <c r="A24" s="300" t="s">
        <v>138</v>
      </c>
      <c r="B24" s="300"/>
      <c r="C24" s="300"/>
      <c r="D24" s="300"/>
      <c r="E24" s="300"/>
      <c r="F24" s="300"/>
      <c r="G24" s="300"/>
      <c r="H24" s="300"/>
      <c r="I24" s="300"/>
      <c r="J24" s="300"/>
      <c r="K24" s="300"/>
      <c r="L24" s="300"/>
      <c r="M24" s="300"/>
      <c r="N24" s="300"/>
    </row>
    <row r="25" spans="1:14" s="137" customFormat="1" ht="15.9" customHeight="1">
      <c r="A25" s="139" t="s">
        <v>294</v>
      </c>
      <c r="B25" s="173">
        <v>86.333333333333329</v>
      </c>
      <c r="C25" s="168">
        <v>118</v>
      </c>
      <c r="D25" s="168">
        <v>87</v>
      </c>
      <c r="E25" s="168">
        <v>83</v>
      </c>
      <c r="F25" s="168">
        <v>86</v>
      </c>
      <c r="G25" s="168">
        <v>69</v>
      </c>
      <c r="H25" s="168">
        <v>78</v>
      </c>
      <c r="I25" s="168">
        <v>75</v>
      </c>
      <c r="J25" s="168">
        <v>123</v>
      </c>
      <c r="K25" s="168">
        <v>85</v>
      </c>
      <c r="L25" s="168">
        <v>83</v>
      </c>
      <c r="M25" s="168">
        <v>67</v>
      </c>
      <c r="N25" s="168">
        <v>82</v>
      </c>
    </row>
    <row r="26" spans="1:14" s="137" customFormat="1" ht="15.9" customHeight="1">
      <c r="A26" s="139" t="s">
        <v>242</v>
      </c>
      <c r="B26" s="173">
        <v>85</v>
      </c>
      <c r="C26" s="168">
        <v>135</v>
      </c>
      <c r="D26" s="168">
        <v>75</v>
      </c>
      <c r="E26" s="168">
        <v>98</v>
      </c>
      <c r="F26" s="168">
        <v>76</v>
      </c>
      <c r="G26" s="168">
        <v>71</v>
      </c>
      <c r="H26" s="168">
        <v>61</v>
      </c>
      <c r="I26" s="168">
        <v>84</v>
      </c>
      <c r="J26" s="168">
        <v>104</v>
      </c>
      <c r="K26" s="168">
        <v>77</v>
      </c>
      <c r="L26" s="168">
        <v>76</v>
      </c>
      <c r="M26" s="168">
        <v>81</v>
      </c>
      <c r="N26" s="168">
        <v>82</v>
      </c>
    </row>
    <row r="27" spans="1:14" s="137" customFormat="1" ht="15.9" customHeight="1">
      <c r="A27" s="139" t="s">
        <v>244</v>
      </c>
      <c r="B27" s="173">
        <v>78.416666666666671</v>
      </c>
      <c r="C27" s="168">
        <v>95</v>
      </c>
      <c r="D27" s="168">
        <v>71</v>
      </c>
      <c r="E27" s="168">
        <v>66</v>
      </c>
      <c r="F27" s="168">
        <v>67</v>
      </c>
      <c r="G27" s="168">
        <v>80</v>
      </c>
      <c r="H27" s="168">
        <v>95</v>
      </c>
      <c r="I27" s="168">
        <v>86</v>
      </c>
      <c r="J27" s="168">
        <v>83</v>
      </c>
      <c r="K27" s="168">
        <v>72</v>
      </c>
      <c r="L27" s="168">
        <v>75</v>
      </c>
      <c r="M27" s="168">
        <v>67</v>
      </c>
      <c r="N27" s="168">
        <v>84</v>
      </c>
    </row>
    <row r="28" spans="1:14" s="137" customFormat="1" ht="15.9" customHeight="1">
      <c r="A28" s="139" t="s">
        <v>245</v>
      </c>
      <c r="B28" s="173">
        <v>75.75</v>
      </c>
      <c r="C28" s="168">
        <v>98</v>
      </c>
      <c r="D28" s="168">
        <v>74</v>
      </c>
      <c r="E28" s="168">
        <v>68</v>
      </c>
      <c r="F28" s="168">
        <v>76</v>
      </c>
      <c r="G28" s="168">
        <v>47</v>
      </c>
      <c r="H28" s="168">
        <v>66</v>
      </c>
      <c r="I28" s="168">
        <v>71</v>
      </c>
      <c r="J28" s="168">
        <v>76</v>
      </c>
      <c r="K28" s="168">
        <v>81</v>
      </c>
      <c r="L28" s="168">
        <v>88</v>
      </c>
      <c r="M28" s="168">
        <v>87</v>
      </c>
      <c r="N28" s="168">
        <v>77</v>
      </c>
    </row>
    <row r="29" spans="1:14" s="137" customFormat="1" ht="15.9" customHeight="1">
      <c r="A29" s="139" t="s">
        <v>246</v>
      </c>
      <c r="B29" s="173">
        <v>90</v>
      </c>
      <c r="C29" s="168">
        <v>124</v>
      </c>
      <c r="D29" s="168">
        <v>73</v>
      </c>
      <c r="E29" s="168">
        <v>85</v>
      </c>
      <c r="F29" s="168">
        <v>84</v>
      </c>
      <c r="G29" s="168">
        <v>90</v>
      </c>
      <c r="H29" s="168">
        <v>91</v>
      </c>
      <c r="I29" s="168">
        <v>108</v>
      </c>
      <c r="J29" s="168">
        <v>107</v>
      </c>
      <c r="K29" s="168">
        <v>94</v>
      </c>
      <c r="L29" s="168">
        <v>80</v>
      </c>
      <c r="M29" s="168">
        <v>68</v>
      </c>
      <c r="N29" s="168">
        <v>76</v>
      </c>
    </row>
    <row r="30" spans="1:14" s="137" customFormat="1" ht="15.9" customHeight="1">
      <c r="A30" s="139" t="s">
        <v>247</v>
      </c>
      <c r="B30" s="173">
        <v>75.333333333333329</v>
      </c>
      <c r="C30" s="168">
        <v>105</v>
      </c>
      <c r="D30" s="168">
        <v>81</v>
      </c>
      <c r="E30" s="168">
        <v>68</v>
      </c>
      <c r="F30" s="168">
        <v>95</v>
      </c>
      <c r="G30" s="168">
        <v>73</v>
      </c>
      <c r="H30" s="168">
        <v>67</v>
      </c>
      <c r="I30" s="168">
        <v>70</v>
      </c>
      <c r="J30" s="168">
        <v>78</v>
      </c>
      <c r="K30" s="168">
        <v>63</v>
      </c>
      <c r="L30" s="168">
        <v>67</v>
      </c>
      <c r="M30" s="168">
        <v>70</v>
      </c>
      <c r="N30" s="168">
        <v>67</v>
      </c>
    </row>
    <row r="31" spans="1:14" s="137" customFormat="1" ht="15.9" customHeight="1">
      <c r="A31" s="139" t="s">
        <v>248</v>
      </c>
      <c r="B31" s="173">
        <v>72.833333333333329</v>
      </c>
      <c r="C31" s="168">
        <v>99</v>
      </c>
      <c r="D31" s="168">
        <v>70</v>
      </c>
      <c r="E31" s="168">
        <v>74</v>
      </c>
      <c r="F31" s="168">
        <v>68</v>
      </c>
      <c r="G31" s="168">
        <v>78</v>
      </c>
      <c r="H31" s="168">
        <v>61</v>
      </c>
      <c r="I31" s="168">
        <v>56</v>
      </c>
      <c r="J31" s="168">
        <v>86</v>
      </c>
      <c r="K31" s="168">
        <v>65</v>
      </c>
      <c r="L31" s="168">
        <v>72</v>
      </c>
      <c r="M31" s="168">
        <v>77</v>
      </c>
      <c r="N31" s="168">
        <v>68</v>
      </c>
    </row>
    <row r="32" spans="1:14" s="137" customFormat="1" ht="15.9" customHeight="1">
      <c r="A32" s="139" t="s">
        <v>249</v>
      </c>
      <c r="B32" s="173">
        <v>69.166666666666671</v>
      </c>
      <c r="C32" s="168">
        <v>106</v>
      </c>
      <c r="D32" s="168">
        <v>70</v>
      </c>
      <c r="E32" s="168">
        <v>55</v>
      </c>
      <c r="F32" s="168">
        <v>72</v>
      </c>
      <c r="G32" s="168">
        <v>65</v>
      </c>
      <c r="H32" s="168">
        <v>47</v>
      </c>
      <c r="I32" s="168">
        <v>72</v>
      </c>
      <c r="J32" s="168">
        <v>84</v>
      </c>
      <c r="K32" s="168">
        <v>66</v>
      </c>
      <c r="L32" s="168">
        <v>69</v>
      </c>
      <c r="M32" s="168">
        <v>69</v>
      </c>
      <c r="N32" s="168">
        <v>55</v>
      </c>
    </row>
    <row r="33" spans="1:14" s="137" customFormat="1" ht="15.9" customHeight="1">
      <c r="A33" s="139" t="s">
        <v>250</v>
      </c>
      <c r="B33" s="173">
        <v>71.25</v>
      </c>
      <c r="C33" s="168">
        <v>91</v>
      </c>
      <c r="D33" s="168">
        <v>79</v>
      </c>
      <c r="E33" s="168">
        <v>58</v>
      </c>
      <c r="F33" s="168">
        <v>60</v>
      </c>
      <c r="G33" s="168">
        <v>70</v>
      </c>
      <c r="H33" s="168">
        <v>70</v>
      </c>
      <c r="I33" s="168">
        <v>70</v>
      </c>
      <c r="J33" s="168">
        <v>91</v>
      </c>
      <c r="K33" s="168">
        <v>69</v>
      </c>
      <c r="L33" s="168">
        <v>71</v>
      </c>
      <c r="M33" s="168">
        <v>68</v>
      </c>
      <c r="N33" s="168">
        <v>58</v>
      </c>
    </row>
    <row r="34" spans="1:14" s="137" customFormat="1" ht="15.9" customHeight="1">
      <c r="A34" s="139" t="s">
        <v>251</v>
      </c>
      <c r="B34" s="173">
        <v>68</v>
      </c>
      <c r="C34" s="168">
        <v>86</v>
      </c>
      <c r="D34" s="168">
        <v>65</v>
      </c>
      <c r="E34" s="168">
        <v>69</v>
      </c>
      <c r="F34" s="168">
        <v>71</v>
      </c>
      <c r="G34" s="168">
        <v>53</v>
      </c>
      <c r="H34" s="168">
        <v>49</v>
      </c>
      <c r="I34" s="168">
        <v>77</v>
      </c>
      <c r="J34" s="168">
        <v>73</v>
      </c>
      <c r="K34" s="168">
        <v>76</v>
      </c>
      <c r="L34" s="168">
        <v>66</v>
      </c>
      <c r="M34" s="168">
        <v>67</v>
      </c>
      <c r="N34" s="168">
        <v>64</v>
      </c>
    </row>
    <row r="35" spans="1:14" s="137" customFormat="1" ht="15.9" customHeight="1">
      <c r="A35" s="139" t="s">
        <v>252</v>
      </c>
      <c r="B35" s="173">
        <v>69.25</v>
      </c>
      <c r="C35" s="168">
        <v>80</v>
      </c>
      <c r="D35" s="168">
        <v>69</v>
      </c>
      <c r="E35" s="168">
        <v>66</v>
      </c>
      <c r="F35" s="168">
        <v>75</v>
      </c>
      <c r="G35" s="168">
        <v>71</v>
      </c>
      <c r="H35" s="168">
        <v>57</v>
      </c>
      <c r="I35" s="168">
        <v>56</v>
      </c>
      <c r="J35" s="168">
        <v>80</v>
      </c>
      <c r="K35" s="168">
        <v>64</v>
      </c>
      <c r="L35" s="168">
        <v>80</v>
      </c>
      <c r="M35" s="168">
        <v>76</v>
      </c>
      <c r="N35" s="168">
        <v>57</v>
      </c>
    </row>
    <row r="36" spans="1:14" s="137" customFormat="1" ht="15.9" customHeight="1">
      <c r="A36" s="139" t="s">
        <v>253</v>
      </c>
      <c r="B36" s="173">
        <v>68</v>
      </c>
      <c r="C36" s="168">
        <v>113</v>
      </c>
      <c r="D36" s="168">
        <v>74</v>
      </c>
      <c r="E36" s="168">
        <v>65</v>
      </c>
      <c r="F36" s="168">
        <v>66</v>
      </c>
      <c r="G36" s="168">
        <v>65</v>
      </c>
      <c r="H36" s="168">
        <v>47</v>
      </c>
      <c r="I36" s="168">
        <v>74</v>
      </c>
      <c r="J36" s="168">
        <v>78</v>
      </c>
      <c r="K36" s="168">
        <v>59</v>
      </c>
      <c r="L36" s="168">
        <v>78</v>
      </c>
      <c r="M36" s="168">
        <v>52</v>
      </c>
      <c r="N36" s="168">
        <v>46</v>
      </c>
    </row>
    <row r="37" spans="1:14" s="137" customFormat="1" ht="15.9" customHeight="1">
      <c r="A37" s="139" t="s">
        <v>254</v>
      </c>
      <c r="B37" s="173">
        <v>60</v>
      </c>
      <c r="C37" s="168">
        <v>93</v>
      </c>
      <c r="D37" s="168">
        <v>55</v>
      </c>
      <c r="E37" s="168">
        <v>58</v>
      </c>
      <c r="F37" s="168">
        <v>63</v>
      </c>
      <c r="G37" s="168">
        <v>46</v>
      </c>
      <c r="H37" s="168">
        <v>43</v>
      </c>
      <c r="I37" s="168">
        <v>52</v>
      </c>
      <c r="J37" s="168">
        <v>82</v>
      </c>
      <c r="K37" s="168">
        <v>43</v>
      </c>
      <c r="L37" s="168">
        <v>63</v>
      </c>
      <c r="M37" s="168">
        <v>69</v>
      </c>
      <c r="N37" s="168">
        <v>55</v>
      </c>
    </row>
    <row r="38" spans="1:14" s="137" customFormat="1" ht="15.9" customHeight="1">
      <c r="A38" s="139" t="s">
        <v>255</v>
      </c>
      <c r="B38" s="173">
        <v>61</v>
      </c>
      <c r="C38" s="168">
        <v>97</v>
      </c>
      <c r="D38" s="168">
        <v>70</v>
      </c>
      <c r="E38" s="168">
        <v>60</v>
      </c>
      <c r="F38" s="168">
        <v>38</v>
      </c>
      <c r="G38" s="168">
        <v>54</v>
      </c>
      <c r="H38" s="168">
        <v>49</v>
      </c>
      <c r="I38" s="168">
        <v>88</v>
      </c>
      <c r="J38" s="168">
        <v>75</v>
      </c>
      <c r="K38" s="168">
        <v>43</v>
      </c>
      <c r="L38" s="168">
        <v>59</v>
      </c>
      <c r="M38" s="168">
        <v>55</v>
      </c>
      <c r="N38" s="168">
        <v>45</v>
      </c>
    </row>
    <row r="39" spans="1:14" s="137" customFormat="1" ht="15.9" customHeight="1">
      <c r="A39" s="175" t="s">
        <v>347</v>
      </c>
      <c r="B39" s="189">
        <v>55</v>
      </c>
      <c r="C39" s="190">
        <v>86</v>
      </c>
      <c r="D39" s="190">
        <v>58</v>
      </c>
      <c r="E39" s="190">
        <v>55</v>
      </c>
      <c r="F39" s="190">
        <v>56</v>
      </c>
      <c r="G39" s="190">
        <v>46</v>
      </c>
      <c r="H39" s="190">
        <v>30</v>
      </c>
      <c r="I39" s="190">
        <v>57</v>
      </c>
      <c r="J39" s="190">
        <v>53</v>
      </c>
      <c r="K39" s="190">
        <v>57</v>
      </c>
      <c r="L39" s="190">
        <v>48</v>
      </c>
      <c r="M39" s="190">
        <v>55</v>
      </c>
      <c r="N39" s="190">
        <v>63</v>
      </c>
    </row>
    <row r="40" spans="1:14" s="137" customFormat="1" ht="15.9" customHeight="1">
      <c r="A40" s="300" t="s">
        <v>139</v>
      </c>
      <c r="B40" s="300"/>
      <c r="C40" s="300"/>
      <c r="D40" s="300"/>
      <c r="E40" s="300"/>
      <c r="F40" s="300"/>
      <c r="G40" s="300"/>
      <c r="H40" s="300"/>
      <c r="I40" s="300"/>
      <c r="J40" s="300"/>
      <c r="K40" s="300"/>
      <c r="L40" s="300"/>
      <c r="M40" s="300"/>
      <c r="N40" s="300"/>
    </row>
    <row r="41" spans="1:14" s="137" customFormat="1" ht="15.9" customHeight="1">
      <c r="A41" s="139" t="s">
        <v>294</v>
      </c>
      <c r="B41" s="173">
        <v>85.833333333333329</v>
      </c>
      <c r="C41" s="168">
        <v>68</v>
      </c>
      <c r="D41" s="168">
        <v>79</v>
      </c>
      <c r="E41" s="168">
        <v>80</v>
      </c>
      <c r="F41" s="168">
        <v>98</v>
      </c>
      <c r="G41" s="168">
        <v>101</v>
      </c>
      <c r="H41" s="168">
        <v>94</v>
      </c>
      <c r="I41" s="168">
        <v>84</v>
      </c>
      <c r="J41" s="168">
        <v>78</v>
      </c>
      <c r="K41" s="168">
        <v>99</v>
      </c>
      <c r="L41" s="168">
        <v>91</v>
      </c>
      <c r="M41" s="168">
        <v>91</v>
      </c>
      <c r="N41" s="168">
        <v>67</v>
      </c>
    </row>
    <row r="42" spans="1:14" s="137" customFormat="1" ht="15.9" customHeight="1">
      <c r="A42" s="139" t="s">
        <v>242</v>
      </c>
      <c r="B42" s="173">
        <v>88.5</v>
      </c>
      <c r="C42" s="168">
        <v>106</v>
      </c>
      <c r="D42" s="168">
        <v>97</v>
      </c>
      <c r="E42" s="168">
        <v>86</v>
      </c>
      <c r="F42" s="168">
        <v>86</v>
      </c>
      <c r="G42" s="168">
        <v>94</v>
      </c>
      <c r="H42" s="168">
        <v>89</v>
      </c>
      <c r="I42" s="168">
        <v>89</v>
      </c>
      <c r="J42" s="168">
        <v>84</v>
      </c>
      <c r="K42" s="168">
        <v>90</v>
      </c>
      <c r="L42" s="168">
        <v>93</v>
      </c>
      <c r="M42" s="168">
        <v>96</v>
      </c>
      <c r="N42" s="168">
        <v>52</v>
      </c>
    </row>
    <row r="43" spans="1:14" s="137" customFormat="1" ht="15.9" customHeight="1">
      <c r="A43" s="139" t="s">
        <v>244</v>
      </c>
      <c r="B43" s="173">
        <v>86.416666666666671</v>
      </c>
      <c r="C43" s="168">
        <v>85</v>
      </c>
      <c r="D43" s="168">
        <v>82</v>
      </c>
      <c r="E43" s="168">
        <v>118</v>
      </c>
      <c r="F43" s="168">
        <v>114</v>
      </c>
      <c r="G43" s="168">
        <v>96</v>
      </c>
      <c r="H43" s="168">
        <v>76</v>
      </c>
      <c r="I43" s="168">
        <v>75</v>
      </c>
      <c r="J43" s="168">
        <v>69</v>
      </c>
      <c r="K43" s="168">
        <v>94</v>
      </c>
      <c r="L43" s="168">
        <v>76</v>
      </c>
      <c r="M43" s="168">
        <v>90</v>
      </c>
      <c r="N43" s="168">
        <v>62</v>
      </c>
    </row>
    <row r="44" spans="1:14" s="137" customFormat="1" ht="15.9" customHeight="1">
      <c r="A44" s="139" t="s">
        <v>245</v>
      </c>
      <c r="B44" s="173">
        <v>82</v>
      </c>
      <c r="C44" s="168">
        <v>100</v>
      </c>
      <c r="D44" s="168">
        <v>84</v>
      </c>
      <c r="E44" s="168">
        <v>77</v>
      </c>
      <c r="F44" s="168">
        <v>104</v>
      </c>
      <c r="G44" s="168">
        <v>105</v>
      </c>
      <c r="H44" s="168">
        <v>62</v>
      </c>
      <c r="I44" s="168">
        <v>72</v>
      </c>
      <c r="J44" s="168">
        <v>73</v>
      </c>
      <c r="K44" s="168">
        <v>88</v>
      </c>
      <c r="L44" s="168">
        <v>85</v>
      </c>
      <c r="M44" s="168">
        <v>60</v>
      </c>
      <c r="N44" s="168">
        <v>74</v>
      </c>
    </row>
    <row r="45" spans="1:14" s="137" customFormat="1" ht="15.9" customHeight="1">
      <c r="A45" s="139" t="s">
        <v>246</v>
      </c>
      <c r="B45" s="173">
        <v>75.5</v>
      </c>
      <c r="C45" s="168">
        <v>53</v>
      </c>
      <c r="D45" s="168">
        <v>63</v>
      </c>
      <c r="E45" s="168">
        <v>80</v>
      </c>
      <c r="F45" s="168">
        <v>74</v>
      </c>
      <c r="G45" s="168">
        <v>68</v>
      </c>
      <c r="H45" s="168">
        <v>73</v>
      </c>
      <c r="I45" s="168">
        <v>83</v>
      </c>
      <c r="J45" s="168">
        <v>90</v>
      </c>
      <c r="K45" s="168">
        <v>97</v>
      </c>
      <c r="L45" s="168">
        <v>76</v>
      </c>
      <c r="M45" s="168">
        <v>88</v>
      </c>
      <c r="N45" s="168">
        <v>61</v>
      </c>
    </row>
    <row r="46" spans="1:14" s="137" customFormat="1" ht="15.9" customHeight="1">
      <c r="A46" s="139" t="s">
        <v>247</v>
      </c>
      <c r="B46" s="173">
        <v>86.666666666666671</v>
      </c>
      <c r="C46" s="168">
        <v>75</v>
      </c>
      <c r="D46" s="168">
        <v>70</v>
      </c>
      <c r="E46" s="168">
        <v>117</v>
      </c>
      <c r="F46" s="168">
        <v>97</v>
      </c>
      <c r="G46" s="168">
        <v>96</v>
      </c>
      <c r="H46" s="168">
        <v>90</v>
      </c>
      <c r="I46" s="168">
        <v>81</v>
      </c>
      <c r="J46" s="168">
        <v>93</v>
      </c>
      <c r="K46" s="168">
        <v>117</v>
      </c>
      <c r="L46" s="168">
        <v>72</v>
      </c>
      <c r="M46" s="168">
        <v>62</v>
      </c>
      <c r="N46" s="168">
        <v>70</v>
      </c>
    </row>
    <row r="47" spans="1:14" s="137" customFormat="1" ht="15.9" customHeight="1">
      <c r="A47" s="139" t="s">
        <v>248</v>
      </c>
      <c r="B47" s="173">
        <v>71.166666666666671</v>
      </c>
      <c r="C47" s="168">
        <v>74</v>
      </c>
      <c r="D47" s="168">
        <v>83</v>
      </c>
      <c r="E47" s="168">
        <v>80</v>
      </c>
      <c r="F47" s="168">
        <v>75</v>
      </c>
      <c r="G47" s="168">
        <v>91</v>
      </c>
      <c r="H47" s="168">
        <v>72</v>
      </c>
      <c r="I47" s="168">
        <v>63</v>
      </c>
      <c r="J47" s="168">
        <v>74</v>
      </c>
      <c r="K47" s="168">
        <v>75</v>
      </c>
      <c r="L47" s="168">
        <v>57</v>
      </c>
      <c r="M47" s="168">
        <v>61</v>
      </c>
      <c r="N47" s="168">
        <v>49</v>
      </c>
    </row>
    <row r="48" spans="1:14" s="137" customFormat="1" ht="15.9" customHeight="1">
      <c r="A48" s="139" t="s">
        <v>249</v>
      </c>
      <c r="B48" s="173">
        <v>70.916666666666671</v>
      </c>
      <c r="C48" s="168">
        <v>77</v>
      </c>
      <c r="D48" s="168">
        <v>71</v>
      </c>
      <c r="E48" s="168">
        <v>64</v>
      </c>
      <c r="F48" s="168">
        <v>76</v>
      </c>
      <c r="G48" s="168">
        <v>69</v>
      </c>
      <c r="H48" s="168">
        <v>93</v>
      </c>
      <c r="I48" s="168">
        <v>53</v>
      </c>
      <c r="J48" s="168">
        <v>65</v>
      </c>
      <c r="K48" s="168">
        <v>91</v>
      </c>
      <c r="L48" s="168">
        <v>78</v>
      </c>
      <c r="M48" s="168">
        <v>49</v>
      </c>
      <c r="N48" s="168">
        <v>65</v>
      </c>
    </row>
    <row r="49" spans="1:14" s="137" customFormat="1" ht="15.9" customHeight="1">
      <c r="A49" s="139" t="s">
        <v>250</v>
      </c>
      <c r="B49" s="173">
        <v>68.5</v>
      </c>
      <c r="C49" s="168">
        <v>87</v>
      </c>
      <c r="D49" s="168">
        <v>67</v>
      </c>
      <c r="E49" s="168">
        <v>78</v>
      </c>
      <c r="F49" s="168">
        <v>74</v>
      </c>
      <c r="G49" s="168">
        <v>55</v>
      </c>
      <c r="H49" s="168">
        <v>58</v>
      </c>
      <c r="I49" s="168">
        <v>71</v>
      </c>
      <c r="J49" s="168">
        <v>54</v>
      </c>
      <c r="K49" s="168">
        <v>71</v>
      </c>
      <c r="L49" s="168">
        <v>79</v>
      </c>
      <c r="M49" s="168">
        <v>62</v>
      </c>
      <c r="N49" s="168">
        <v>66</v>
      </c>
    </row>
    <row r="50" spans="1:14" s="137" customFormat="1" ht="15.9" customHeight="1">
      <c r="A50" s="139" t="s">
        <v>251</v>
      </c>
      <c r="B50" s="173">
        <v>69.666666666666671</v>
      </c>
      <c r="C50" s="168">
        <v>90</v>
      </c>
      <c r="D50" s="168">
        <v>71</v>
      </c>
      <c r="E50" s="168">
        <v>69</v>
      </c>
      <c r="F50" s="168">
        <v>61</v>
      </c>
      <c r="G50" s="168">
        <v>73</v>
      </c>
      <c r="H50" s="168">
        <v>67</v>
      </c>
      <c r="I50" s="168">
        <v>59</v>
      </c>
      <c r="J50" s="168">
        <v>70</v>
      </c>
      <c r="K50" s="168">
        <v>77</v>
      </c>
      <c r="L50" s="168">
        <v>70</v>
      </c>
      <c r="M50" s="168">
        <v>55</v>
      </c>
      <c r="N50" s="168">
        <v>74</v>
      </c>
    </row>
    <row r="51" spans="1:14" s="137" customFormat="1" ht="15.9" customHeight="1">
      <c r="A51" s="139" t="s">
        <v>252</v>
      </c>
      <c r="B51" s="173">
        <v>67</v>
      </c>
      <c r="C51" s="168">
        <v>76</v>
      </c>
      <c r="D51" s="168">
        <v>69</v>
      </c>
      <c r="E51" s="168">
        <v>59</v>
      </c>
      <c r="F51" s="168">
        <v>69</v>
      </c>
      <c r="G51" s="168">
        <v>64</v>
      </c>
      <c r="H51" s="168">
        <v>69</v>
      </c>
      <c r="I51" s="168">
        <v>92</v>
      </c>
      <c r="J51" s="168">
        <v>67</v>
      </c>
      <c r="K51" s="168">
        <v>70</v>
      </c>
      <c r="L51" s="168">
        <v>53</v>
      </c>
      <c r="M51" s="168">
        <v>61</v>
      </c>
      <c r="N51" s="168">
        <v>55</v>
      </c>
    </row>
    <row r="52" spans="1:14" s="137" customFormat="1" ht="15.9" customHeight="1">
      <c r="A52" s="139" t="s">
        <v>253</v>
      </c>
      <c r="B52" s="173">
        <v>72</v>
      </c>
      <c r="C52" s="168">
        <v>77</v>
      </c>
      <c r="D52" s="168">
        <v>93</v>
      </c>
      <c r="E52" s="168">
        <v>85</v>
      </c>
      <c r="F52" s="168">
        <v>63</v>
      </c>
      <c r="G52" s="168">
        <v>70</v>
      </c>
      <c r="H52" s="168">
        <v>76</v>
      </c>
      <c r="I52" s="168">
        <v>72</v>
      </c>
      <c r="J52" s="168">
        <v>73</v>
      </c>
      <c r="K52" s="168">
        <v>86</v>
      </c>
      <c r="L52" s="168">
        <v>67</v>
      </c>
      <c r="M52" s="168">
        <v>41</v>
      </c>
      <c r="N52" s="168">
        <v>59</v>
      </c>
    </row>
    <row r="53" spans="1:14" s="137" customFormat="1" ht="15.9" customHeight="1">
      <c r="A53" s="139" t="s">
        <v>254</v>
      </c>
      <c r="B53" s="173">
        <v>68</v>
      </c>
      <c r="C53" s="168">
        <v>58</v>
      </c>
      <c r="D53" s="168">
        <v>56</v>
      </c>
      <c r="E53" s="168">
        <v>101</v>
      </c>
      <c r="F53" s="168">
        <v>66</v>
      </c>
      <c r="G53" s="168">
        <v>67</v>
      </c>
      <c r="H53" s="168">
        <v>74</v>
      </c>
      <c r="I53" s="168">
        <v>78</v>
      </c>
      <c r="J53" s="168">
        <v>71</v>
      </c>
      <c r="K53" s="168">
        <v>67</v>
      </c>
      <c r="L53" s="168">
        <v>70</v>
      </c>
      <c r="M53" s="168">
        <v>57</v>
      </c>
      <c r="N53" s="168">
        <v>51</v>
      </c>
    </row>
    <row r="54" spans="1:14" s="137" customFormat="1" ht="15.9" customHeight="1">
      <c r="A54" s="139" t="s">
        <v>255</v>
      </c>
      <c r="B54" s="173">
        <v>62</v>
      </c>
      <c r="C54" s="168">
        <v>77</v>
      </c>
      <c r="D54" s="168">
        <v>68</v>
      </c>
      <c r="E54" s="168">
        <v>73</v>
      </c>
      <c r="F54" s="168">
        <v>80</v>
      </c>
      <c r="G54" s="168">
        <v>56</v>
      </c>
      <c r="H54" s="168">
        <v>64</v>
      </c>
      <c r="I54" s="168">
        <v>51</v>
      </c>
      <c r="J54" s="168">
        <v>94</v>
      </c>
      <c r="K54" s="168">
        <v>58</v>
      </c>
      <c r="L54" s="168">
        <v>50</v>
      </c>
      <c r="M54" s="168">
        <v>43</v>
      </c>
      <c r="N54" s="168">
        <v>32</v>
      </c>
    </row>
    <row r="55" spans="1:14" s="137" customFormat="1" ht="15.9" customHeight="1" thickBot="1">
      <c r="A55" s="153" t="s">
        <v>347</v>
      </c>
      <c r="B55" s="191">
        <v>61</v>
      </c>
      <c r="C55" s="192">
        <v>66</v>
      </c>
      <c r="D55" s="192">
        <v>57</v>
      </c>
      <c r="E55" s="192">
        <v>65</v>
      </c>
      <c r="F55" s="192">
        <v>70</v>
      </c>
      <c r="G55" s="192">
        <v>61</v>
      </c>
      <c r="H55" s="192">
        <v>60</v>
      </c>
      <c r="I55" s="192">
        <v>65</v>
      </c>
      <c r="J55" s="192">
        <v>57</v>
      </c>
      <c r="K55" s="192">
        <v>47</v>
      </c>
      <c r="L55" s="192">
        <v>62</v>
      </c>
      <c r="M55" s="192">
        <v>80</v>
      </c>
      <c r="N55" s="192">
        <v>42</v>
      </c>
    </row>
    <row r="56" spans="1:14">
      <c r="A56" s="273" t="s">
        <v>429</v>
      </c>
      <c r="B56" s="273"/>
      <c r="C56" s="273"/>
      <c r="D56" s="273"/>
      <c r="E56" s="273"/>
      <c r="F56" s="273"/>
      <c r="G56" s="273"/>
      <c r="H56" s="273"/>
      <c r="I56" s="273"/>
      <c r="J56" s="273"/>
      <c r="K56" s="273"/>
      <c r="L56" s="273"/>
      <c r="M56" s="273"/>
      <c r="N56" s="273"/>
    </row>
  </sheetData>
  <mergeCells count="6">
    <mergeCell ref="A56:N56"/>
    <mergeCell ref="A1:N1"/>
    <mergeCell ref="A5:N5"/>
    <mergeCell ref="A24:N24"/>
    <mergeCell ref="A40:N40"/>
    <mergeCell ref="L3:N3"/>
  </mergeCells>
  <pageMargins left="0.78740157499999996" right="0.78740157499999996" top="0.984251969" bottom="0.984251969" header="0.4921259845" footer="0.4921259845"/>
  <pageSetup paperSize="9" scale="91" orientation="portrait" r:id="rId1"/>
  <headerFooter alignWithMargins="0"/>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C6C4"/>
  </sheetPr>
  <dimension ref="A1:N61"/>
  <sheetViews>
    <sheetView zoomScale="85" zoomScaleNormal="85" workbookViewId="0">
      <selection activeCell="R15" sqref="R15"/>
    </sheetView>
  </sheetViews>
  <sheetFormatPr baseColWidth="10" defaultRowHeight="13.2"/>
  <cols>
    <col min="1" max="1" width="6.33203125" style="21" customWidth="1"/>
    <col min="2" max="2" width="15.44140625" style="22" bestFit="1" customWidth="1"/>
    <col min="3" max="3" width="6.33203125" style="21" bestFit="1" customWidth="1"/>
    <col min="4" max="12" width="6.33203125" style="20" bestFit="1" customWidth="1"/>
    <col min="13" max="13" width="6.5546875" style="20" bestFit="1" customWidth="1"/>
    <col min="14" max="14" width="6.33203125" style="20" bestFit="1" customWidth="1"/>
    <col min="15" max="256" width="11.44140625" style="20"/>
    <col min="257" max="257" width="5.44140625" style="20" customWidth="1"/>
    <col min="258" max="258" width="10.88671875" style="20" bestFit="1" customWidth="1"/>
    <col min="259" max="270" width="5.6640625" style="20" customWidth="1"/>
    <col min="271" max="512" width="11.44140625" style="20"/>
    <col min="513" max="513" width="5.44140625" style="20" customWidth="1"/>
    <col min="514" max="514" width="10.88671875" style="20" bestFit="1" customWidth="1"/>
    <col min="515" max="526" width="5.6640625" style="20" customWidth="1"/>
    <col min="527" max="768" width="11.44140625" style="20"/>
    <col min="769" max="769" width="5.44140625" style="20" customWidth="1"/>
    <col min="770" max="770" width="10.88671875" style="20" bestFit="1" customWidth="1"/>
    <col min="771" max="782" width="5.6640625" style="20" customWidth="1"/>
    <col min="783" max="1024" width="11.44140625" style="20"/>
    <col min="1025" max="1025" width="5.44140625" style="20" customWidth="1"/>
    <col min="1026" max="1026" width="10.88671875" style="20" bestFit="1" customWidth="1"/>
    <col min="1027" max="1038" width="5.6640625" style="20" customWidth="1"/>
    <col min="1039" max="1280" width="11.44140625" style="20"/>
    <col min="1281" max="1281" width="5.44140625" style="20" customWidth="1"/>
    <col min="1282" max="1282" width="10.88671875" style="20" bestFit="1" customWidth="1"/>
    <col min="1283" max="1294" width="5.6640625" style="20" customWidth="1"/>
    <col min="1295" max="1536" width="11.44140625" style="20"/>
    <col min="1537" max="1537" width="5.44140625" style="20" customWidth="1"/>
    <col min="1538" max="1538" width="10.88671875" style="20" bestFit="1" customWidth="1"/>
    <col min="1539" max="1550" width="5.6640625" style="20" customWidth="1"/>
    <col min="1551" max="1792" width="11.44140625" style="20"/>
    <col min="1793" max="1793" width="5.44140625" style="20" customWidth="1"/>
    <col min="1794" max="1794" width="10.88671875" style="20" bestFit="1" customWidth="1"/>
    <col min="1795" max="1806" width="5.6640625" style="20" customWidth="1"/>
    <col min="1807" max="2048" width="11.44140625" style="20"/>
    <col min="2049" max="2049" width="5.44140625" style="20" customWidth="1"/>
    <col min="2050" max="2050" width="10.88671875" style="20" bestFit="1" customWidth="1"/>
    <col min="2051" max="2062" width="5.6640625" style="20" customWidth="1"/>
    <col min="2063" max="2304" width="11.44140625" style="20"/>
    <col min="2305" max="2305" width="5.44140625" style="20" customWidth="1"/>
    <col min="2306" max="2306" width="10.88671875" style="20" bestFit="1" customWidth="1"/>
    <col min="2307" max="2318" width="5.6640625" style="20" customWidth="1"/>
    <col min="2319" max="2560" width="11.44140625" style="20"/>
    <col min="2561" max="2561" width="5.44140625" style="20" customWidth="1"/>
    <col min="2562" max="2562" width="10.88671875" style="20" bestFit="1" customWidth="1"/>
    <col min="2563" max="2574" width="5.6640625" style="20" customWidth="1"/>
    <col min="2575" max="2816" width="11.44140625" style="20"/>
    <col min="2817" max="2817" width="5.44140625" style="20" customWidth="1"/>
    <col min="2818" max="2818" width="10.88671875" style="20" bestFit="1" customWidth="1"/>
    <col min="2819" max="2830" width="5.6640625" style="20" customWidth="1"/>
    <col min="2831" max="3072" width="11.44140625" style="20"/>
    <col min="3073" max="3073" width="5.44140625" style="20" customWidth="1"/>
    <col min="3074" max="3074" width="10.88671875" style="20" bestFit="1" customWidth="1"/>
    <col min="3075" max="3086" width="5.6640625" style="20" customWidth="1"/>
    <col min="3087" max="3328" width="11.44140625" style="20"/>
    <col min="3329" max="3329" width="5.44140625" style="20" customWidth="1"/>
    <col min="3330" max="3330" width="10.88671875" style="20" bestFit="1" customWidth="1"/>
    <col min="3331" max="3342" width="5.6640625" style="20" customWidth="1"/>
    <col min="3343" max="3584" width="11.44140625" style="20"/>
    <col min="3585" max="3585" width="5.44140625" style="20" customWidth="1"/>
    <col min="3586" max="3586" width="10.88671875" style="20" bestFit="1" customWidth="1"/>
    <col min="3587" max="3598" width="5.6640625" style="20" customWidth="1"/>
    <col min="3599" max="3840" width="11.44140625" style="20"/>
    <col min="3841" max="3841" width="5.44140625" style="20" customWidth="1"/>
    <col min="3842" max="3842" width="10.88671875" style="20" bestFit="1" customWidth="1"/>
    <col min="3843" max="3854" width="5.6640625" style="20" customWidth="1"/>
    <col min="3855" max="4096" width="11.44140625" style="20"/>
    <col min="4097" max="4097" width="5.44140625" style="20" customWidth="1"/>
    <col min="4098" max="4098" width="10.88671875" style="20" bestFit="1" customWidth="1"/>
    <col min="4099" max="4110" width="5.6640625" style="20" customWidth="1"/>
    <col min="4111" max="4352" width="11.44140625" style="20"/>
    <col min="4353" max="4353" width="5.44140625" style="20" customWidth="1"/>
    <col min="4354" max="4354" width="10.88671875" style="20" bestFit="1" customWidth="1"/>
    <col min="4355" max="4366" width="5.6640625" style="20" customWidth="1"/>
    <col min="4367" max="4608" width="11.44140625" style="20"/>
    <col min="4609" max="4609" width="5.44140625" style="20" customWidth="1"/>
    <col min="4610" max="4610" width="10.88671875" style="20" bestFit="1" customWidth="1"/>
    <col min="4611" max="4622" width="5.6640625" style="20" customWidth="1"/>
    <col min="4623" max="4864" width="11.44140625" style="20"/>
    <col min="4865" max="4865" width="5.44140625" style="20" customWidth="1"/>
    <col min="4866" max="4866" width="10.88671875" style="20" bestFit="1" customWidth="1"/>
    <col min="4867" max="4878" width="5.6640625" style="20" customWidth="1"/>
    <col min="4879" max="5120" width="11.44140625" style="20"/>
    <col min="5121" max="5121" width="5.44140625" style="20" customWidth="1"/>
    <col min="5122" max="5122" width="10.88671875" style="20" bestFit="1" customWidth="1"/>
    <col min="5123" max="5134" width="5.6640625" style="20" customWidth="1"/>
    <col min="5135" max="5376" width="11.44140625" style="20"/>
    <col min="5377" max="5377" width="5.44140625" style="20" customWidth="1"/>
    <col min="5378" max="5378" width="10.88671875" style="20" bestFit="1" customWidth="1"/>
    <col min="5379" max="5390" width="5.6640625" style="20" customWidth="1"/>
    <col min="5391" max="5632" width="11.44140625" style="20"/>
    <col min="5633" max="5633" width="5.44140625" style="20" customWidth="1"/>
    <col min="5634" max="5634" width="10.88671875" style="20" bestFit="1" customWidth="1"/>
    <col min="5635" max="5646" width="5.6640625" style="20" customWidth="1"/>
    <col min="5647" max="5888" width="11.44140625" style="20"/>
    <col min="5889" max="5889" width="5.44140625" style="20" customWidth="1"/>
    <col min="5890" max="5890" width="10.88671875" style="20" bestFit="1" customWidth="1"/>
    <col min="5891" max="5902" width="5.6640625" style="20" customWidth="1"/>
    <col min="5903" max="6144" width="11.44140625" style="20"/>
    <col min="6145" max="6145" width="5.44140625" style="20" customWidth="1"/>
    <col min="6146" max="6146" width="10.88671875" style="20" bestFit="1" customWidth="1"/>
    <col min="6147" max="6158" width="5.6640625" style="20" customWidth="1"/>
    <col min="6159" max="6400" width="11.44140625" style="20"/>
    <col min="6401" max="6401" width="5.44140625" style="20" customWidth="1"/>
    <col min="6402" max="6402" width="10.88671875" style="20" bestFit="1" customWidth="1"/>
    <col min="6403" max="6414" width="5.6640625" style="20" customWidth="1"/>
    <col min="6415" max="6656" width="11.44140625" style="20"/>
    <col min="6657" max="6657" width="5.44140625" style="20" customWidth="1"/>
    <col min="6658" max="6658" width="10.88671875" style="20" bestFit="1" customWidth="1"/>
    <col min="6659" max="6670" width="5.6640625" style="20" customWidth="1"/>
    <col min="6671" max="6912" width="11.44140625" style="20"/>
    <col min="6913" max="6913" width="5.44140625" style="20" customWidth="1"/>
    <col min="6914" max="6914" width="10.88671875" style="20" bestFit="1" customWidth="1"/>
    <col min="6915" max="6926" width="5.6640625" style="20" customWidth="1"/>
    <col min="6927" max="7168" width="11.44140625" style="20"/>
    <col min="7169" max="7169" width="5.44140625" style="20" customWidth="1"/>
    <col min="7170" max="7170" width="10.88671875" style="20" bestFit="1" customWidth="1"/>
    <col min="7171" max="7182" width="5.6640625" style="20" customWidth="1"/>
    <col min="7183" max="7424" width="11.44140625" style="20"/>
    <col min="7425" max="7425" width="5.44140625" style="20" customWidth="1"/>
    <col min="7426" max="7426" width="10.88671875" style="20" bestFit="1" customWidth="1"/>
    <col min="7427" max="7438" width="5.6640625" style="20" customWidth="1"/>
    <col min="7439" max="7680" width="11.44140625" style="20"/>
    <col min="7681" max="7681" width="5.44140625" style="20" customWidth="1"/>
    <col min="7682" max="7682" width="10.88671875" style="20" bestFit="1" customWidth="1"/>
    <col min="7683" max="7694" width="5.6640625" style="20" customWidth="1"/>
    <col min="7695" max="7936" width="11.44140625" style="20"/>
    <col min="7937" max="7937" width="5.44140625" style="20" customWidth="1"/>
    <col min="7938" max="7938" width="10.88671875" style="20" bestFit="1" customWidth="1"/>
    <col min="7939" max="7950" width="5.6640625" style="20" customWidth="1"/>
    <col min="7951" max="8192" width="11.44140625" style="20"/>
    <col min="8193" max="8193" width="5.44140625" style="20" customWidth="1"/>
    <col min="8194" max="8194" width="10.88671875" style="20" bestFit="1" customWidth="1"/>
    <col min="8195" max="8206" width="5.6640625" style="20" customWidth="1"/>
    <col min="8207" max="8448" width="11.44140625" style="20"/>
    <col min="8449" max="8449" width="5.44140625" style="20" customWidth="1"/>
    <col min="8450" max="8450" width="10.88671875" style="20" bestFit="1" customWidth="1"/>
    <col min="8451" max="8462" width="5.6640625" style="20" customWidth="1"/>
    <col min="8463" max="8704" width="11.44140625" style="20"/>
    <col min="8705" max="8705" width="5.44140625" style="20" customWidth="1"/>
    <col min="8706" max="8706" width="10.88671875" style="20" bestFit="1" customWidth="1"/>
    <col min="8707" max="8718" width="5.6640625" style="20" customWidth="1"/>
    <col min="8719" max="8960" width="11.44140625" style="20"/>
    <col min="8961" max="8961" width="5.44140625" style="20" customWidth="1"/>
    <col min="8962" max="8962" width="10.88671875" style="20" bestFit="1" customWidth="1"/>
    <col min="8963" max="8974" width="5.6640625" style="20" customWidth="1"/>
    <col min="8975" max="9216" width="11.44140625" style="20"/>
    <col min="9217" max="9217" width="5.44140625" style="20" customWidth="1"/>
    <col min="9218" max="9218" width="10.88671875" style="20" bestFit="1" customWidth="1"/>
    <col min="9219" max="9230" width="5.6640625" style="20" customWidth="1"/>
    <col min="9231" max="9472" width="11.44140625" style="20"/>
    <col min="9473" max="9473" width="5.44140625" style="20" customWidth="1"/>
    <col min="9474" max="9474" width="10.88671875" style="20" bestFit="1" customWidth="1"/>
    <col min="9475" max="9486" width="5.6640625" style="20" customWidth="1"/>
    <col min="9487" max="9728" width="11.44140625" style="20"/>
    <col min="9729" max="9729" width="5.44140625" style="20" customWidth="1"/>
    <col min="9730" max="9730" width="10.88671875" style="20" bestFit="1" customWidth="1"/>
    <col min="9731" max="9742" width="5.6640625" style="20" customWidth="1"/>
    <col min="9743" max="9984" width="11.44140625" style="20"/>
    <col min="9985" max="9985" width="5.44140625" style="20" customWidth="1"/>
    <col min="9986" max="9986" width="10.88671875" style="20" bestFit="1" customWidth="1"/>
    <col min="9987" max="9998" width="5.6640625" style="20" customWidth="1"/>
    <col min="9999" max="10240" width="11.44140625" style="20"/>
    <col min="10241" max="10241" width="5.44140625" style="20" customWidth="1"/>
    <col min="10242" max="10242" width="10.88671875" style="20" bestFit="1" customWidth="1"/>
    <col min="10243" max="10254" width="5.6640625" style="20" customWidth="1"/>
    <col min="10255" max="10496" width="11.44140625" style="20"/>
    <col min="10497" max="10497" width="5.44140625" style="20" customWidth="1"/>
    <col min="10498" max="10498" width="10.88671875" style="20" bestFit="1" customWidth="1"/>
    <col min="10499" max="10510" width="5.6640625" style="20" customWidth="1"/>
    <col min="10511" max="10752" width="11.44140625" style="20"/>
    <col min="10753" max="10753" width="5.44140625" style="20" customWidth="1"/>
    <col min="10754" max="10754" width="10.88671875" style="20" bestFit="1" customWidth="1"/>
    <col min="10755" max="10766" width="5.6640625" style="20" customWidth="1"/>
    <col min="10767" max="11008" width="11.44140625" style="20"/>
    <col min="11009" max="11009" width="5.44140625" style="20" customWidth="1"/>
    <col min="11010" max="11010" width="10.88671875" style="20" bestFit="1" customWidth="1"/>
    <col min="11011" max="11022" width="5.6640625" style="20" customWidth="1"/>
    <col min="11023" max="11264" width="11.44140625" style="20"/>
    <col min="11265" max="11265" width="5.44140625" style="20" customWidth="1"/>
    <col min="11266" max="11266" width="10.88671875" style="20" bestFit="1" customWidth="1"/>
    <col min="11267" max="11278" width="5.6640625" style="20" customWidth="1"/>
    <col min="11279" max="11520" width="11.44140625" style="20"/>
    <col min="11521" max="11521" width="5.44140625" style="20" customWidth="1"/>
    <col min="11522" max="11522" width="10.88671875" style="20" bestFit="1" customWidth="1"/>
    <col min="11523" max="11534" width="5.6640625" style="20" customWidth="1"/>
    <col min="11535" max="11776" width="11.44140625" style="20"/>
    <col min="11777" max="11777" width="5.44140625" style="20" customWidth="1"/>
    <col min="11778" max="11778" width="10.88671875" style="20" bestFit="1" customWidth="1"/>
    <col min="11779" max="11790" width="5.6640625" style="20" customWidth="1"/>
    <col min="11791" max="12032" width="11.44140625" style="20"/>
    <col min="12033" max="12033" width="5.44140625" style="20" customWidth="1"/>
    <col min="12034" max="12034" width="10.88671875" style="20" bestFit="1" customWidth="1"/>
    <col min="12035" max="12046" width="5.6640625" style="20" customWidth="1"/>
    <col min="12047" max="12288" width="11.44140625" style="20"/>
    <col min="12289" max="12289" width="5.44140625" style="20" customWidth="1"/>
    <col min="12290" max="12290" width="10.88671875" style="20" bestFit="1" customWidth="1"/>
    <col min="12291" max="12302" width="5.6640625" style="20" customWidth="1"/>
    <col min="12303" max="12544" width="11.44140625" style="20"/>
    <col min="12545" max="12545" width="5.44140625" style="20" customWidth="1"/>
    <col min="12546" max="12546" width="10.88671875" style="20" bestFit="1" customWidth="1"/>
    <col min="12547" max="12558" width="5.6640625" style="20" customWidth="1"/>
    <col min="12559" max="12800" width="11.44140625" style="20"/>
    <col min="12801" max="12801" width="5.44140625" style="20" customWidth="1"/>
    <col min="12802" max="12802" width="10.88671875" style="20" bestFit="1" customWidth="1"/>
    <col min="12803" max="12814" width="5.6640625" style="20" customWidth="1"/>
    <col min="12815" max="13056" width="11.44140625" style="20"/>
    <col min="13057" max="13057" width="5.44140625" style="20" customWidth="1"/>
    <col min="13058" max="13058" width="10.88671875" style="20" bestFit="1" customWidth="1"/>
    <col min="13059" max="13070" width="5.6640625" style="20" customWidth="1"/>
    <col min="13071" max="13312" width="11.44140625" style="20"/>
    <col min="13313" max="13313" width="5.44140625" style="20" customWidth="1"/>
    <col min="13314" max="13314" width="10.88671875" style="20" bestFit="1" customWidth="1"/>
    <col min="13315" max="13326" width="5.6640625" style="20" customWidth="1"/>
    <col min="13327" max="13568" width="11.44140625" style="20"/>
    <col min="13569" max="13569" width="5.44140625" style="20" customWidth="1"/>
    <col min="13570" max="13570" width="10.88671875" style="20" bestFit="1" customWidth="1"/>
    <col min="13571" max="13582" width="5.6640625" style="20" customWidth="1"/>
    <col min="13583" max="13824" width="11.44140625" style="20"/>
    <col min="13825" max="13825" width="5.44140625" style="20" customWidth="1"/>
    <col min="13826" max="13826" width="10.88671875" style="20" bestFit="1" customWidth="1"/>
    <col min="13827" max="13838" width="5.6640625" style="20" customWidth="1"/>
    <col min="13839" max="14080" width="11.44140625" style="20"/>
    <col min="14081" max="14081" width="5.44140625" style="20" customWidth="1"/>
    <col min="14082" max="14082" width="10.88671875" style="20" bestFit="1" customWidth="1"/>
    <col min="14083" max="14094" width="5.6640625" style="20" customWidth="1"/>
    <col min="14095" max="14336" width="11.44140625" style="20"/>
    <col min="14337" max="14337" width="5.44140625" style="20" customWidth="1"/>
    <col min="14338" max="14338" width="10.88671875" style="20" bestFit="1" customWidth="1"/>
    <col min="14339" max="14350" width="5.6640625" style="20" customWidth="1"/>
    <col min="14351" max="14592" width="11.44140625" style="20"/>
    <col min="14593" max="14593" width="5.44140625" style="20" customWidth="1"/>
    <col min="14594" max="14594" width="10.88671875" style="20" bestFit="1" customWidth="1"/>
    <col min="14595" max="14606" width="5.6640625" style="20" customWidth="1"/>
    <col min="14607" max="14848" width="11.44140625" style="20"/>
    <col min="14849" max="14849" width="5.44140625" style="20" customWidth="1"/>
    <col min="14850" max="14850" width="10.88671875" style="20" bestFit="1" customWidth="1"/>
    <col min="14851" max="14862" width="5.6640625" style="20" customWidth="1"/>
    <col min="14863" max="15104" width="11.44140625" style="20"/>
    <col min="15105" max="15105" width="5.44140625" style="20" customWidth="1"/>
    <col min="15106" max="15106" width="10.88671875" style="20" bestFit="1" customWidth="1"/>
    <col min="15107" max="15118" width="5.6640625" style="20" customWidth="1"/>
    <col min="15119" max="15360" width="11.44140625" style="20"/>
    <col min="15361" max="15361" width="5.44140625" style="20" customWidth="1"/>
    <col min="15362" max="15362" width="10.88671875" style="20" bestFit="1" customWidth="1"/>
    <col min="15363" max="15374" width="5.6640625" style="20" customWidth="1"/>
    <col min="15375" max="15616" width="11.44140625" style="20"/>
    <col min="15617" max="15617" width="5.44140625" style="20" customWidth="1"/>
    <col min="15618" max="15618" width="10.88671875" style="20" bestFit="1" customWidth="1"/>
    <col min="15619" max="15630" width="5.6640625" style="20" customWidth="1"/>
    <col min="15631" max="15872" width="11.44140625" style="20"/>
    <col min="15873" max="15873" width="5.44140625" style="20" customWidth="1"/>
    <col min="15874" max="15874" width="10.88671875" style="20" bestFit="1" customWidth="1"/>
    <col min="15875" max="15886" width="5.6640625" style="20" customWidth="1"/>
    <col min="15887" max="16128" width="11.44140625" style="20"/>
    <col min="16129" max="16129" width="5.44140625" style="20" customWidth="1"/>
    <col min="16130" max="16130" width="10.88671875" style="20" bestFit="1" customWidth="1"/>
    <col min="16131" max="16142" width="5.6640625" style="20" customWidth="1"/>
    <col min="16143" max="16384" width="11.44140625" style="20"/>
  </cols>
  <sheetData>
    <row r="1" spans="1:14" ht="18" customHeight="1">
      <c r="A1" s="134" t="s">
        <v>300</v>
      </c>
      <c r="B1" s="134"/>
      <c r="C1" s="134"/>
      <c r="D1" s="134"/>
      <c r="E1" s="134"/>
      <c r="F1" s="134"/>
      <c r="G1" s="134"/>
      <c r="H1" s="134"/>
      <c r="I1" s="134"/>
      <c r="J1" s="134"/>
      <c r="K1" s="134"/>
      <c r="L1" s="134"/>
      <c r="M1" s="134"/>
      <c r="N1" s="134"/>
    </row>
    <row r="2" spans="1:14" s="137" customFormat="1" ht="15.9" customHeight="1">
      <c r="A2" s="197"/>
      <c r="B2" s="144"/>
      <c r="C2" s="135"/>
    </row>
    <row r="3" spans="1:14" s="137" customFormat="1" ht="15.9" customHeight="1" thickBot="1">
      <c r="A3" s="146"/>
      <c r="B3" s="147"/>
      <c r="C3" s="146"/>
      <c r="D3" s="148"/>
      <c r="E3" s="148"/>
      <c r="F3" s="148"/>
      <c r="G3" s="148"/>
      <c r="H3" s="148"/>
      <c r="I3" s="148"/>
      <c r="J3" s="148"/>
      <c r="K3" s="148"/>
      <c r="L3" s="293" t="s">
        <v>301</v>
      </c>
      <c r="M3" s="293"/>
      <c r="N3" s="293"/>
    </row>
    <row r="4" spans="1:14" s="138" customFormat="1" ht="15.9" customHeight="1">
      <c r="A4" s="142" t="s">
        <v>274</v>
      </c>
      <c r="B4" s="172" t="s">
        <v>170</v>
      </c>
      <c r="C4" s="172" t="s">
        <v>126</v>
      </c>
      <c r="D4" s="172" t="s">
        <v>127</v>
      </c>
      <c r="E4" s="172" t="s">
        <v>117</v>
      </c>
      <c r="F4" s="172" t="s">
        <v>116</v>
      </c>
      <c r="G4" s="172" t="s">
        <v>135</v>
      </c>
      <c r="H4" s="172" t="s">
        <v>134</v>
      </c>
      <c r="I4" s="172" t="s">
        <v>133</v>
      </c>
      <c r="J4" s="172" t="s">
        <v>132</v>
      </c>
      <c r="K4" s="172" t="s">
        <v>131</v>
      </c>
      <c r="L4" s="172" t="s">
        <v>130</v>
      </c>
      <c r="M4" s="172" t="s">
        <v>129</v>
      </c>
      <c r="N4" s="142" t="s">
        <v>128</v>
      </c>
    </row>
    <row r="5" spans="1:14" s="137" customFormat="1" ht="15.9" customHeight="1">
      <c r="A5" s="299" t="s">
        <v>59</v>
      </c>
      <c r="B5" s="299"/>
      <c r="C5" s="299"/>
      <c r="D5" s="299"/>
      <c r="E5" s="299"/>
      <c r="F5" s="299"/>
      <c r="G5" s="299"/>
      <c r="H5" s="299"/>
      <c r="I5" s="299"/>
      <c r="J5" s="299"/>
      <c r="K5" s="299"/>
      <c r="L5" s="299"/>
      <c r="M5" s="299"/>
      <c r="N5" s="299"/>
    </row>
    <row r="6" spans="1:14" s="137" customFormat="1" ht="15.9" customHeight="1">
      <c r="A6" s="139" t="s">
        <v>244</v>
      </c>
      <c r="B6" s="173">
        <f>SUM(C6:N6)/12</f>
        <v>612.5</v>
      </c>
      <c r="C6" s="168">
        <f t="shared" ref="C6:N6" si="0">C20+C34+C48</f>
        <v>699</v>
      </c>
      <c r="D6" s="168">
        <f t="shared" si="0"/>
        <v>688</v>
      </c>
      <c r="E6" s="168">
        <f t="shared" si="0"/>
        <v>636</v>
      </c>
      <c r="F6" s="168">
        <f t="shared" si="0"/>
        <v>589</v>
      </c>
      <c r="G6" s="168">
        <f t="shared" si="0"/>
        <v>573</v>
      </c>
      <c r="H6" s="168">
        <f t="shared" si="0"/>
        <v>592</v>
      </c>
      <c r="I6" s="168">
        <f t="shared" si="0"/>
        <v>603</v>
      </c>
      <c r="J6" s="168">
        <f t="shared" si="0"/>
        <v>617</v>
      </c>
      <c r="K6" s="168">
        <f t="shared" si="0"/>
        <v>595</v>
      </c>
      <c r="L6" s="168">
        <f t="shared" si="0"/>
        <v>594</v>
      </c>
      <c r="M6" s="168">
        <f t="shared" si="0"/>
        <v>571</v>
      </c>
      <c r="N6" s="168">
        <f t="shared" si="0"/>
        <v>593</v>
      </c>
    </row>
    <row r="7" spans="1:14" s="137" customFormat="1" ht="15.9" customHeight="1">
      <c r="A7" s="139" t="s">
        <v>245</v>
      </c>
      <c r="B7" s="173">
        <f>SUM(C7:N7)/12</f>
        <v>520.91666666666663</v>
      </c>
      <c r="C7" s="168">
        <f t="shared" ref="C7:N7" si="1">C21+C35+C49</f>
        <v>591</v>
      </c>
      <c r="D7" s="168">
        <f t="shared" si="1"/>
        <v>581</v>
      </c>
      <c r="E7" s="168">
        <f t="shared" si="1"/>
        <v>572</v>
      </c>
      <c r="F7" s="168">
        <f t="shared" si="1"/>
        <v>544</v>
      </c>
      <c r="G7" s="168">
        <f t="shared" si="1"/>
        <v>486</v>
      </c>
      <c r="H7" s="168">
        <f t="shared" si="1"/>
        <v>490</v>
      </c>
      <c r="I7" s="168">
        <f t="shared" si="1"/>
        <v>489</v>
      </c>
      <c r="J7" s="168">
        <f t="shared" si="1"/>
        <v>492</v>
      </c>
      <c r="K7" s="168">
        <f t="shared" si="1"/>
        <v>485</v>
      </c>
      <c r="L7" s="168">
        <f t="shared" si="1"/>
        <v>488</v>
      </c>
      <c r="M7" s="168">
        <f t="shared" si="1"/>
        <v>515</v>
      </c>
      <c r="N7" s="168">
        <f t="shared" si="1"/>
        <v>518</v>
      </c>
    </row>
    <row r="8" spans="1:14" s="137" customFormat="1" ht="15.9" customHeight="1">
      <c r="A8" s="139" t="s">
        <v>246</v>
      </c>
      <c r="B8" s="173">
        <f>SUM(C8:N8)/12</f>
        <v>652.5</v>
      </c>
      <c r="C8" s="168">
        <f t="shared" ref="C8:N8" si="2">C22+C36+C50</f>
        <v>589</v>
      </c>
      <c r="D8" s="168">
        <f t="shared" si="2"/>
        <v>599</v>
      </c>
      <c r="E8" s="168">
        <f t="shared" si="2"/>
        <v>604</v>
      </c>
      <c r="F8" s="168">
        <f t="shared" si="2"/>
        <v>614</v>
      </c>
      <c r="G8" s="168">
        <f t="shared" si="2"/>
        <v>636</v>
      </c>
      <c r="H8" s="168">
        <f t="shared" si="2"/>
        <v>654</v>
      </c>
      <c r="I8" s="168">
        <f t="shared" si="2"/>
        <v>679</v>
      </c>
      <c r="J8" s="168">
        <f t="shared" si="2"/>
        <v>696</v>
      </c>
      <c r="K8" s="168">
        <f t="shared" si="2"/>
        <v>693</v>
      </c>
      <c r="L8" s="168">
        <f t="shared" si="2"/>
        <v>697</v>
      </c>
      <c r="M8" s="168">
        <f t="shared" si="2"/>
        <v>677</v>
      </c>
      <c r="N8" s="168">
        <f t="shared" si="2"/>
        <v>692</v>
      </c>
    </row>
    <row r="9" spans="1:14" s="137" customFormat="1" ht="15.9" customHeight="1">
      <c r="A9" s="139" t="s">
        <v>247</v>
      </c>
      <c r="B9" s="173">
        <f>SUM(C9:N9)/12</f>
        <v>631.08333333333337</v>
      </c>
      <c r="C9" s="168">
        <f t="shared" ref="C9:N9" si="3">C23+C37+C51</f>
        <v>722</v>
      </c>
      <c r="D9" s="168">
        <f t="shared" si="3"/>
        <v>733</v>
      </c>
      <c r="E9" s="168">
        <f t="shared" si="3"/>
        <v>684</v>
      </c>
      <c r="F9" s="168">
        <f t="shared" si="3"/>
        <v>682</v>
      </c>
      <c r="G9" s="168">
        <f t="shared" si="3"/>
        <v>659</v>
      </c>
      <c r="H9" s="168">
        <f t="shared" si="3"/>
        <v>636</v>
      </c>
      <c r="I9" s="168">
        <f t="shared" si="3"/>
        <v>625</v>
      </c>
      <c r="J9" s="168">
        <f t="shared" si="3"/>
        <v>610</v>
      </c>
      <c r="K9" s="168">
        <f t="shared" si="3"/>
        <v>556</v>
      </c>
      <c r="L9" s="168">
        <f t="shared" si="3"/>
        <v>551</v>
      </c>
      <c r="M9" s="168">
        <f t="shared" si="3"/>
        <v>559</v>
      </c>
      <c r="N9" s="168">
        <f t="shared" si="3"/>
        <v>556</v>
      </c>
    </row>
    <row r="10" spans="1:14" s="137" customFormat="1" ht="15.9" customHeight="1">
      <c r="A10" s="139" t="s">
        <v>248</v>
      </c>
      <c r="B10" s="173">
        <f>SUM(C10:N10)/12</f>
        <v>549.91666666666663</v>
      </c>
      <c r="C10" s="168">
        <f t="shared" ref="C10:N10" si="4">C24+C38+C52</f>
        <v>581</v>
      </c>
      <c r="D10" s="168">
        <f t="shared" si="4"/>
        <v>568</v>
      </c>
      <c r="E10" s="168">
        <f t="shared" si="4"/>
        <v>562</v>
      </c>
      <c r="F10" s="168">
        <f t="shared" si="4"/>
        <v>555</v>
      </c>
      <c r="G10" s="168">
        <f t="shared" si="4"/>
        <v>542</v>
      </c>
      <c r="H10" s="168">
        <f t="shared" si="4"/>
        <v>531</v>
      </c>
      <c r="I10" s="168">
        <f t="shared" si="4"/>
        <v>524</v>
      </c>
      <c r="J10" s="168">
        <f t="shared" si="4"/>
        <v>536</v>
      </c>
      <c r="K10" s="168">
        <f t="shared" si="4"/>
        <v>526</v>
      </c>
      <c r="L10" s="168">
        <f t="shared" si="4"/>
        <v>541</v>
      </c>
      <c r="M10" s="168">
        <f t="shared" si="4"/>
        <v>557</v>
      </c>
      <c r="N10" s="168">
        <f t="shared" si="4"/>
        <v>576</v>
      </c>
    </row>
    <row r="11" spans="1:14" s="137" customFormat="1" ht="15.9" customHeight="1">
      <c r="A11" s="139" t="s">
        <v>249</v>
      </c>
      <c r="B11" s="173">
        <v>573.41666666666663</v>
      </c>
      <c r="C11" s="168">
        <v>605</v>
      </c>
      <c r="D11" s="168">
        <v>604</v>
      </c>
      <c r="E11" s="168">
        <v>595</v>
      </c>
      <c r="F11" s="168">
        <v>591</v>
      </c>
      <c r="G11" s="168">
        <v>587</v>
      </c>
      <c r="H11" s="168">
        <v>541</v>
      </c>
      <c r="I11" s="168">
        <v>560</v>
      </c>
      <c r="J11" s="168">
        <v>579</v>
      </c>
      <c r="K11" s="168">
        <v>554</v>
      </c>
      <c r="L11" s="168">
        <v>545</v>
      </c>
      <c r="M11" s="168">
        <v>565</v>
      </c>
      <c r="N11" s="168">
        <v>555</v>
      </c>
    </row>
    <row r="12" spans="1:14" s="137" customFormat="1" ht="15.9" customHeight="1">
      <c r="A12" s="139" t="s">
        <v>250</v>
      </c>
      <c r="B12" s="173">
        <v>572.41666666666663</v>
      </c>
      <c r="C12" s="168">
        <v>559</v>
      </c>
      <c r="D12" s="168">
        <v>571</v>
      </c>
      <c r="E12" s="168">
        <v>551</v>
      </c>
      <c r="F12" s="168">
        <v>537</v>
      </c>
      <c r="G12" s="168">
        <v>552</v>
      </c>
      <c r="H12" s="168">
        <v>564</v>
      </c>
      <c r="I12" s="168">
        <v>563</v>
      </c>
      <c r="J12" s="168">
        <v>600</v>
      </c>
      <c r="K12" s="168">
        <v>598</v>
      </c>
      <c r="L12" s="168">
        <v>590</v>
      </c>
      <c r="M12" s="168">
        <v>596</v>
      </c>
      <c r="N12" s="168">
        <v>588</v>
      </c>
    </row>
    <row r="13" spans="1:14" s="137" customFormat="1" ht="15.9" customHeight="1">
      <c r="A13" s="139" t="s">
        <v>251</v>
      </c>
      <c r="B13" s="173">
        <v>572.25</v>
      </c>
      <c r="C13" s="168">
        <v>584</v>
      </c>
      <c r="D13" s="168">
        <v>578</v>
      </c>
      <c r="E13" s="168">
        <v>578</v>
      </c>
      <c r="F13" s="168">
        <v>588</v>
      </c>
      <c r="G13" s="168">
        <v>568</v>
      </c>
      <c r="H13" s="168">
        <v>550</v>
      </c>
      <c r="I13" s="168">
        <v>568</v>
      </c>
      <c r="J13" s="168">
        <v>571</v>
      </c>
      <c r="K13" s="168">
        <v>570</v>
      </c>
      <c r="L13" s="168">
        <v>566</v>
      </c>
      <c r="M13" s="168">
        <v>578</v>
      </c>
      <c r="N13" s="168">
        <v>568</v>
      </c>
    </row>
    <row r="14" spans="1:14" s="137" customFormat="1" ht="15.9" customHeight="1">
      <c r="A14" s="139" t="s">
        <v>252</v>
      </c>
      <c r="B14" s="173">
        <v>574.83333333333337</v>
      </c>
      <c r="C14" s="168">
        <v>572</v>
      </c>
      <c r="D14" s="168">
        <v>572</v>
      </c>
      <c r="E14" s="168">
        <v>579</v>
      </c>
      <c r="F14" s="168">
        <v>585</v>
      </c>
      <c r="G14" s="168">
        <v>592</v>
      </c>
      <c r="H14" s="168">
        <v>580</v>
      </c>
      <c r="I14" s="168">
        <v>544</v>
      </c>
      <c r="J14" s="168">
        <v>557</v>
      </c>
      <c r="K14" s="168">
        <v>551</v>
      </c>
      <c r="L14" s="168">
        <v>578</v>
      </c>
      <c r="M14" s="168">
        <v>593</v>
      </c>
      <c r="N14" s="168">
        <v>595</v>
      </c>
    </row>
    <row r="15" spans="1:14" s="137" customFormat="1" ht="15.9" customHeight="1">
      <c r="A15" s="139" t="s">
        <v>253</v>
      </c>
      <c r="B15" s="173">
        <v>577</v>
      </c>
      <c r="C15" s="168">
        <v>631</v>
      </c>
      <c r="D15" s="168">
        <v>612</v>
      </c>
      <c r="E15" s="168">
        <v>592</v>
      </c>
      <c r="F15" s="168">
        <v>595</v>
      </c>
      <c r="G15" s="168">
        <v>590</v>
      </c>
      <c r="H15" s="168">
        <v>561</v>
      </c>
      <c r="I15" s="168">
        <v>563</v>
      </c>
      <c r="J15" s="168">
        <v>568</v>
      </c>
      <c r="K15" s="168">
        <v>541</v>
      </c>
      <c r="L15" s="168">
        <v>552</v>
      </c>
      <c r="M15" s="168">
        <v>563</v>
      </c>
      <c r="N15" s="168">
        <v>550</v>
      </c>
    </row>
    <row r="16" spans="1:14" s="137" customFormat="1" ht="15.9" customHeight="1">
      <c r="A16" s="139" t="s">
        <v>254</v>
      </c>
      <c r="B16" s="173">
        <v>497</v>
      </c>
      <c r="C16" s="168">
        <v>584</v>
      </c>
      <c r="D16" s="168">
        <v>583</v>
      </c>
      <c r="E16" s="168">
        <v>540</v>
      </c>
      <c r="F16" s="168">
        <v>537</v>
      </c>
      <c r="G16" s="168">
        <v>516</v>
      </c>
      <c r="H16" s="168">
        <v>485</v>
      </c>
      <c r="I16" s="168">
        <v>459</v>
      </c>
      <c r="J16" s="168">
        <v>470</v>
      </c>
      <c r="K16" s="168">
        <v>446</v>
      </c>
      <c r="L16" s="168">
        <v>439</v>
      </c>
      <c r="M16" s="168">
        <v>451</v>
      </c>
      <c r="N16" s="168">
        <v>455</v>
      </c>
    </row>
    <row r="17" spans="1:14" s="137" customFormat="1" ht="15.9" customHeight="1">
      <c r="A17" s="139" t="s">
        <v>255</v>
      </c>
      <c r="B17" s="173">
        <v>435</v>
      </c>
      <c r="C17" s="168">
        <v>475</v>
      </c>
      <c r="D17" s="168">
        <v>477</v>
      </c>
      <c r="E17" s="168">
        <v>464</v>
      </c>
      <c r="F17" s="168">
        <v>422</v>
      </c>
      <c r="G17" s="168">
        <v>420</v>
      </c>
      <c r="H17" s="168">
        <v>405</v>
      </c>
      <c r="I17" s="168">
        <v>442</v>
      </c>
      <c r="J17" s="168">
        <v>423</v>
      </c>
      <c r="K17" s="168">
        <v>408</v>
      </c>
      <c r="L17" s="168">
        <v>417</v>
      </c>
      <c r="M17" s="168">
        <v>429</v>
      </c>
      <c r="N17" s="168">
        <v>442</v>
      </c>
    </row>
    <row r="18" spans="1:14" s="137" customFormat="1" ht="15.9" customHeight="1">
      <c r="A18" s="175" t="s">
        <v>347</v>
      </c>
      <c r="B18" s="189">
        <v>407</v>
      </c>
      <c r="C18" s="190">
        <v>461</v>
      </c>
      <c r="D18" s="190">
        <v>462</v>
      </c>
      <c r="E18" s="190">
        <v>452</v>
      </c>
      <c r="F18" s="190">
        <v>438</v>
      </c>
      <c r="G18" s="190">
        <v>423</v>
      </c>
      <c r="H18" s="190">
        <v>393</v>
      </c>
      <c r="I18" s="190">
        <v>385</v>
      </c>
      <c r="J18" s="190">
        <v>381</v>
      </c>
      <c r="K18" s="190">
        <v>391</v>
      </c>
      <c r="L18" s="190">
        <v>377</v>
      </c>
      <c r="M18" s="190">
        <v>352</v>
      </c>
      <c r="N18" s="190">
        <v>373</v>
      </c>
    </row>
    <row r="19" spans="1:14" s="137" customFormat="1" ht="15.9" customHeight="1">
      <c r="A19" s="300" t="s">
        <v>186</v>
      </c>
      <c r="B19" s="300"/>
      <c r="C19" s="300"/>
      <c r="D19" s="300"/>
      <c r="E19" s="300"/>
      <c r="F19" s="300"/>
      <c r="G19" s="300"/>
      <c r="H19" s="300"/>
      <c r="I19" s="300"/>
      <c r="J19" s="300"/>
      <c r="K19" s="300"/>
      <c r="L19" s="300"/>
      <c r="M19" s="300"/>
      <c r="N19" s="300"/>
    </row>
    <row r="20" spans="1:14" s="137" customFormat="1" ht="15.9" customHeight="1">
      <c r="A20" s="139" t="s">
        <v>244</v>
      </c>
      <c r="B20" s="173">
        <v>318</v>
      </c>
      <c r="C20" s="168">
        <v>351</v>
      </c>
      <c r="D20" s="168">
        <v>351</v>
      </c>
      <c r="E20" s="168">
        <v>317</v>
      </c>
      <c r="F20" s="168">
        <v>305</v>
      </c>
      <c r="G20" s="168">
        <v>287</v>
      </c>
      <c r="H20" s="168">
        <v>312</v>
      </c>
      <c r="I20" s="168">
        <v>322</v>
      </c>
      <c r="J20" s="168">
        <v>327</v>
      </c>
      <c r="K20" s="168">
        <v>318</v>
      </c>
      <c r="L20" s="168">
        <v>318</v>
      </c>
      <c r="M20" s="168">
        <v>301</v>
      </c>
      <c r="N20" s="168">
        <v>310</v>
      </c>
    </row>
    <row r="21" spans="1:14" s="137" customFormat="1" ht="15.9" customHeight="1">
      <c r="A21" s="139" t="s">
        <v>245</v>
      </c>
      <c r="B21" s="173">
        <v>283.33333333333331</v>
      </c>
      <c r="C21" s="168">
        <v>329</v>
      </c>
      <c r="D21" s="168">
        <v>327</v>
      </c>
      <c r="E21" s="168">
        <v>317</v>
      </c>
      <c r="F21" s="168">
        <v>294</v>
      </c>
      <c r="G21" s="168">
        <v>242</v>
      </c>
      <c r="H21" s="168">
        <v>253</v>
      </c>
      <c r="I21" s="168">
        <v>250</v>
      </c>
      <c r="J21" s="168">
        <v>259</v>
      </c>
      <c r="K21" s="168">
        <v>255</v>
      </c>
      <c r="L21" s="168">
        <v>261</v>
      </c>
      <c r="M21" s="168">
        <v>303</v>
      </c>
      <c r="N21" s="168">
        <v>310</v>
      </c>
    </row>
    <row r="22" spans="1:14" s="137" customFormat="1" ht="15.9" customHeight="1">
      <c r="A22" s="139" t="s">
        <v>246</v>
      </c>
      <c r="B22" s="173">
        <v>362.16666666666669</v>
      </c>
      <c r="C22" s="168">
        <v>360</v>
      </c>
      <c r="D22" s="168">
        <v>369</v>
      </c>
      <c r="E22" s="168">
        <v>365</v>
      </c>
      <c r="F22" s="168">
        <v>365</v>
      </c>
      <c r="G22" s="168">
        <v>371</v>
      </c>
      <c r="H22" s="168">
        <v>362</v>
      </c>
      <c r="I22" s="168">
        <v>371</v>
      </c>
      <c r="J22" s="168">
        <v>381</v>
      </c>
      <c r="K22" s="168">
        <v>384</v>
      </c>
      <c r="L22" s="168">
        <v>362</v>
      </c>
      <c r="M22" s="168">
        <v>329</v>
      </c>
      <c r="N22" s="168">
        <v>327</v>
      </c>
    </row>
    <row r="23" spans="1:14" s="137" customFormat="1" ht="15.9" customHeight="1">
      <c r="A23" s="139" t="s">
        <v>247</v>
      </c>
      <c r="B23" s="173">
        <v>298.91666666666669</v>
      </c>
      <c r="C23" s="168">
        <v>356</v>
      </c>
      <c r="D23" s="168">
        <v>366</v>
      </c>
      <c r="E23" s="168">
        <v>322</v>
      </c>
      <c r="F23" s="168">
        <v>329</v>
      </c>
      <c r="G23" s="168">
        <v>312</v>
      </c>
      <c r="H23" s="168">
        <v>299</v>
      </c>
      <c r="I23" s="168">
        <v>289</v>
      </c>
      <c r="J23" s="168">
        <v>283</v>
      </c>
      <c r="K23" s="168">
        <v>251</v>
      </c>
      <c r="L23" s="168">
        <v>249</v>
      </c>
      <c r="M23" s="168">
        <v>269</v>
      </c>
      <c r="N23" s="168">
        <v>262</v>
      </c>
    </row>
    <row r="24" spans="1:14" s="137" customFormat="1" ht="15.9" customHeight="1">
      <c r="A24" s="139" t="s">
        <v>248</v>
      </c>
      <c r="B24" s="173">
        <v>274</v>
      </c>
      <c r="C24" s="168">
        <v>296</v>
      </c>
      <c r="D24" s="168">
        <v>289</v>
      </c>
      <c r="E24" s="168">
        <v>284</v>
      </c>
      <c r="F24" s="168">
        <v>275</v>
      </c>
      <c r="G24" s="168">
        <v>270</v>
      </c>
      <c r="H24" s="168">
        <v>267</v>
      </c>
      <c r="I24" s="168">
        <v>250</v>
      </c>
      <c r="J24" s="168">
        <v>260</v>
      </c>
      <c r="K24" s="168">
        <v>260</v>
      </c>
      <c r="L24" s="168">
        <v>264</v>
      </c>
      <c r="M24" s="168">
        <v>288</v>
      </c>
      <c r="N24" s="168">
        <v>285</v>
      </c>
    </row>
    <row r="25" spans="1:14" s="137" customFormat="1" ht="15.9" customHeight="1">
      <c r="A25" s="139" t="s">
        <v>249</v>
      </c>
      <c r="B25" s="173">
        <v>281.58333333333331</v>
      </c>
      <c r="C25" s="168">
        <v>325</v>
      </c>
      <c r="D25" s="168">
        <v>328</v>
      </c>
      <c r="E25" s="168">
        <v>308</v>
      </c>
      <c r="F25" s="168">
        <v>309</v>
      </c>
      <c r="G25" s="168">
        <v>272</v>
      </c>
      <c r="H25" s="168">
        <v>242</v>
      </c>
      <c r="I25" s="168">
        <v>259</v>
      </c>
      <c r="J25" s="168">
        <v>278</v>
      </c>
      <c r="K25" s="168">
        <v>271</v>
      </c>
      <c r="L25" s="168">
        <v>260</v>
      </c>
      <c r="M25" s="168">
        <v>276</v>
      </c>
      <c r="N25" s="168">
        <v>251</v>
      </c>
    </row>
    <row r="26" spans="1:14" s="137" customFormat="1" ht="15.9" customHeight="1">
      <c r="A26" s="139" t="s">
        <v>250</v>
      </c>
      <c r="B26" s="173">
        <v>279.08333333333331</v>
      </c>
      <c r="C26" s="168">
        <v>274</v>
      </c>
      <c r="D26" s="168">
        <v>295</v>
      </c>
      <c r="E26" s="168">
        <v>271</v>
      </c>
      <c r="F26" s="168">
        <v>252</v>
      </c>
      <c r="G26" s="168">
        <v>261</v>
      </c>
      <c r="H26" s="168">
        <v>276</v>
      </c>
      <c r="I26" s="168">
        <v>288</v>
      </c>
      <c r="J26" s="168">
        <v>298</v>
      </c>
      <c r="K26" s="168">
        <v>290</v>
      </c>
      <c r="L26" s="168">
        <v>290</v>
      </c>
      <c r="M26" s="168">
        <v>282</v>
      </c>
      <c r="N26" s="168">
        <v>272</v>
      </c>
    </row>
    <row r="27" spans="1:14" s="137" customFormat="1" ht="15.9" customHeight="1">
      <c r="A27" s="139" t="s">
        <v>251</v>
      </c>
      <c r="B27" s="173">
        <v>262.33333333333331</v>
      </c>
      <c r="C27" s="168">
        <v>275</v>
      </c>
      <c r="D27" s="168">
        <v>273</v>
      </c>
      <c r="E27" s="168">
        <v>269</v>
      </c>
      <c r="F27" s="168">
        <v>277</v>
      </c>
      <c r="G27" s="168">
        <v>261</v>
      </c>
      <c r="H27" s="168">
        <v>233</v>
      </c>
      <c r="I27" s="168">
        <v>249</v>
      </c>
      <c r="J27" s="168">
        <v>251</v>
      </c>
      <c r="K27" s="168">
        <v>257</v>
      </c>
      <c r="L27" s="168">
        <v>255</v>
      </c>
      <c r="M27" s="168">
        <v>280</v>
      </c>
      <c r="N27" s="168">
        <v>268</v>
      </c>
    </row>
    <row r="28" spans="1:14" s="137" customFormat="1" ht="15.9" customHeight="1">
      <c r="A28" s="139" t="s">
        <v>252</v>
      </c>
      <c r="B28" s="173">
        <v>267.5</v>
      </c>
      <c r="C28" s="168">
        <v>265</v>
      </c>
      <c r="D28" s="168">
        <v>271</v>
      </c>
      <c r="E28" s="168">
        <v>273</v>
      </c>
      <c r="F28" s="168">
        <v>276</v>
      </c>
      <c r="G28" s="168">
        <v>276</v>
      </c>
      <c r="H28" s="168">
        <v>259</v>
      </c>
      <c r="I28" s="168">
        <v>255</v>
      </c>
      <c r="J28" s="168">
        <v>257</v>
      </c>
      <c r="K28" s="168">
        <v>251</v>
      </c>
      <c r="L28" s="168">
        <v>270</v>
      </c>
      <c r="M28" s="168">
        <v>284</v>
      </c>
      <c r="N28" s="168">
        <v>273</v>
      </c>
    </row>
    <row r="29" spans="1:14" s="137" customFormat="1" ht="15.9" customHeight="1">
      <c r="A29" s="139" t="s">
        <v>253</v>
      </c>
      <c r="B29" s="173">
        <v>268</v>
      </c>
      <c r="C29" s="168">
        <v>308</v>
      </c>
      <c r="D29" s="168">
        <v>307</v>
      </c>
      <c r="E29" s="168">
        <v>295</v>
      </c>
      <c r="F29" s="168">
        <v>282</v>
      </c>
      <c r="G29" s="168">
        <v>271</v>
      </c>
      <c r="H29" s="168">
        <v>241</v>
      </c>
      <c r="I29" s="168">
        <v>250</v>
      </c>
      <c r="J29" s="168">
        <v>264</v>
      </c>
      <c r="K29" s="168">
        <v>256</v>
      </c>
      <c r="L29" s="168">
        <v>262</v>
      </c>
      <c r="M29" s="168">
        <v>253</v>
      </c>
      <c r="N29" s="168">
        <v>232</v>
      </c>
    </row>
    <row r="30" spans="1:14" s="137" customFormat="1" ht="15.9" customHeight="1">
      <c r="A30" s="139" t="s">
        <v>254</v>
      </c>
      <c r="B30" s="173">
        <v>224</v>
      </c>
      <c r="C30" s="168">
        <v>266</v>
      </c>
      <c r="D30" s="168">
        <v>269</v>
      </c>
      <c r="E30" s="168">
        <v>234</v>
      </c>
      <c r="F30" s="168">
        <v>237</v>
      </c>
      <c r="G30" s="168">
        <v>225</v>
      </c>
      <c r="H30" s="168">
        <v>201</v>
      </c>
      <c r="I30" s="168">
        <v>187</v>
      </c>
      <c r="J30" s="168">
        <v>208</v>
      </c>
      <c r="K30" s="168">
        <v>192</v>
      </c>
      <c r="L30" s="168">
        <v>213</v>
      </c>
      <c r="M30" s="168">
        <v>221</v>
      </c>
      <c r="N30" s="168">
        <v>236</v>
      </c>
    </row>
    <row r="31" spans="1:14" s="137" customFormat="1" ht="15.9" customHeight="1">
      <c r="A31" s="139" t="s">
        <v>255</v>
      </c>
      <c r="B31" s="173">
        <v>231</v>
      </c>
      <c r="C31" s="168">
        <v>271</v>
      </c>
      <c r="D31" s="168">
        <v>275</v>
      </c>
      <c r="E31" s="168">
        <v>279</v>
      </c>
      <c r="F31" s="168">
        <v>233</v>
      </c>
      <c r="G31" s="168">
        <v>215</v>
      </c>
      <c r="H31" s="168">
        <v>195</v>
      </c>
      <c r="I31" s="168">
        <v>223</v>
      </c>
      <c r="J31" s="168">
        <v>218</v>
      </c>
      <c r="K31" s="168">
        <v>211</v>
      </c>
      <c r="L31" s="168">
        <v>214</v>
      </c>
      <c r="M31" s="168">
        <v>220</v>
      </c>
      <c r="N31" s="168">
        <v>222</v>
      </c>
    </row>
    <row r="32" spans="1:14" s="137" customFormat="1" ht="15.9" customHeight="1">
      <c r="A32" s="175" t="s">
        <v>347</v>
      </c>
      <c r="B32" s="189">
        <v>200</v>
      </c>
      <c r="C32" s="190">
        <v>231</v>
      </c>
      <c r="D32" s="190">
        <v>238</v>
      </c>
      <c r="E32" s="190">
        <v>225</v>
      </c>
      <c r="F32" s="190">
        <v>226</v>
      </c>
      <c r="G32" s="190">
        <v>212</v>
      </c>
      <c r="H32" s="190">
        <v>186</v>
      </c>
      <c r="I32" s="190">
        <v>182</v>
      </c>
      <c r="J32" s="190">
        <v>170</v>
      </c>
      <c r="K32" s="190">
        <v>178</v>
      </c>
      <c r="L32" s="190">
        <v>171</v>
      </c>
      <c r="M32" s="190">
        <v>176</v>
      </c>
      <c r="N32" s="190">
        <v>200</v>
      </c>
    </row>
    <row r="33" spans="1:14" s="137" customFormat="1" ht="15.9" customHeight="1">
      <c r="A33" s="301" t="s">
        <v>187</v>
      </c>
      <c r="B33" s="301"/>
      <c r="C33" s="301"/>
      <c r="D33" s="301"/>
      <c r="E33" s="301"/>
      <c r="F33" s="301"/>
      <c r="G33" s="301"/>
      <c r="H33" s="301"/>
      <c r="I33" s="301"/>
      <c r="J33" s="301"/>
      <c r="K33" s="301"/>
      <c r="L33" s="301"/>
      <c r="M33" s="301"/>
      <c r="N33" s="301"/>
    </row>
    <row r="34" spans="1:14" s="137" customFormat="1" ht="15.9" customHeight="1">
      <c r="A34" s="139" t="s">
        <v>244</v>
      </c>
      <c r="B34" s="173">
        <v>144</v>
      </c>
      <c r="C34" s="168">
        <v>173</v>
      </c>
      <c r="D34" s="168">
        <v>157</v>
      </c>
      <c r="E34" s="168">
        <v>140</v>
      </c>
      <c r="F34" s="168">
        <v>113</v>
      </c>
      <c r="G34" s="168">
        <v>125</v>
      </c>
      <c r="H34" s="168">
        <v>131</v>
      </c>
      <c r="I34" s="168">
        <v>141</v>
      </c>
      <c r="J34" s="168">
        <v>159</v>
      </c>
      <c r="K34" s="168">
        <v>144</v>
      </c>
      <c r="L34" s="168">
        <v>147</v>
      </c>
      <c r="M34" s="168">
        <v>140</v>
      </c>
      <c r="N34" s="168">
        <v>154</v>
      </c>
    </row>
    <row r="35" spans="1:14" s="137" customFormat="1" ht="15.9" customHeight="1">
      <c r="A35" s="139" t="s">
        <v>245</v>
      </c>
      <c r="B35" s="173">
        <v>122.5</v>
      </c>
      <c r="C35" s="168">
        <v>136</v>
      </c>
      <c r="D35" s="168">
        <v>128</v>
      </c>
      <c r="E35" s="168">
        <v>132</v>
      </c>
      <c r="F35" s="168">
        <v>132</v>
      </c>
      <c r="G35" s="168">
        <v>133</v>
      </c>
      <c r="H35" s="168">
        <v>127</v>
      </c>
      <c r="I35" s="168">
        <v>124</v>
      </c>
      <c r="J35" s="168">
        <v>117</v>
      </c>
      <c r="K35" s="168">
        <v>113</v>
      </c>
      <c r="L35" s="168">
        <v>120</v>
      </c>
      <c r="M35" s="168">
        <v>101</v>
      </c>
      <c r="N35" s="168">
        <v>107</v>
      </c>
    </row>
    <row r="36" spans="1:14" s="137" customFormat="1" ht="15.9" customHeight="1">
      <c r="A36" s="139" t="s">
        <v>246</v>
      </c>
      <c r="B36" s="173">
        <v>166.08333333333334</v>
      </c>
      <c r="C36" s="168">
        <v>110</v>
      </c>
      <c r="D36" s="168">
        <v>111</v>
      </c>
      <c r="E36" s="168">
        <v>124</v>
      </c>
      <c r="F36" s="168">
        <v>126</v>
      </c>
      <c r="G36" s="168">
        <v>148</v>
      </c>
      <c r="H36" s="168">
        <v>176</v>
      </c>
      <c r="I36" s="168">
        <v>191</v>
      </c>
      <c r="J36" s="168">
        <v>196</v>
      </c>
      <c r="K36" s="168">
        <v>188</v>
      </c>
      <c r="L36" s="168">
        <v>204</v>
      </c>
      <c r="M36" s="168">
        <v>207</v>
      </c>
      <c r="N36" s="168">
        <v>212</v>
      </c>
    </row>
    <row r="37" spans="1:14" s="137" customFormat="1" ht="15.9" customHeight="1">
      <c r="A37" s="139" t="s">
        <v>247</v>
      </c>
      <c r="B37" s="173">
        <v>167.16666666666666</v>
      </c>
      <c r="C37" s="168">
        <v>206</v>
      </c>
      <c r="D37" s="168">
        <v>199</v>
      </c>
      <c r="E37" s="168">
        <v>196</v>
      </c>
      <c r="F37" s="168">
        <v>181</v>
      </c>
      <c r="G37" s="168">
        <v>165</v>
      </c>
      <c r="H37" s="168">
        <v>164</v>
      </c>
      <c r="I37" s="168">
        <v>164</v>
      </c>
      <c r="J37" s="168">
        <v>163</v>
      </c>
      <c r="K37" s="168">
        <v>152</v>
      </c>
      <c r="L37" s="168">
        <v>148</v>
      </c>
      <c r="M37" s="168">
        <v>135</v>
      </c>
      <c r="N37" s="168">
        <v>133</v>
      </c>
    </row>
    <row r="38" spans="1:14" s="137" customFormat="1" ht="15.9" customHeight="1">
      <c r="A38" s="139" t="s">
        <v>248</v>
      </c>
      <c r="B38" s="173">
        <v>132.83333333333334</v>
      </c>
      <c r="C38" s="168">
        <v>130</v>
      </c>
      <c r="D38" s="168">
        <v>123</v>
      </c>
      <c r="E38" s="168">
        <v>130</v>
      </c>
      <c r="F38" s="168">
        <v>138</v>
      </c>
      <c r="G38" s="168">
        <v>130</v>
      </c>
      <c r="H38" s="168">
        <v>129</v>
      </c>
      <c r="I38" s="168">
        <v>135</v>
      </c>
      <c r="J38" s="168">
        <v>132</v>
      </c>
      <c r="K38" s="168">
        <v>128</v>
      </c>
      <c r="L38" s="168">
        <v>140</v>
      </c>
      <c r="M38" s="168">
        <v>129</v>
      </c>
      <c r="N38" s="168">
        <v>150</v>
      </c>
    </row>
    <row r="39" spans="1:14" s="137" customFormat="1" ht="15.9" customHeight="1">
      <c r="A39" s="139" t="s">
        <v>249</v>
      </c>
      <c r="B39" s="173">
        <v>145.91666666666666</v>
      </c>
      <c r="C39" s="168">
        <v>135</v>
      </c>
      <c r="D39" s="168">
        <v>128</v>
      </c>
      <c r="E39" s="168">
        <v>137</v>
      </c>
      <c r="F39" s="168">
        <v>127</v>
      </c>
      <c r="G39" s="168">
        <v>160</v>
      </c>
      <c r="H39" s="168">
        <v>162</v>
      </c>
      <c r="I39" s="168">
        <v>166</v>
      </c>
      <c r="J39" s="168">
        <v>164</v>
      </c>
      <c r="K39" s="168">
        <v>146</v>
      </c>
      <c r="L39" s="168">
        <v>150</v>
      </c>
      <c r="M39" s="168">
        <v>136</v>
      </c>
      <c r="N39" s="168">
        <v>140</v>
      </c>
    </row>
    <row r="40" spans="1:14" s="137" customFormat="1" ht="15.9" customHeight="1">
      <c r="A40" s="139" t="s">
        <v>250</v>
      </c>
      <c r="B40" s="173">
        <v>138.58333333333334</v>
      </c>
      <c r="C40" s="168">
        <v>125</v>
      </c>
      <c r="D40" s="168">
        <v>123</v>
      </c>
      <c r="E40" s="168">
        <v>133</v>
      </c>
      <c r="F40" s="168">
        <v>139</v>
      </c>
      <c r="G40" s="168">
        <v>144</v>
      </c>
      <c r="H40" s="168">
        <v>128</v>
      </c>
      <c r="I40" s="168">
        <v>122</v>
      </c>
      <c r="J40" s="168">
        <v>153</v>
      </c>
      <c r="K40" s="168">
        <v>156</v>
      </c>
      <c r="L40" s="168">
        <v>139</v>
      </c>
      <c r="M40" s="168">
        <v>150</v>
      </c>
      <c r="N40" s="168">
        <v>151</v>
      </c>
    </row>
    <row r="41" spans="1:14" s="137" customFormat="1" ht="15.9" customHeight="1">
      <c r="A41" s="139" t="s">
        <v>251</v>
      </c>
      <c r="B41" s="173">
        <v>150.75</v>
      </c>
      <c r="C41" s="168">
        <v>163</v>
      </c>
      <c r="D41" s="168">
        <v>159</v>
      </c>
      <c r="E41" s="168">
        <v>157</v>
      </c>
      <c r="F41" s="168">
        <v>159</v>
      </c>
      <c r="G41" s="168">
        <v>154</v>
      </c>
      <c r="H41" s="168">
        <v>157</v>
      </c>
      <c r="I41" s="168">
        <v>160</v>
      </c>
      <c r="J41" s="168">
        <v>156</v>
      </c>
      <c r="K41" s="168">
        <v>145</v>
      </c>
      <c r="L41" s="168">
        <v>142</v>
      </c>
      <c r="M41" s="168">
        <v>123</v>
      </c>
      <c r="N41" s="168">
        <v>134</v>
      </c>
    </row>
    <row r="42" spans="1:14" s="137" customFormat="1" ht="15.9" customHeight="1">
      <c r="A42" s="139" t="s">
        <v>252</v>
      </c>
      <c r="B42" s="173">
        <v>145.58333333333334</v>
      </c>
      <c r="C42" s="168">
        <v>143</v>
      </c>
      <c r="D42" s="168">
        <v>135</v>
      </c>
      <c r="E42" s="168">
        <v>141</v>
      </c>
      <c r="F42" s="168">
        <v>144</v>
      </c>
      <c r="G42" s="168">
        <v>152</v>
      </c>
      <c r="H42" s="168">
        <v>156</v>
      </c>
      <c r="I42" s="168">
        <v>129</v>
      </c>
      <c r="J42" s="168">
        <v>145</v>
      </c>
      <c r="K42" s="168">
        <v>147</v>
      </c>
      <c r="L42" s="168">
        <v>153</v>
      </c>
      <c r="M42" s="168">
        <v>149</v>
      </c>
      <c r="N42" s="168">
        <v>153</v>
      </c>
    </row>
    <row r="43" spans="1:14" s="137" customFormat="1" ht="15.9" customHeight="1">
      <c r="A43" s="139" t="s">
        <v>253</v>
      </c>
      <c r="B43" s="173">
        <v>151</v>
      </c>
      <c r="C43" s="168">
        <v>158</v>
      </c>
      <c r="D43" s="168">
        <v>144</v>
      </c>
      <c r="E43" s="168">
        <v>142</v>
      </c>
      <c r="F43" s="168">
        <v>156</v>
      </c>
      <c r="G43" s="168">
        <v>160</v>
      </c>
      <c r="H43" s="168">
        <v>161</v>
      </c>
      <c r="I43" s="168">
        <v>153</v>
      </c>
      <c r="J43" s="168">
        <v>141</v>
      </c>
      <c r="K43" s="168">
        <v>137</v>
      </c>
      <c r="L43" s="168">
        <v>143</v>
      </c>
      <c r="M43" s="168">
        <v>156</v>
      </c>
      <c r="N43" s="168">
        <v>162</v>
      </c>
    </row>
    <row r="44" spans="1:14" s="137" customFormat="1" ht="15.9" customHeight="1">
      <c r="A44" s="139" t="s">
        <v>254</v>
      </c>
      <c r="B44" s="173">
        <v>128</v>
      </c>
      <c r="C44" s="168">
        <v>162</v>
      </c>
      <c r="D44" s="168">
        <v>160</v>
      </c>
      <c r="E44" s="168">
        <v>149</v>
      </c>
      <c r="F44" s="168">
        <v>141</v>
      </c>
      <c r="G44" s="168">
        <v>131</v>
      </c>
      <c r="H44" s="168">
        <v>123</v>
      </c>
      <c r="I44" s="168">
        <v>119</v>
      </c>
      <c r="J44" s="168">
        <v>118</v>
      </c>
      <c r="K44" s="168">
        <v>120</v>
      </c>
      <c r="L44" s="168">
        <v>103</v>
      </c>
      <c r="M44" s="168">
        <v>109</v>
      </c>
      <c r="N44" s="168">
        <v>99</v>
      </c>
    </row>
    <row r="45" spans="1:14" s="137" customFormat="1" ht="15.9" customHeight="1">
      <c r="A45" s="139" t="s">
        <v>255</v>
      </c>
      <c r="B45" s="173">
        <v>107</v>
      </c>
      <c r="C45" s="168">
        <v>97</v>
      </c>
      <c r="D45" s="168">
        <v>96</v>
      </c>
      <c r="E45" s="168">
        <v>81</v>
      </c>
      <c r="F45" s="168">
        <v>92</v>
      </c>
      <c r="G45" s="168">
        <v>106</v>
      </c>
      <c r="H45" s="168">
        <v>113</v>
      </c>
      <c r="I45" s="168">
        <v>121</v>
      </c>
      <c r="J45" s="168">
        <v>122</v>
      </c>
      <c r="K45" s="168">
        <v>114</v>
      </c>
      <c r="L45" s="168">
        <v>116</v>
      </c>
      <c r="M45" s="168">
        <v>114</v>
      </c>
      <c r="N45" s="168">
        <v>107</v>
      </c>
    </row>
    <row r="46" spans="1:14" s="137" customFormat="1" ht="15.9" customHeight="1">
      <c r="A46" s="175" t="s">
        <v>347</v>
      </c>
      <c r="B46" s="189">
        <v>101</v>
      </c>
      <c r="C46" s="190">
        <v>106</v>
      </c>
      <c r="D46" s="190">
        <v>101</v>
      </c>
      <c r="E46" s="190">
        <v>108</v>
      </c>
      <c r="F46" s="190">
        <v>98</v>
      </c>
      <c r="G46" s="190">
        <v>101</v>
      </c>
      <c r="H46" s="190">
        <v>99</v>
      </c>
      <c r="I46" s="190">
        <v>94</v>
      </c>
      <c r="J46" s="190">
        <v>108</v>
      </c>
      <c r="K46" s="190">
        <v>108</v>
      </c>
      <c r="L46" s="190">
        <v>107</v>
      </c>
      <c r="M46" s="190">
        <v>94</v>
      </c>
      <c r="N46" s="190">
        <v>86</v>
      </c>
    </row>
    <row r="47" spans="1:14" s="137" customFormat="1" ht="15.9" customHeight="1">
      <c r="A47" s="301" t="s">
        <v>38</v>
      </c>
      <c r="B47" s="301"/>
      <c r="C47" s="301"/>
      <c r="D47" s="301"/>
      <c r="E47" s="301"/>
      <c r="F47" s="301"/>
      <c r="G47" s="301"/>
      <c r="H47" s="301"/>
      <c r="I47" s="301"/>
      <c r="J47" s="301"/>
      <c r="K47" s="301"/>
      <c r="L47" s="301"/>
      <c r="M47" s="301"/>
      <c r="N47" s="301"/>
    </row>
    <row r="48" spans="1:14" s="137" customFormat="1" ht="15.9" customHeight="1">
      <c r="A48" s="139" t="s">
        <v>244</v>
      </c>
      <c r="B48" s="173">
        <v>151</v>
      </c>
      <c r="C48" s="168">
        <v>175</v>
      </c>
      <c r="D48" s="168">
        <v>180</v>
      </c>
      <c r="E48" s="168">
        <v>179</v>
      </c>
      <c r="F48" s="168">
        <v>171</v>
      </c>
      <c r="G48" s="168">
        <v>161</v>
      </c>
      <c r="H48" s="168">
        <v>149</v>
      </c>
      <c r="I48" s="168">
        <v>140</v>
      </c>
      <c r="J48" s="168">
        <v>131</v>
      </c>
      <c r="K48" s="168">
        <v>133</v>
      </c>
      <c r="L48" s="168">
        <v>129</v>
      </c>
      <c r="M48" s="168">
        <v>130</v>
      </c>
      <c r="N48" s="168">
        <v>129</v>
      </c>
    </row>
    <row r="49" spans="1:14" s="137" customFormat="1" ht="15.9" customHeight="1">
      <c r="A49" s="139" t="s">
        <v>245</v>
      </c>
      <c r="B49" s="173">
        <v>115.08333333333333</v>
      </c>
      <c r="C49" s="168">
        <v>126</v>
      </c>
      <c r="D49" s="168">
        <v>126</v>
      </c>
      <c r="E49" s="168">
        <v>123</v>
      </c>
      <c r="F49" s="168">
        <v>118</v>
      </c>
      <c r="G49" s="168">
        <v>111</v>
      </c>
      <c r="H49" s="168">
        <v>110</v>
      </c>
      <c r="I49" s="168">
        <v>115</v>
      </c>
      <c r="J49" s="168">
        <v>116</v>
      </c>
      <c r="K49" s="168">
        <v>117</v>
      </c>
      <c r="L49" s="168">
        <v>107</v>
      </c>
      <c r="M49" s="168">
        <v>111</v>
      </c>
      <c r="N49" s="168">
        <v>101</v>
      </c>
    </row>
    <row r="50" spans="1:14" s="137" customFormat="1" ht="15.9" customHeight="1">
      <c r="A50" s="139" t="s">
        <v>246</v>
      </c>
      <c r="B50" s="173">
        <v>124.25</v>
      </c>
      <c r="C50" s="168">
        <v>119</v>
      </c>
      <c r="D50" s="168">
        <v>119</v>
      </c>
      <c r="E50" s="168">
        <v>115</v>
      </c>
      <c r="F50" s="168">
        <v>123</v>
      </c>
      <c r="G50" s="168">
        <v>117</v>
      </c>
      <c r="H50" s="168">
        <v>116</v>
      </c>
      <c r="I50" s="168">
        <v>117</v>
      </c>
      <c r="J50" s="168">
        <v>119</v>
      </c>
      <c r="K50" s="168">
        <v>121</v>
      </c>
      <c r="L50" s="168">
        <v>131</v>
      </c>
      <c r="M50" s="168">
        <v>141</v>
      </c>
      <c r="N50" s="168">
        <v>153</v>
      </c>
    </row>
    <row r="51" spans="1:14" s="137" customFormat="1" ht="15.9" customHeight="1">
      <c r="A51" s="139" t="s">
        <v>247</v>
      </c>
      <c r="B51" s="173">
        <v>165</v>
      </c>
      <c r="C51" s="168">
        <v>160</v>
      </c>
      <c r="D51" s="168">
        <v>168</v>
      </c>
      <c r="E51" s="168">
        <v>166</v>
      </c>
      <c r="F51" s="168">
        <v>172</v>
      </c>
      <c r="G51" s="168">
        <v>182</v>
      </c>
      <c r="H51" s="168">
        <v>173</v>
      </c>
      <c r="I51" s="168">
        <v>172</v>
      </c>
      <c r="J51" s="168">
        <v>164</v>
      </c>
      <c r="K51" s="168">
        <v>153</v>
      </c>
      <c r="L51" s="168">
        <v>154</v>
      </c>
      <c r="M51" s="168">
        <v>155</v>
      </c>
      <c r="N51" s="168">
        <v>161</v>
      </c>
    </row>
    <row r="52" spans="1:14" s="137" customFormat="1" ht="15.9" customHeight="1">
      <c r="A52" s="139" t="s">
        <v>248</v>
      </c>
      <c r="B52" s="173">
        <v>143.08333333333334</v>
      </c>
      <c r="C52" s="168">
        <v>155</v>
      </c>
      <c r="D52" s="168">
        <v>156</v>
      </c>
      <c r="E52" s="168">
        <v>148</v>
      </c>
      <c r="F52" s="168">
        <v>142</v>
      </c>
      <c r="G52" s="168">
        <v>142</v>
      </c>
      <c r="H52" s="168">
        <v>135</v>
      </c>
      <c r="I52" s="168">
        <v>139</v>
      </c>
      <c r="J52" s="168">
        <v>144</v>
      </c>
      <c r="K52" s="168">
        <v>138</v>
      </c>
      <c r="L52" s="168">
        <v>137</v>
      </c>
      <c r="M52" s="168">
        <v>140</v>
      </c>
      <c r="N52" s="168">
        <v>141</v>
      </c>
    </row>
    <row r="53" spans="1:14" s="137" customFormat="1" ht="15.9" customHeight="1">
      <c r="A53" s="139" t="s">
        <v>249</v>
      </c>
      <c r="B53" s="173">
        <v>145.91666666666666</v>
      </c>
      <c r="C53" s="168">
        <v>145</v>
      </c>
      <c r="D53" s="168">
        <v>148</v>
      </c>
      <c r="E53" s="168">
        <v>150</v>
      </c>
      <c r="F53" s="168">
        <v>155</v>
      </c>
      <c r="G53" s="168">
        <v>155</v>
      </c>
      <c r="H53" s="168">
        <v>137</v>
      </c>
      <c r="I53" s="168">
        <v>135</v>
      </c>
      <c r="J53" s="168">
        <v>137</v>
      </c>
      <c r="K53" s="168">
        <v>137</v>
      </c>
      <c r="L53" s="168">
        <v>135</v>
      </c>
      <c r="M53" s="168">
        <v>153</v>
      </c>
      <c r="N53" s="168">
        <v>164</v>
      </c>
    </row>
    <row r="54" spans="1:14" s="137" customFormat="1" ht="15.9" customHeight="1">
      <c r="A54" s="139" t="s">
        <v>250</v>
      </c>
      <c r="B54" s="173">
        <v>154.75</v>
      </c>
      <c r="C54" s="168">
        <v>160</v>
      </c>
      <c r="D54" s="168">
        <v>153</v>
      </c>
      <c r="E54" s="168">
        <v>147</v>
      </c>
      <c r="F54" s="168">
        <v>146</v>
      </c>
      <c r="G54" s="168">
        <v>147</v>
      </c>
      <c r="H54" s="168">
        <v>160</v>
      </c>
      <c r="I54" s="168">
        <v>153</v>
      </c>
      <c r="J54" s="168">
        <v>149</v>
      </c>
      <c r="K54" s="168">
        <v>152</v>
      </c>
      <c r="L54" s="168">
        <v>161</v>
      </c>
      <c r="M54" s="168">
        <v>164</v>
      </c>
      <c r="N54" s="168">
        <v>165</v>
      </c>
    </row>
    <row r="55" spans="1:14" s="137" customFormat="1" ht="15.9" customHeight="1">
      <c r="A55" s="139" t="s">
        <v>251</v>
      </c>
      <c r="B55" s="173">
        <v>159.16666666666666</v>
      </c>
      <c r="C55" s="168">
        <v>146</v>
      </c>
      <c r="D55" s="168">
        <v>146</v>
      </c>
      <c r="E55" s="168">
        <v>152</v>
      </c>
      <c r="F55" s="168">
        <v>152</v>
      </c>
      <c r="G55" s="168">
        <v>153</v>
      </c>
      <c r="H55" s="168">
        <v>160</v>
      </c>
      <c r="I55" s="168">
        <v>159</v>
      </c>
      <c r="J55" s="168">
        <v>164</v>
      </c>
      <c r="K55" s="168">
        <v>168</v>
      </c>
      <c r="L55" s="168">
        <v>169</v>
      </c>
      <c r="M55" s="168">
        <v>175</v>
      </c>
      <c r="N55" s="168">
        <v>166</v>
      </c>
    </row>
    <row r="56" spans="1:14" s="137" customFormat="1" ht="15.9" customHeight="1">
      <c r="A56" s="139" t="s">
        <v>252</v>
      </c>
      <c r="B56" s="173">
        <v>161.75</v>
      </c>
      <c r="C56" s="168">
        <v>164</v>
      </c>
      <c r="D56" s="168">
        <v>166</v>
      </c>
      <c r="E56" s="168">
        <v>165</v>
      </c>
      <c r="F56" s="168">
        <v>165</v>
      </c>
      <c r="G56" s="168">
        <v>164</v>
      </c>
      <c r="H56" s="168">
        <v>165</v>
      </c>
      <c r="I56" s="168">
        <v>160</v>
      </c>
      <c r="J56" s="168">
        <v>155</v>
      </c>
      <c r="K56" s="168">
        <v>153</v>
      </c>
      <c r="L56" s="168">
        <v>155</v>
      </c>
      <c r="M56" s="168">
        <v>160</v>
      </c>
      <c r="N56" s="168">
        <v>169</v>
      </c>
    </row>
    <row r="57" spans="1:14" s="137" customFormat="1" ht="15.9" customHeight="1">
      <c r="A57" s="139" t="s">
        <v>253</v>
      </c>
      <c r="B57" s="173">
        <v>157</v>
      </c>
      <c r="C57" s="168">
        <v>165</v>
      </c>
      <c r="D57" s="168">
        <v>161</v>
      </c>
      <c r="E57" s="168">
        <v>155</v>
      </c>
      <c r="F57" s="168">
        <v>157</v>
      </c>
      <c r="G57" s="168">
        <v>159</v>
      </c>
      <c r="H57" s="168">
        <v>159</v>
      </c>
      <c r="I57" s="168">
        <v>160</v>
      </c>
      <c r="J57" s="168">
        <v>163</v>
      </c>
      <c r="K57" s="168">
        <v>148</v>
      </c>
      <c r="L57" s="168">
        <v>147</v>
      </c>
      <c r="M57" s="168">
        <v>154</v>
      </c>
      <c r="N57" s="168">
        <v>156</v>
      </c>
    </row>
    <row r="58" spans="1:14" s="137" customFormat="1" ht="15.9" customHeight="1">
      <c r="A58" s="139" t="s">
        <v>254</v>
      </c>
      <c r="B58" s="173">
        <v>145</v>
      </c>
      <c r="C58" s="168">
        <v>156</v>
      </c>
      <c r="D58" s="168">
        <v>154</v>
      </c>
      <c r="E58" s="168">
        <v>157</v>
      </c>
      <c r="F58" s="168">
        <v>159</v>
      </c>
      <c r="G58" s="168">
        <v>160</v>
      </c>
      <c r="H58" s="168">
        <v>161</v>
      </c>
      <c r="I58" s="168">
        <v>153</v>
      </c>
      <c r="J58" s="168">
        <v>144</v>
      </c>
      <c r="K58" s="168">
        <v>134</v>
      </c>
      <c r="L58" s="168">
        <v>123</v>
      </c>
      <c r="M58" s="168">
        <v>121</v>
      </c>
      <c r="N58" s="168">
        <v>120</v>
      </c>
    </row>
    <row r="59" spans="1:14" s="137" customFormat="1" ht="15.9" customHeight="1">
      <c r="A59" s="139" t="s">
        <v>255</v>
      </c>
      <c r="B59" s="173">
        <v>97</v>
      </c>
      <c r="C59" s="168">
        <v>107</v>
      </c>
      <c r="D59" s="168">
        <v>106</v>
      </c>
      <c r="E59" s="168">
        <v>104</v>
      </c>
      <c r="F59" s="168">
        <v>97</v>
      </c>
      <c r="G59" s="168">
        <v>99</v>
      </c>
      <c r="H59" s="168">
        <v>97</v>
      </c>
      <c r="I59" s="168">
        <v>98</v>
      </c>
      <c r="J59" s="168">
        <v>83</v>
      </c>
      <c r="K59" s="168">
        <v>83</v>
      </c>
      <c r="L59" s="168">
        <v>87</v>
      </c>
      <c r="M59" s="168">
        <v>95</v>
      </c>
      <c r="N59" s="168">
        <v>113</v>
      </c>
    </row>
    <row r="60" spans="1:14" s="137" customFormat="1" ht="15.9" customHeight="1" thickBot="1">
      <c r="A60" s="153" t="s">
        <v>347</v>
      </c>
      <c r="B60" s="191">
        <v>107</v>
      </c>
      <c r="C60" s="192">
        <v>124</v>
      </c>
      <c r="D60" s="192">
        <v>123</v>
      </c>
      <c r="E60" s="192">
        <v>119</v>
      </c>
      <c r="F60" s="192">
        <v>114</v>
      </c>
      <c r="G60" s="192">
        <v>110</v>
      </c>
      <c r="H60" s="192">
        <v>108</v>
      </c>
      <c r="I60" s="192">
        <v>109</v>
      </c>
      <c r="J60" s="192">
        <v>103</v>
      </c>
      <c r="K60" s="192">
        <v>105</v>
      </c>
      <c r="L60" s="192">
        <v>99</v>
      </c>
      <c r="M60" s="192">
        <v>82</v>
      </c>
      <c r="N60" s="192">
        <v>87</v>
      </c>
    </row>
    <row r="61" spans="1:14">
      <c r="A61" s="273" t="s">
        <v>429</v>
      </c>
      <c r="B61" s="273"/>
      <c r="C61" s="273"/>
      <c r="D61" s="273"/>
      <c r="E61" s="273"/>
      <c r="F61" s="273"/>
      <c r="G61" s="273"/>
      <c r="H61" s="273"/>
      <c r="I61" s="273"/>
      <c r="J61" s="273"/>
      <c r="K61" s="273"/>
      <c r="L61" s="273"/>
      <c r="M61" s="273"/>
      <c r="N61" s="273"/>
    </row>
  </sheetData>
  <mergeCells count="6">
    <mergeCell ref="L3:N3"/>
    <mergeCell ref="A61:N61"/>
    <mergeCell ref="A47:N47"/>
    <mergeCell ref="A5:N5"/>
    <mergeCell ref="A19:N19"/>
    <mergeCell ref="A33:N33"/>
  </mergeCells>
  <pageMargins left="0.78740157499999996" right="0.78740157499999996" top="0.984251969" bottom="0.984251969" header="0.4921259845" footer="0.4921259845"/>
  <pageSetup paperSize="9" orientation="portrait" r:id="rId1"/>
  <headerFooter alignWithMargins="0"/>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C6C4"/>
  </sheetPr>
  <dimension ref="A1:N61"/>
  <sheetViews>
    <sheetView zoomScale="85" zoomScaleNormal="85" workbookViewId="0">
      <selection activeCell="S28" sqref="S28"/>
    </sheetView>
  </sheetViews>
  <sheetFormatPr baseColWidth="10" defaultRowHeight="13.2"/>
  <cols>
    <col min="1" max="1" width="6.109375" style="21" customWidth="1"/>
    <col min="2" max="2" width="15.44140625" style="22" bestFit="1" customWidth="1"/>
    <col min="3" max="3" width="6.33203125" style="21" bestFit="1" customWidth="1"/>
    <col min="4" max="12" width="6.33203125" style="20" bestFit="1" customWidth="1"/>
    <col min="13" max="13" width="6.5546875" style="20" bestFit="1" customWidth="1"/>
    <col min="14" max="14" width="6.33203125" style="20" bestFit="1" customWidth="1"/>
    <col min="15" max="256" width="11.44140625" style="20"/>
    <col min="257" max="257" width="5.44140625" style="20" customWidth="1"/>
    <col min="258" max="258" width="10.88671875" style="20" bestFit="1" customWidth="1"/>
    <col min="259" max="270" width="5.6640625" style="20" customWidth="1"/>
    <col min="271" max="512" width="11.44140625" style="20"/>
    <col min="513" max="513" width="5.44140625" style="20" customWidth="1"/>
    <col min="514" max="514" width="10.88671875" style="20" bestFit="1" customWidth="1"/>
    <col min="515" max="526" width="5.6640625" style="20" customWidth="1"/>
    <col min="527" max="768" width="11.44140625" style="20"/>
    <col min="769" max="769" width="5.44140625" style="20" customWidth="1"/>
    <col min="770" max="770" width="10.88671875" style="20" bestFit="1" customWidth="1"/>
    <col min="771" max="782" width="5.6640625" style="20" customWidth="1"/>
    <col min="783" max="1024" width="11.44140625" style="20"/>
    <col min="1025" max="1025" width="5.44140625" style="20" customWidth="1"/>
    <col min="1026" max="1026" width="10.88671875" style="20" bestFit="1" customWidth="1"/>
    <col min="1027" max="1038" width="5.6640625" style="20" customWidth="1"/>
    <col min="1039" max="1280" width="11.44140625" style="20"/>
    <col min="1281" max="1281" width="5.44140625" style="20" customWidth="1"/>
    <col min="1282" max="1282" width="10.88671875" style="20" bestFit="1" customWidth="1"/>
    <col min="1283" max="1294" width="5.6640625" style="20" customWidth="1"/>
    <col min="1295" max="1536" width="11.44140625" style="20"/>
    <col min="1537" max="1537" width="5.44140625" style="20" customWidth="1"/>
    <col min="1538" max="1538" width="10.88671875" style="20" bestFit="1" customWidth="1"/>
    <col min="1539" max="1550" width="5.6640625" style="20" customWidth="1"/>
    <col min="1551" max="1792" width="11.44140625" style="20"/>
    <col min="1793" max="1793" width="5.44140625" style="20" customWidth="1"/>
    <col min="1794" max="1794" width="10.88671875" style="20" bestFit="1" customWidth="1"/>
    <col min="1795" max="1806" width="5.6640625" style="20" customWidth="1"/>
    <col min="1807" max="2048" width="11.44140625" style="20"/>
    <col min="2049" max="2049" width="5.44140625" style="20" customWidth="1"/>
    <col min="2050" max="2050" width="10.88671875" style="20" bestFit="1" customWidth="1"/>
    <col min="2051" max="2062" width="5.6640625" style="20" customWidth="1"/>
    <col min="2063" max="2304" width="11.44140625" style="20"/>
    <col min="2305" max="2305" width="5.44140625" style="20" customWidth="1"/>
    <col min="2306" max="2306" width="10.88671875" style="20" bestFit="1" customWidth="1"/>
    <col min="2307" max="2318" width="5.6640625" style="20" customWidth="1"/>
    <col min="2319" max="2560" width="11.44140625" style="20"/>
    <col min="2561" max="2561" width="5.44140625" style="20" customWidth="1"/>
    <col min="2562" max="2562" width="10.88671875" style="20" bestFit="1" customWidth="1"/>
    <col min="2563" max="2574" width="5.6640625" style="20" customWidth="1"/>
    <col min="2575" max="2816" width="11.44140625" style="20"/>
    <col min="2817" max="2817" width="5.44140625" style="20" customWidth="1"/>
    <col min="2818" max="2818" width="10.88671875" style="20" bestFit="1" customWidth="1"/>
    <col min="2819" max="2830" width="5.6640625" style="20" customWidth="1"/>
    <col min="2831" max="3072" width="11.44140625" style="20"/>
    <col min="3073" max="3073" width="5.44140625" style="20" customWidth="1"/>
    <col min="3074" max="3074" width="10.88671875" style="20" bestFit="1" customWidth="1"/>
    <col min="3075" max="3086" width="5.6640625" style="20" customWidth="1"/>
    <col min="3087" max="3328" width="11.44140625" style="20"/>
    <col min="3329" max="3329" width="5.44140625" style="20" customWidth="1"/>
    <col min="3330" max="3330" width="10.88671875" style="20" bestFit="1" customWidth="1"/>
    <col min="3331" max="3342" width="5.6640625" style="20" customWidth="1"/>
    <col min="3343" max="3584" width="11.44140625" style="20"/>
    <col min="3585" max="3585" width="5.44140625" style="20" customWidth="1"/>
    <col min="3586" max="3586" width="10.88671875" style="20" bestFit="1" customWidth="1"/>
    <col min="3587" max="3598" width="5.6640625" style="20" customWidth="1"/>
    <col min="3599" max="3840" width="11.44140625" style="20"/>
    <col min="3841" max="3841" width="5.44140625" style="20" customWidth="1"/>
    <col min="3842" max="3842" width="10.88671875" style="20" bestFit="1" customWidth="1"/>
    <col min="3843" max="3854" width="5.6640625" style="20" customWidth="1"/>
    <col min="3855" max="4096" width="11.44140625" style="20"/>
    <col min="4097" max="4097" width="5.44140625" style="20" customWidth="1"/>
    <col min="4098" max="4098" width="10.88671875" style="20" bestFit="1" customWidth="1"/>
    <col min="4099" max="4110" width="5.6640625" style="20" customWidth="1"/>
    <col min="4111" max="4352" width="11.44140625" style="20"/>
    <col min="4353" max="4353" width="5.44140625" style="20" customWidth="1"/>
    <col min="4354" max="4354" width="10.88671875" style="20" bestFit="1" customWidth="1"/>
    <col min="4355" max="4366" width="5.6640625" style="20" customWidth="1"/>
    <col min="4367" max="4608" width="11.44140625" style="20"/>
    <col min="4609" max="4609" width="5.44140625" style="20" customWidth="1"/>
    <col min="4610" max="4610" width="10.88671875" style="20" bestFit="1" customWidth="1"/>
    <col min="4611" max="4622" width="5.6640625" style="20" customWidth="1"/>
    <col min="4623" max="4864" width="11.44140625" style="20"/>
    <col min="4865" max="4865" width="5.44140625" style="20" customWidth="1"/>
    <col min="4866" max="4866" width="10.88671875" style="20" bestFit="1" customWidth="1"/>
    <col min="4867" max="4878" width="5.6640625" style="20" customWidth="1"/>
    <col min="4879" max="5120" width="11.44140625" style="20"/>
    <col min="5121" max="5121" width="5.44140625" style="20" customWidth="1"/>
    <col min="5122" max="5122" width="10.88671875" style="20" bestFit="1" customWidth="1"/>
    <col min="5123" max="5134" width="5.6640625" style="20" customWidth="1"/>
    <col min="5135" max="5376" width="11.44140625" style="20"/>
    <col min="5377" max="5377" width="5.44140625" style="20" customWidth="1"/>
    <col min="5378" max="5378" width="10.88671875" style="20" bestFit="1" customWidth="1"/>
    <col min="5379" max="5390" width="5.6640625" style="20" customWidth="1"/>
    <col min="5391" max="5632" width="11.44140625" style="20"/>
    <col min="5633" max="5633" width="5.44140625" style="20" customWidth="1"/>
    <col min="5634" max="5634" width="10.88671875" style="20" bestFit="1" customWidth="1"/>
    <col min="5635" max="5646" width="5.6640625" style="20" customWidth="1"/>
    <col min="5647" max="5888" width="11.44140625" style="20"/>
    <col min="5889" max="5889" width="5.44140625" style="20" customWidth="1"/>
    <col min="5890" max="5890" width="10.88671875" style="20" bestFit="1" customWidth="1"/>
    <col min="5891" max="5902" width="5.6640625" style="20" customWidth="1"/>
    <col min="5903" max="6144" width="11.44140625" style="20"/>
    <col min="6145" max="6145" width="5.44140625" style="20" customWidth="1"/>
    <col min="6146" max="6146" width="10.88671875" style="20" bestFit="1" customWidth="1"/>
    <col min="6147" max="6158" width="5.6640625" style="20" customWidth="1"/>
    <col min="6159" max="6400" width="11.44140625" style="20"/>
    <col min="6401" max="6401" width="5.44140625" style="20" customWidth="1"/>
    <col min="6402" max="6402" width="10.88671875" style="20" bestFit="1" customWidth="1"/>
    <col min="6403" max="6414" width="5.6640625" style="20" customWidth="1"/>
    <col min="6415" max="6656" width="11.44140625" style="20"/>
    <col min="6657" max="6657" width="5.44140625" style="20" customWidth="1"/>
    <col min="6658" max="6658" width="10.88671875" style="20" bestFit="1" customWidth="1"/>
    <col min="6659" max="6670" width="5.6640625" style="20" customWidth="1"/>
    <col min="6671" max="6912" width="11.44140625" style="20"/>
    <col min="6913" max="6913" width="5.44140625" style="20" customWidth="1"/>
    <col min="6914" max="6914" width="10.88671875" style="20" bestFit="1" customWidth="1"/>
    <col min="6915" max="6926" width="5.6640625" style="20" customWidth="1"/>
    <col min="6927" max="7168" width="11.44140625" style="20"/>
    <col min="7169" max="7169" width="5.44140625" style="20" customWidth="1"/>
    <col min="7170" max="7170" width="10.88671875" style="20" bestFit="1" customWidth="1"/>
    <col min="7171" max="7182" width="5.6640625" style="20" customWidth="1"/>
    <col min="7183" max="7424" width="11.44140625" style="20"/>
    <col min="7425" max="7425" width="5.44140625" style="20" customWidth="1"/>
    <col min="7426" max="7426" width="10.88671875" style="20" bestFit="1" customWidth="1"/>
    <col min="7427" max="7438" width="5.6640625" style="20" customWidth="1"/>
    <col min="7439" max="7680" width="11.44140625" style="20"/>
    <col min="7681" max="7681" width="5.44140625" style="20" customWidth="1"/>
    <col min="7682" max="7682" width="10.88671875" style="20" bestFit="1" customWidth="1"/>
    <col min="7683" max="7694" width="5.6640625" style="20" customWidth="1"/>
    <col min="7695" max="7936" width="11.44140625" style="20"/>
    <col min="7937" max="7937" width="5.44140625" style="20" customWidth="1"/>
    <col min="7938" max="7938" width="10.88671875" style="20" bestFit="1" customWidth="1"/>
    <col min="7939" max="7950" width="5.6640625" style="20" customWidth="1"/>
    <col min="7951" max="8192" width="11.44140625" style="20"/>
    <col min="8193" max="8193" width="5.44140625" style="20" customWidth="1"/>
    <col min="8194" max="8194" width="10.88671875" style="20" bestFit="1" customWidth="1"/>
    <col min="8195" max="8206" width="5.6640625" style="20" customWidth="1"/>
    <col min="8207" max="8448" width="11.44140625" style="20"/>
    <col min="8449" max="8449" width="5.44140625" style="20" customWidth="1"/>
    <col min="8450" max="8450" width="10.88671875" style="20" bestFit="1" customWidth="1"/>
    <col min="8451" max="8462" width="5.6640625" style="20" customWidth="1"/>
    <col min="8463" max="8704" width="11.44140625" style="20"/>
    <col min="8705" max="8705" width="5.44140625" style="20" customWidth="1"/>
    <col min="8706" max="8706" width="10.88671875" style="20" bestFit="1" customWidth="1"/>
    <col min="8707" max="8718" width="5.6640625" style="20" customWidth="1"/>
    <col min="8719" max="8960" width="11.44140625" style="20"/>
    <col min="8961" max="8961" width="5.44140625" style="20" customWidth="1"/>
    <col min="8962" max="8962" width="10.88671875" style="20" bestFit="1" customWidth="1"/>
    <col min="8963" max="8974" width="5.6640625" style="20" customWidth="1"/>
    <col min="8975" max="9216" width="11.44140625" style="20"/>
    <col min="9217" max="9217" width="5.44140625" style="20" customWidth="1"/>
    <col min="9218" max="9218" width="10.88671875" style="20" bestFit="1" customWidth="1"/>
    <col min="9219" max="9230" width="5.6640625" style="20" customWidth="1"/>
    <col min="9231" max="9472" width="11.44140625" style="20"/>
    <col min="9473" max="9473" width="5.44140625" style="20" customWidth="1"/>
    <col min="9474" max="9474" width="10.88671875" style="20" bestFit="1" customWidth="1"/>
    <col min="9475" max="9486" width="5.6640625" style="20" customWidth="1"/>
    <col min="9487" max="9728" width="11.44140625" style="20"/>
    <col min="9729" max="9729" width="5.44140625" style="20" customWidth="1"/>
    <col min="9730" max="9730" width="10.88671875" style="20" bestFit="1" customWidth="1"/>
    <col min="9731" max="9742" width="5.6640625" style="20" customWidth="1"/>
    <col min="9743" max="9984" width="11.44140625" style="20"/>
    <col min="9985" max="9985" width="5.44140625" style="20" customWidth="1"/>
    <col min="9986" max="9986" width="10.88671875" style="20" bestFit="1" customWidth="1"/>
    <col min="9987" max="9998" width="5.6640625" style="20" customWidth="1"/>
    <col min="9999" max="10240" width="11.44140625" style="20"/>
    <col min="10241" max="10241" width="5.44140625" style="20" customWidth="1"/>
    <col min="10242" max="10242" width="10.88671875" style="20" bestFit="1" customWidth="1"/>
    <col min="10243" max="10254" width="5.6640625" style="20" customWidth="1"/>
    <col min="10255" max="10496" width="11.44140625" style="20"/>
    <col min="10497" max="10497" width="5.44140625" style="20" customWidth="1"/>
    <col min="10498" max="10498" width="10.88671875" style="20" bestFit="1" customWidth="1"/>
    <col min="10499" max="10510" width="5.6640625" style="20" customWidth="1"/>
    <col min="10511" max="10752" width="11.44140625" style="20"/>
    <col min="10753" max="10753" width="5.44140625" style="20" customWidth="1"/>
    <col min="10754" max="10754" width="10.88671875" style="20" bestFit="1" customWidth="1"/>
    <col min="10755" max="10766" width="5.6640625" style="20" customWidth="1"/>
    <col min="10767" max="11008" width="11.44140625" style="20"/>
    <col min="11009" max="11009" width="5.44140625" style="20" customWidth="1"/>
    <col min="11010" max="11010" width="10.88671875" style="20" bestFit="1" customWidth="1"/>
    <col min="11011" max="11022" width="5.6640625" style="20" customWidth="1"/>
    <col min="11023" max="11264" width="11.44140625" style="20"/>
    <col min="11265" max="11265" width="5.44140625" style="20" customWidth="1"/>
    <col min="11266" max="11266" width="10.88671875" style="20" bestFit="1" customWidth="1"/>
    <col min="11267" max="11278" width="5.6640625" style="20" customWidth="1"/>
    <col min="11279" max="11520" width="11.44140625" style="20"/>
    <col min="11521" max="11521" width="5.44140625" style="20" customWidth="1"/>
    <col min="11522" max="11522" width="10.88671875" style="20" bestFit="1" customWidth="1"/>
    <col min="11523" max="11534" width="5.6640625" style="20" customWidth="1"/>
    <col min="11535" max="11776" width="11.44140625" style="20"/>
    <col min="11777" max="11777" width="5.44140625" style="20" customWidth="1"/>
    <col min="11778" max="11778" width="10.88671875" style="20" bestFit="1" customWidth="1"/>
    <col min="11779" max="11790" width="5.6640625" style="20" customWidth="1"/>
    <col min="11791" max="12032" width="11.44140625" style="20"/>
    <col min="12033" max="12033" width="5.44140625" style="20" customWidth="1"/>
    <col min="12034" max="12034" width="10.88671875" style="20" bestFit="1" customWidth="1"/>
    <col min="12035" max="12046" width="5.6640625" style="20" customWidth="1"/>
    <col min="12047" max="12288" width="11.44140625" style="20"/>
    <col min="12289" max="12289" width="5.44140625" style="20" customWidth="1"/>
    <col min="12290" max="12290" width="10.88671875" style="20" bestFit="1" customWidth="1"/>
    <col min="12291" max="12302" width="5.6640625" style="20" customWidth="1"/>
    <col min="12303" max="12544" width="11.44140625" style="20"/>
    <col min="12545" max="12545" width="5.44140625" style="20" customWidth="1"/>
    <col min="12546" max="12546" width="10.88671875" style="20" bestFit="1" customWidth="1"/>
    <col min="12547" max="12558" width="5.6640625" style="20" customWidth="1"/>
    <col min="12559" max="12800" width="11.44140625" style="20"/>
    <col min="12801" max="12801" width="5.44140625" style="20" customWidth="1"/>
    <col min="12802" max="12802" width="10.88671875" style="20" bestFit="1" customWidth="1"/>
    <col min="12803" max="12814" width="5.6640625" style="20" customWidth="1"/>
    <col min="12815" max="13056" width="11.44140625" style="20"/>
    <col min="13057" max="13057" width="5.44140625" style="20" customWidth="1"/>
    <col min="13058" max="13058" width="10.88671875" style="20" bestFit="1" customWidth="1"/>
    <col min="13059" max="13070" width="5.6640625" style="20" customWidth="1"/>
    <col min="13071" max="13312" width="11.44140625" style="20"/>
    <col min="13313" max="13313" width="5.44140625" style="20" customWidth="1"/>
    <col min="13314" max="13314" width="10.88671875" style="20" bestFit="1" customWidth="1"/>
    <col min="13315" max="13326" width="5.6640625" style="20" customWidth="1"/>
    <col min="13327" max="13568" width="11.44140625" style="20"/>
    <col min="13569" max="13569" width="5.44140625" style="20" customWidth="1"/>
    <col min="13570" max="13570" width="10.88671875" style="20" bestFit="1" customWidth="1"/>
    <col min="13571" max="13582" width="5.6640625" style="20" customWidth="1"/>
    <col min="13583" max="13824" width="11.44140625" style="20"/>
    <col min="13825" max="13825" width="5.44140625" style="20" customWidth="1"/>
    <col min="13826" max="13826" width="10.88671875" style="20" bestFit="1" customWidth="1"/>
    <col min="13827" max="13838" width="5.6640625" style="20" customWidth="1"/>
    <col min="13839" max="14080" width="11.44140625" style="20"/>
    <col min="14081" max="14081" width="5.44140625" style="20" customWidth="1"/>
    <col min="14082" max="14082" width="10.88671875" style="20" bestFit="1" customWidth="1"/>
    <col min="14083" max="14094" width="5.6640625" style="20" customWidth="1"/>
    <col min="14095" max="14336" width="11.44140625" style="20"/>
    <col min="14337" max="14337" width="5.44140625" style="20" customWidth="1"/>
    <col min="14338" max="14338" width="10.88671875" style="20" bestFit="1" customWidth="1"/>
    <col min="14339" max="14350" width="5.6640625" style="20" customWidth="1"/>
    <col min="14351" max="14592" width="11.44140625" style="20"/>
    <col min="14593" max="14593" width="5.44140625" style="20" customWidth="1"/>
    <col min="14594" max="14594" width="10.88671875" style="20" bestFit="1" customWidth="1"/>
    <col min="14595" max="14606" width="5.6640625" style="20" customWidth="1"/>
    <col min="14607" max="14848" width="11.44140625" style="20"/>
    <col min="14849" max="14849" width="5.44140625" style="20" customWidth="1"/>
    <col min="14850" max="14850" width="10.88671875" style="20" bestFit="1" customWidth="1"/>
    <col min="14851" max="14862" width="5.6640625" style="20" customWidth="1"/>
    <col min="14863" max="15104" width="11.44140625" style="20"/>
    <col min="15105" max="15105" width="5.44140625" style="20" customWidth="1"/>
    <col min="15106" max="15106" width="10.88671875" style="20" bestFit="1" customWidth="1"/>
    <col min="15107" max="15118" width="5.6640625" style="20" customWidth="1"/>
    <col min="15119" max="15360" width="11.44140625" style="20"/>
    <col min="15361" max="15361" width="5.44140625" style="20" customWidth="1"/>
    <col min="15362" max="15362" width="10.88671875" style="20" bestFit="1" customWidth="1"/>
    <col min="15363" max="15374" width="5.6640625" style="20" customWidth="1"/>
    <col min="15375" max="15616" width="11.44140625" style="20"/>
    <col min="15617" max="15617" width="5.44140625" style="20" customWidth="1"/>
    <col min="15618" max="15618" width="10.88671875" style="20" bestFit="1" customWidth="1"/>
    <col min="15619" max="15630" width="5.6640625" style="20" customWidth="1"/>
    <col min="15631" max="15872" width="11.44140625" style="20"/>
    <col min="15873" max="15873" width="5.44140625" style="20" customWidth="1"/>
    <col min="15874" max="15874" width="10.88671875" style="20" bestFit="1" customWidth="1"/>
    <col min="15875" max="15886" width="5.6640625" style="20" customWidth="1"/>
    <col min="15887" max="16128" width="11.44140625" style="20"/>
    <col min="16129" max="16129" width="5.44140625" style="20" customWidth="1"/>
    <col min="16130" max="16130" width="10.88671875" style="20" bestFit="1" customWidth="1"/>
    <col min="16131" max="16142" width="5.6640625" style="20" customWidth="1"/>
    <col min="16143" max="16384" width="11.44140625" style="20"/>
  </cols>
  <sheetData>
    <row r="1" spans="1:14" ht="18" customHeight="1">
      <c r="A1" s="134" t="s">
        <v>302</v>
      </c>
      <c r="B1" s="134"/>
      <c r="C1" s="134"/>
      <c r="D1" s="134"/>
      <c r="E1" s="134"/>
      <c r="F1" s="134"/>
      <c r="G1" s="134"/>
      <c r="H1" s="134"/>
      <c r="I1" s="134"/>
      <c r="J1" s="134"/>
      <c r="K1" s="134"/>
      <c r="L1" s="134"/>
      <c r="M1" s="134"/>
      <c r="N1" s="134"/>
    </row>
    <row r="2" spans="1:14" s="137" customFormat="1" ht="15.9" customHeight="1">
      <c r="A2" s="197"/>
      <c r="B2" s="144"/>
      <c r="C2" s="135"/>
    </row>
    <row r="3" spans="1:14" s="137" customFormat="1" ht="15.9" customHeight="1" thickBot="1">
      <c r="A3" s="146"/>
      <c r="B3" s="147"/>
      <c r="C3" s="146"/>
      <c r="D3" s="148"/>
      <c r="E3" s="148"/>
      <c r="F3" s="148"/>
      <c r="G3" s="148"/>
      <c r="H3" s="148"/>
      <c r="I3" s="148"/>
      <c r="J3" s="148"/>
      <c r="K3" s="148"/>
      <c r="L3" s="293" t="s">
        <v>303</v>
      </c>
      <c r="M3" s="293"/>
      <c r="N3" s="293"/>
    </row>
    <row r="4" spans="1:14" s="138" customFormat="1" ht="15.9" customHeight="1">
      <c r="A4" s="142" t="s">
        <v>274</v>
      </c>
      <c r="B4" s="172" t="s">
        <v>170</v>
      </c>
      <c r="C4" s="172" t="s">
        <v>126</v>
      </c>
      <c r="D4" s="172" t="s">
        <v>127</v>
      </c>
      <c r="E4" s="172" t="s">
        <v>117</v>
      </c>
      <c r="F4" s="172" t="s">
        <v>116</v>
      </c>
      <c r="G4" s="172" t="s">
        <v>135</v>
      </c>
      <c r="H4" s="172" t="s">
        <v>134</v>
      </c>
      <c r="I4" s="172" t="s">
        <v>133</v>
      </c>
      <c r="J4" s="172" t="s">
        <v>132</v>
      </c>
      <c r="K4" s="172" t="s">
        <v>131</v>
      </c>
      <c r="L4" s="172" t="s">
        <v>130</v>
      </c>
      <c r="M4" s="172" t="s">
        <v>129</v>
      </c>
      <c r="N4" s="142" t="s">
        <v>128</v>
      </c>
    </row>
    <row r="5" spans="1:14" s="137" customFormat="1" ht="15.9" customHeight="1">
      <c r="A5" s="299" t="s">
        <v>59</v>
      </c>
      <c r="B5" s="299"/>
      <c r="C5" s="299"/>
      <c r="D5" s="299"/>
      <c r="E5" s="299"/>
      <c r="F5" s="299"/>
      <c r="G5" s="299"/>
      <c r="H5" s="299"/>
      <c r="I5" s="299"/>
      <c r="J5" s="299"/>
      <c r="K5" s="299"/>
      <c r="L5" s="299"/>
      <c r="M5" s="299"/>
      <c r="N5" s="299"/>
    </row>
    <row r="6" spans="1:14" s="137" customFormat="1" ht="15.9" customHeight="1">
      <c r="A6" s="139" t="s">
        <v>244</v>
      </c>
      <c r="B6" s="173">
        <f>SUM(C6:N6)/12</f>
        <v>302.66666666666669</v>
      </c>
      <c r="C6" s="168">
        <f t="shared" ref="C6:N6" si="0">C20+C34+C48</f>
        <v>344</v>
      </c>
      <c r="D6" s="168">
        <f t="shared" si="0"/>
        <v>338</v>
      </c>
      <c r="E6" s="168">
        <f t="shared" si="0"/>
        <v>321</v>
      </c>
      <c r="F6" s="168">
        <f t="shared" si="0"/>
        <v>293</v>
      </c>
      <c r="G6" s="168">
        <f t="shared" si="0"/>
        <v>270</v>
      </c>
      <c r="H6" s="168">
        <f t="shared" si="0"/>
        <v>283</v>
      </c>
      <c r="I6" s="168">
        <f t="shared" si="0"/>
        <v>289</v>
      </c>
      <c r="J6" s="168">
        <f t="shared" si="0"/>
        <v>310</v>
      </c>
      <c r="K6" s="168">
        <f t="shared" si="0"/>
        <v>302</v>
      </c>
      <c r="L6" s="168">
        <f t="shared" si="0"/>
        <v>302</v>
      </c>
      <c r="M6" s="168">
        <f t="shared" si="0"/>
        <v>290</v>
      </c>
      <c r="N6" s="168">
        <f t="shared" si="0"/>
        <v>290</v>
      </c>
    </row>
    <row r="7" spans="1:14" s="137" customFormat="1" ht="15.9" customHeight="1">
      <c r="A7" s="139" t="s">
        <v>245</v>
      </c>
      <c r="B7" s="173">
        <f>SUM(C7:N7)/12</f>
        <v>258.41666666666669</v>
      </c>
      <c r="C7" s="168">
        <f t="shared" ref="C7:N7" si="1">C21+C35+C49</f>
        <v>284</v>
      </c>
      <c r="D7" s="168">
        <f t="shared" si="1"/>
        <v>280</v>
      </c>
      <c r="E7" s="168">
        <f t="shared" si="1"/>
        <v>272</v>
      </c>
      <c r="F7" s="168">
        <f t="shared" si="1"/>
        <v>263</v>
      </c>
      <c r="G7" s="168">
        <f t="shared" si="1"/>
        <v>232</v>
      </c>
      <c r="H7" s="168">
        <f t="shared" si="1"/>
        <v>241</v>
      </c>
      <c r="I7" s="168">
        <f t="shared" si="1"/>
        <v>240</v>
      </c>
      <c r="J7" s="168">
        <f t="shared" si="1"/>
        <v>248</v>
      </c>
      <c r="K7" s="168">
        <f t="shared" si="1"/>
        <v>254</v>
      </c>
      <c r="L7" s="168">
        <f t="shared" si="1"/>
        <v>262</v>
      </c>
      <c r="M7" s="168">
        <f t="shared" si="1"/>
        <v>262</v>
      </c>
      <c r="N7" s="168">
        <f t="shared" si="1"/>
        <v>263</v>
      </c>
    </row>
    <row r="8" spans="1:14" s="137" customFormat="1" ht="15.9" customHeight="1">
      <c r="A8" s="139" t="s">
        <v>246</v>
      </c>
      <c r="B8" s="173">
        <f>SUM(C8:N8)/12</f>
        <v>324.58333333333331</v>
      </c>
      <c r="C8" s="168">
        <f t="shared" ref="C8:N8" si="2">C22+C36+C50</f>
        <v>299</v>
      </c>
      <c r="D8" s="168">
        <f t="shared" si="2"/>
        <v>301</v>
      </c>
      <c r="E8" s="168">
        <f t="shared" si="2"/>
        <v>307</v>
      </c>
      <c r="F8" s="168">
        <f t="shared" si="2"/>
        <v>315</v>
      </c>
      <c r="G8" s="168">
        <f t="shared" si="2"/>
        <v>318</v>
      </c>
      <c r="H8" s="168">
        <f t="shared" si="2"/>
        <v>329</v>
      </c>
      <c r="I8" s="168">
        <f t="shared" si="2"/>
        <v>335</v>
      </c>
      <c r="J8" s="168">
        <f t="shared" si="2"/>
        <v>350</v>
      </c>
      <c r="K8" s="168">
        <f t="shared" si="2"/>
        <v>342</v>
      </c>
      <c r="L8" s="168">
        <f t="shared" si="2"/>
        <v>334</v>
      </c>
      <c r="M8" s="168">
        <f t="shared" si="2"/>
        <v>329</v>
      </c>
      <c r="N8" s="168">
        <f t="shared" si="2"/>
        <v>336</v>
      </c>
    </row>
    <row r="9" spans="1:14" s="137" customFormat="1" ht="15.9" customHeight="1">
      <c r="A9" s="139" t="s">
        <v>247</v>
      </c>
      <c r="B9" s="173">
        <f>SUM(C9:N9)/12</f>
        <v>314.75</v>
      </c>
      <c r="C9" s="168">
        <f t="shared" ref="C9:N9" si="3">C23+C37+C51</f>
        <v>341</v>
      </c>
      <c r="D9" s="168">
        <f t="shared" si="3"/>
        <v>348</v>
      </c>
      <c r="E9" s="168">
        <f t="shared" si="3"/>
        <v>332</v>
      </c>
      <c r="F9" s="168">
        <f t="shared" si="3"/>
        <v>332</v>
      </c>
      <c r="G9" s="168">
        <f t="shared" si="3"/>
        <v>331</v>
      </c>
      <c r="H9" s="168">
        <f t="shared" si="3"/>
        <v>320</v>
      </c>
      <c r="I9" s="168">
        <f t="shared" si="3"/>
        <v>317</v>
      </c>
      <c r="J9" s="168">
        <f t="shared" si="3"/>
        <v>310</v>
      </c>
      <c r="K9" s="168">
        <f t="shared" si="3"/>
        <v>284</v>
      </c>
      <c r="L9" s="168">
        <f t="shared" si="3"/>
        <v>284</v>
      </c>
      <c r="M9" s="168">
        <f t="shared" si="3"/>
        <v>289</v>
      </c>
      <c r="N9" s="168">
        <f t="shared" si="3"/>
        <v>289</v>
      </c>
    </row>
    <row r="10" spans="1:14" s="137" customFormat="1" ht="15.9" customHeight="1">
      <c r="A10" s="139" t="s">
        <v>248</v>
      </c>
      <c r="B10" s="173">
        <f>SUM(C10:N10)/12</f>
        <v>291.25</v>
      </c>
      <c r="C10" s="168">
        <f t="shared" ref="C10:N10" si="4">C24+C38+C52</f>
        <v>297</v>
      </c>
      <c r="D10" s="168">
        <f t="shared" si="4"/>
        <v>297</v>
      </c>
      <c r="E10" s="168">
        <f t="shared" si="4"/>
        <v>291</v>
      </c>
      <c r="F10" s="168">
        <f t="shared" si="4"/>
        <v>293</v>
      </c>
      <c r="G10" s="168">
        <f t="shared" si="4"/>
        <v>287</v>
      </c>
      <c r="H10" s="168">
        <f t="shared" si="4"/>
        <v>279</v>
      </c>
      <c r="I10" s="168">
        <f t="shared" si="4"/>
        <v>281</v>
      </c>
      <c r="J10" s="168">
        <f t="shared" si="4"/>
        <v>294</v>
      </c>
      <c r="K10" s="168">
        <f t="shared" si="4"/>
        <v>283</v>
      </c>
      <c r="L10" s="168">
        <f t="shared" si="4"/>
        <v>289</v>
      </c>
      <c r="M10" s="168">
        <f t="shared" si="4"/>
        <v>299</v>
      </c>
      <c r="N10" s="168">
        <f t="shared" si="4"/>
        <v>305</v>
      </c>
    </row>
    <row r="11" spans="1:14" s="137" customFormat="1" ht="15.9" customHeight="1">
      <c r="A11" s="139" t="s">
        <v>249</v>
      </c>
      <c r="B11" s="173">
        <v>304</v>
      </c>
      <c r="C11" s="168">
        <v>320</v>
      </c>
      <c r="D11" s="168">
        <v>319</v>
      </c>
      <c r="E11" s="168">
        <v>312</v>
      </c>
      <c r="F11" s="168">
        <v>318</v>
      </c>
      <c r="G11" s="168">
        <v>311</v>
      </c>
      <c r="H11" s="168">
        <v>294</v>
      </c>
      <c r="I11" s="168">
        <v>308</v>
      </c>
      <c r="J11" s="168">
        <v>320</v>
      </c>
      <c r="K11" s="168">
        <v>297</v>
      </c>
      <c r="L11" s="168">
        <v>288</v>
      </c>
      <c r="M11" s="168">
        <v>287</v>
      </c>
      <c r="N11" s="168">
        <v>274</v>
      </c>
    </row>
    <row r="12" spans="1:14" s="137" customFormat="1" ht="15.9" customHeight="1">
      <c r="A12" s="139" t="s">
        <v>250</v>
      </c>
      <c r="B12" s="173">
        <v>283</v>
      </c>
      <c r="C12" s="168">
        <v>273</v>
      </c>
      <c r="D12" s="168">
        <v>278</v>
      </c>
      <c r="E12" s="168">
        <v>273</v>
      </c>
      <c r="F12" s="168">
        <v>263</v>
      </c>
      <c r="G12" s="168">
        <v>273</v>
      </c>
      <c r="H12" s="168">
        <v>276</v>
      </c>
      <c r="I12" s="168">
        <v>279</v>
      </c>
      <c r="J12" s="168">
        <v>297</v>
      </c>
      <c r="K12" s="168">
        <v>301</v>
      </c>
      <c r="L12" s="168">
        <v>292</v>
      </c>
      <c r="M12" s="168">
        <v>296</v>
      </c>
      <c r="N12" s="168">
        <v>295</v>
      </c>
    </row>
    <row r="13" spans="1:14" s="137" customFormat="1" ht="15.9" customHeight="1">
      <c r="A13" s="139" t="s">
        <v>251</v>
      </c>
      <c r="B13" s="173">
        <v>287.5</v>
      </c>
      <c r="C13" s="168">
        <v>289</v>
      </c>
      <c r="D13" s="168">
        <v>281</v>
      </c>
      <c r="E13" s="168">
        <v>291</v>
      </c>
      <c r="F13" s="168">
        <v>299</v>
      </c>
      <c r="G13" s="168">
        <v>284</v>
      </c>
      <c r="H13" s="168">
        <v>284</v>
      </c>
      <c r="I13" s="168">
        <v>292</v>
      </c>
      <c r="J13" s="168">
        <v>289</v>
      </c>
      <c r="K13" s="168">
        <v>289</v>
      </c>
      <c r="L13" s="168">
        <v>287</v>
      </c>
      <c r="M13" s="168">
        <v>291</v>
      </c>
      <c r="N13" s="168">
        <v>274</v>
      </c>
    </row>
    <row r="14" spans="1:14" s="137" customFormat="1" ht="15.9" customHeight="1">
      <c r="A14" s="139" t="s">
        <v>252</v>
      </c>
      <c r="B14" s="173">
        <v>272</v>
      </c>
      <c r="C14" s="168">
        <v>256</v>
      </c>
      <c r="D14" s="168">
        <v>267</v>
      </c>
      <c r="E14" s="168">
        <v>280</v>
      </c>
      <c r="F14" s="168">
        <v>285</v>
      </c>
      <c r="G14" s="168">
        <v>292</v>
      </c>
      <c r="H14" s="168">
        <v>290</v>
      </c>
      <c r="I14" s="168">
        <v>265</v>
      </c>
      <c r="J14" s="168">
        <v>261</v>
      </c>
      <c r="K14" s="168">
        <v>255</v>
      </c>
      <c r="L14" s="168">
        <v>274</v>
      </c>
      <c r="M14" s="168">
        <v>269</v>
      </c>
      <c r="N14" s="168">
        <v>270</v>
      </c>
    </row>
    <row r="15" spans="1:14" s="137" customFormat="1" ht="15.9" customHeight="1">
      <c r="A15" s="139" t="s">
        <v>253</v>
      </c>
      <c r="B15" s="173">
        <v>262</v>
      </c>
      <c r="C15" s="168">
        <v>285</v>
      </c>
      <c r="D15" s="168">
        <v>273</v>
      </c>
      <c r="E15" s="168">
        <v>256</v>
      </c>
      <c r="F15" s="168">
        <v>257</v>
      </c>
      <c r="G15" s="168">
        <v>263</v>
      </c>
      <c r="H15" s="168">
        <v>260</v>
      </c>
      <c r="I15" s="168">
        <v>260</v>
      </c>
      <c r="J15" s="168">
        <v>270</v>
      </c>
      <c r="K15" s="168">
        <v>251</v>
      </c>
      <c r="L15" s="168">
        <v>255</v>
      </c>
      <c r="M15" s="168">
        <v>264</v>
      </c>
      <c r="N15" s="168">
        <v>249</v>
      </c>
    </row>
    <row r="16" spans="1:14" s="137" customFormat="1" ht="15.9" customHeight="1">
      <c r="A16" s="139" t="s">
        <v>254</v>
      </c>
      <c r="B16" s="173">
        <v>243</v>
      </c>
      <c r="C16" s="168">
        <v>264</v>
      </c>
      <c r="D16" s="168">
        <v>273</v>
      </c>
      <c r="E16" s="168">
        <v>254</v>
      </c>
      <c r="F16" s="168">
        <v>255</v>
      </c>
      <c r="G16" s="168">
        <v>253</v>
      </c>
      <c r="H16" s="168">
        <v>243</v>
      </c>
      <c r="I16" s="168">
        <v>237</v>
      </c>
      <c r="J16" s="168">
        <v>238</v>
      </c>
      <c r="K16" s="168">
        <v>229</v>
      </c>
      <c r="L16" s="168">
        <v>221</v>
      </c>
      <c r="M16" s="168">
        <v>226</v>
      </c>
      <c r="N16" s="168">
        <v>222</v>
      </c>
    </row>
    <row r="17" spans="1:14" s="137" customFormat="1" ht="15.9" customHeight="1">
      <c r="A17" s="139" t="s">
        <v>255</v>
      </c>
      <c r="B17" s="173">
        <v>234</v>
      </c>
      <c r="C17" s="168">
        <v>242</v>
      </c>
      <c r="D17" s="168">
        <v>238</v>
      </c>
      <c r="E17" s="168">
        <v>244</v>
      </c>
      <c r="F17" s="168">
        <v>229</v>
      </c>
      <c r="G17" s="168">
        <v>224</v>
      </c>
      <c r="H17" s="168">
        <v>220</v>
      </c>
      <c r="I17" s="168">
        <v>245</v>
      </c>
      <c r="J17" s="168">
        <v>243</v>
      </c>
      <c r="K17" s="168">
        <v>233</v>
      </c>
      <c r="L17" s="168">
        <v>232</v>
      </c>
      <c r="M17" s="168">
        <v>229</v>
      </c>
      <c r="N17" s="168">
        <v>232</v>
      </c>
    </row>
    <row r="18" spans="1:14" s="137" customFormat="1" ht="15.9" customHeight="1">
      <c r="A18" s="175" t="s">
        <v>347</v>
      </c>
      <c r="B18" s="189">
        <v>203</v>
      </c>
      <c r="C18" s="190">
        <v>238</v>
      </c>
      <c r="D18" s="190">
        <v>227</v>
      </c>
      <c r="E18" s="190">
        <v>221</v>
      </c>
      <c r="F18" s="190">
        <v>212</v>
      </c>
      <c r="G18" s="190">
        <v>212</v>
      </c>
      <c r="H18" s="190">
        <v>190</v>
      </c>
      <c r="I18" s="190">
        <v>193</v>
      </c>
      <c r="J18" s="190">
        <v>193</v>
      </c>
      <c r="K18" s="190">
        <v>200</v>
      </c>
      <c r="L18" s="190">
        <v>194</v>
      </c>
      <c r="M18" s="190">
        <v>176</v>
      </c>
      <c r="N18" s="190">
        <v>180</v>
      </c>
    </row>
    <row r="19" spans="1:14" s="137" customFormat="1" ht="15.9" customHeight="1">
      <c r="A19" s="300" t="s">
        <v>186</v>
      </c>
      <c r="B19" s="300"/>
      <c r="C19" s="300"/>
      <c r="D19" s="300"/>
      <c r="E19" s="300"/>
      <c r="F19" s="300"/>
      <c r="G19" s="300"/>
      <c r="H19" s="300"/>
      <c r="I19" s="300"/>
      <c r="J19" s="300"/>
      <c r="K19" s="300"/>
      <c r="L19" s="300"/>
      <c r="M19" s="300"/>
      <c r="N19" s="300"/>
    </row>
    <row r="20" spans="1:14" s="137" customFormat="1" ht="15.9" customHeight="1">
      <c r="A20" s="139" t="s">
        <v>244</v>
      </c>
      <c r="B20" s="173">
        <v>158</v>
      </c>
      <c r="C20" s="168">
        <v>169</v>
      </c>
      <c r="D20" s="168">
        <v>168</v>
      </c>
      <c r="E20" s="168">
        <v>154</v>
      </c>
      <c r="F20" s="168">
        <v>142</v>
      </c>
      <c r="G20" s="168">
        <v>129</v>
      </c>
      <c r="H20" s="168">
        <v>145</v>
      </c>
      <c r="I20" s="168">
        <v>151</v>
      </c>
      <c r="J20" s="168">
        <v>170</v>
      </c>
      <c r="K20" s="168">
        <v>168</v>
      </c>
      <c r="L20" s="168">
        <v>170</v>
      </c>
      <c r="M20" s="168">
        <v>167</v>
      </c>
      <c r="N20" s="168">
        <v>165</v>
      </c>
    </row>
    <row r="21" spans="1:14" s="137" customFormat="1" ht="15.9" customHeight="1">
      <c r="A21" s="139" t="s">
        <v>245</v>
      </c>
      <c r="B21" s="173">
        <v>146.75</v>
      </c>
      <c r="C21" s="168">
        <v>169</v>
      </c>
      <c r="D21" s="168">
        <v>159</v>
      </c>
      <c r="E21" s="168">
        <v>147</v>
      </c>
      <c r="F21" s="168">
        <v>143</v>
      </c>
      <c r="G21" s="168">
        <v>119</v>
      </c>
      <c r="H21" s="168">
        <v>129</v>
      </c>
      <c r="I21" s="168">
        <v>128</v>
      </c>
      <c r="J21" s="168">
        <v>144</v>
      </c>
      <c r="K21" s="168">
        <v>147</v>
      </c>
      <c r="L21" s="168">
        <v>150</v>
      </c>
      <c r="M21" s="168">
        <v>163</v>
      </c>
      <c r="N21" s="168">
        <v>163</v>
      </c>
    </row>
    <row r="22" spans="1:14" s="137" customFormat="1" ht="15.9" customHeight="1">
      <c r="A22" s="139" t="s">
        <v>246</v>
      </c>
      <c r="B22" s="173">
        <v>177.91666666666666</v>
      </c>
      <c r="C22" s="168">
        <v>187</v>
      </c>
      <c r="D22" s="168">
        <v>187</v>
      </c>
      <c r="E22" s="168">
        <v>184</v>
      </c>
      <c r="F22" s="168">
        <v>184</v>
      </c>
      <c r="G22" s="168">
        <v>176</v>
      </c>
      <c r="H22" s="168">
        <v>177</v>
      </c>
      <c r="I22" s="168">
        <v>178</v>
      </c>
      <c r="J22" s="168">
        <v>196</v>
      </c>
      <c r="K22" s="168">
        <v>185</v>
      </c>
      <c r="L22" s="168">
        <v>166</v>
      </c>
      <c r="M22" s="168">
        <v>156</v>
      </c>
      <c r="N22" s="168">
        <v>159</v>
      </c>
    </row>
    <row r="23" spans="1:14" s="137" customFormat="1" ht="15.9" customHeight="1">
      <c r="A23" s="139" t="s">
        <v>247</v>
      </c>
      <c r="B23" s="173">
        <v>153.75</v>
      </c>
      <c r="C23" s="168">
        <v>164</v>
      </c>
      <c r="D23" s="168">
        <v>173</v>
      </c>
      <c r="E23" s="168">
        <v>155</v>
      </c>
      <c r="F23" s="168">
        <v>166</v>
      </c>
      <c r="G23" s="168">
        <v>163</v>
      </c>
      <c r="H23" s="168">
        <v>160</v>
      </c>
      <c r="I23" s="168">
        <v>158</v>
      </c>
      <c r="J23" s="168">
        <v>153</v>
      </c>
      <c r="K23" s="168">
        <v>130</v>
      </c>
      <c r="L23" s="168">
        <v>138</v>
      </c>
      <c r="M23" s="168">
        <v>146</v>
      </c>
      <c r="N23" s="168">
        <v>139</v>
      </c>
    </row>
    <row r="24" spans="1:14" s="137" customFormat="1" ht="15.9" customHeight="1">
      <c r="A24" s="139" t="s">
        <v>248</v>
      </c>
      <c r="B24" s="173">
        <v>144.66666666666666</v>
      </c>
      <c r="C24" s="168">
        <v>149</v>
      </c>
      <c r="D24" s="168">
        <v>158</v>
      </c>
      <c r="E24" s="168">
        <v>151</v>
      </c>
      <c r="F24" s="168">
        <v>146</v>
      </c>
      <c r="G24" s="168">
        <v>146</v>
      </c>
      <c r="H24" s="168">
        <v>143</v>
      </c>
      <c r="I24" s="168">
        <v>141</v>
      </c>
      <c r="J24" s="168">
        <v>146</v>
      </c>
      <c r="K24" s="168">
        <v>137</v>
      </c>
      <c r="L24" s="168">
        <v>131</v>
      </c>
      <c r="M24" s="168">
        <v>143</v>
      </c>
      <c r="N24" s="168">
        <v>145</v>
      </c>
    </row>
    <row r="25" spans="1:14" s="137" customFormat="1" ht="15.9" customHeight="1">
      <c r="A25" s="139" t="s">
        <v>249</v>
      </c>
      <c r="B25" s="173">
        <v>144.83333333333334</v>
      </c>
      <c r="C25" s="168">
        <v>165</v>
      </c>
      <c r="D25" s="168">
        <v>164</v>
      </c>
      <c r="E25" s="168">
        <v>155</v>
      </c>
      <c r="F25" s="168">
        <v>166</v>
      </c>
      <c r="G25" s="168">
        <v>141</v>
      </c>
      <c r="H25" s="168">
        <v>129</v>
      </c>
      <c r="I25" s="168">
        <v>142</v>
      </c>
      <c r="J25" s="168">
        <v>152</v>
      </c>
      <c r="K25" s="168">
        <v>140</v>
      </c>
      <c r="L25" s="168">
        <v>135</v>
      </c>
      <c r="M25" s="168">
        <v>135</v>
      </c>
      <c r="N25" s="168">
        <v>114</v>
      </c>
    </row>
    <row r="26" spans="1:14" s="137" customFormat="1" ht="15.9" customHeight="1">
      <c r="A26" s="139" t="s">
        <v>250</v>
      </c>
      <c r="B26" s="173">
        <v>133.66666666666666</v>
      </c>
      <c r="C26" s="168">
        <v>123</v>
      </c>
      <c r="D26" s="168">
        <v>137</v>
      </c>
      <c r="E26" s="168">
        <v>131</v>
      </c>
      <c r="F26" s="168">
        <v>116</v>
      </c>
      <c r="G26" s="168">
        <v>124</v>
      </c>
      <c r="H26" s="168">
        <v>132</v>
      </c>
      <c r="I26" s="168">
        <v>141</v>
      </c>
      <c r="J26" s="168">
        <v>139</v>
      </c>
      <c r="K26" s="168">
        <v>144</v>
      </c>
      <c r="L26" s="168">
        <v>142</v>
      </c>
      <c r="M26" s="168">
        <v>139</v>
      </c>
      <c r="N26" s="168">
        <v>136</v>
      </c>
    </row>
    <row r="27" spans="1:14" s="137" customFormat="1" ht="15.9" customHeight="1">
      <c r="A27" s="139" t="s">
        <v>251</v>
      </c>
      <c r="B27" s="173">
        <v>131.33333333333334</v>
      </c>
      <c r="C27" s="168">
        <v>135</v>
      </c>
      <c r="D27" s="168">
        <v>130</v>
      </c>
      <c r="E27" s="168">
        <v>141</v>
      </c>
      <c r="F27" s="168">
        <v>151</v>
      </c>
      <c r="G27" s="168">
        <v>133</v>
      </c>
      <c r="H27" s="168">
        <v>121</v>
      </c>
      <c r="I27" s="168">
        <v>128</v>
      </c>
      <c r="J27" s="168">
        <v>120</v>
      </c>
      <c r="K27" s="168">
        <v>121</v>
      </c>
      <c r="L27" s="168">
        <v>128</v>
      </c>
      <c r="M27" s="168">
        <v>139</v>
      </c>
      <c r="N27" s="168">
        <v>129</v>
      </c>
    </row>
    <row r="28" spans="1:14" s="137" customFormat="1" ht="15.9" customHeight="1">
      <c r="A28" s="139" t="s">
        <v>252</v>
      </c>
      <c r="B28" s="173">
        <v>129.33333333333334</v>
      </c>
      <c r="C28" s="168">
        <v>116</v>
      </c>
      <c r="D28" s="168">
        <v>127</v>
      </c>
      <c r="E28" s="168">
        <v>136</v>
      </c>
      <c r="F28" s="168">
        <v>137</v>
      </c>
      <c r="G28" s="168">
        <v>143</v>
      </c>
      <c r="H28" s="168">
        <v>140</v>
      </c>
      <c r="I28" s="168">
        <v>129</v>
      </c>
      <c r="J28" s="168">
        <v>122</v>
      </c>
      <c r="K28" s="168">
        <v>124</v>
      </c>
      <c r="L28" s="168">
        <v>130</v>
      </c>
      <c r="M28" s="168">
        <v>126</v>
      </c>
      <c r="N28" s="168">
        <v>122</v>
      </c>
    </row>
    <row r="29" spans="1:14" s="137" customFormat="1" ht="15.9" customHeight="1">
      <c r="A29" s="139" t="s">
        <v>253</v>
      </c>
      <c r="B29" s="173">
        <v>126</v>
      </c>
      <c r="C29" s="168">
        <v>134</v>
      </c>
      <c r="D29" s="168">
        <v>133</v>
      </c>
      <c r="E29" s="168">
        <v>124</v>
      </c>
      <c r="F29" s="168">
        <v>119</v>
      </c>
      <c r="G29" s="168">
        <v>121</v>
      </c>
      <c r="H29" s="168">
        <v>119</v>
      </c>
      <c r="I29" s="168">
        <v>122</v>
      </c>
      <c r="J29" s="168">
        <v>133</v>
      </c>
      <c r="K29" s="168">
        <v>129</v>
      </c>
      <c r="L29" s="168">
        <v>133</v>
      </c>
      <c r="M29" s="168">
        <v>127</v>
      </c>
      <c r="N29" s="168">
        <v>112</v>
      </c>
    </row>
    <row r="30" spans="1:14" s="137" customFormat="1" ht="15.9" customHeight="1">
      <c r="A30" s="139" t="s">
        <v>254</v>
      </c>
      <c r="B30" s="173">
        <v>112</v>
      </c>
      <c r="C30" s="168">
        <v>121</v>
      </c>
      <c r="D30" s="168">
        <v>134</v>
      </c>
      <c r="E30" s="168">
        <v>112</v>
      </c>
      <c r="F30" s="168">
        <v>113</v>
      </c>
      <c r="G30" s="168">
        <v>111</v>
      </c>
      <c r="H30" s="168">
        <v>106</v>
      </c>
      <c r="I30" s="168">
        <v>104</v>
      </c>
      <c r="J30" s="168">
        <v>109</v>
      </c>
      <c r="K30" s="168">
        <v>106</v>
      </c>
      <c r="L30" s="168">
        <v>111</v>
      </c>
      <c r="M30" s="168">
        <v>107</v>
      </c>
      <c r="N30" s="168">
        <v>106</v>
      </c>
    </row>
    <row r="31" spans="1:14" s="137" customFormat="1" ht="15.9" customHeight="1">
      <c r="A31" s="139" t="s">
        <v>255</v>
      </c>
      <c r="B31" s="173">
        <v>120</v>
      </c>
      <c r="C31" s="168">
        <v>130</v>
      </c>
      <c r="D31" s="168">
        <v>126</v>
      </c>
      <c r="E31" s="168">
        <v>146</v>
      </c>
      <c r="F31" s="168">
        <v>122</v>
      </c>
      <c r="G31" s="168">
        <v>111</v>
      </c>
      <c r="H31" s="168">
        <v>108</v>
      </c>
      <c r="I31" s="168">
        <v>123</v>
      </c>
      <c r="J31" s="168">
        <v>124</v>
      </c>
      <c r="K31" s="168">
        <v>117</v>
      </c>
      <c r="L31" s="168">
        <v>115</v>
      </c>
      <c r="M31" s="168">
        <v>109</v>
      </c>
      <c r="N31" s="168">
        <v>107</v>
      </c>
    </row>
    <row r="32" spans="1:14" s="137" customFormat="1" ht="15.9" customHeight="1">
      <c r="A32" s="175" t="s">
        <v>347</v>
      </c>
      <c r="B32" s="189">
        <v>97</v>
      </c>
      <c r="C32" s="190">
        <v>108</v>
      </c>
      <c r="D32" s="190">
        <v>108</v>
      </c>
      <c r="E32" s="190">
        <v>102</v>
      </c>
      <c r="F32" s="190">
        <v>106</v>
      </c>
      <c r="G32" s="190">
        <v>105</v>
      </c>
      <c r="H32" s="190">
        <v>86</v>
      </c>
      <c r="I32" s="190">
        <v>94</v>
      </c>
      <c r="J32" s="190">
        <v>87</v>
      </c>
      <c r="K32" s="190">
        <v>96</v>
      </c>
      <c r="L32" s="190">
        <v>93</v>
      </c>
      <c r="M32" s="190">
        <v>89</v>
      </c>
      <c r="N32" s="190">
        <v>92</v>
      </c>
    </row>
    <row r="33" spans="1:14" s="137" customFormat="1" ht="15.9" customHeight="1">
      <c r="A33" s="301" t="s">
        <v>187</v>
      </c>
      <c r="B33" s="301"/>
      <c r="C33" s="301"/>
      <c r="D33" s="301"/>
      <c r="E33" s="301"/>
      <c r="F33" s="301"/>
      <c r="G33" s="301"/>
      <c r="H33" s="301"/>
      <c r="I33" s="301"/>
      <c r="J33" s="301"/>
      <c r="K33" s="301"/>
      <c r="L33" s="301"/>
      <c r="M33" s="301"/>
      <c r="N33" s="301"/>
    </row>
    <row r="34" spans="1:14" s="137" customFormat="1" ht="15.9" customHeight="1">
      <c r="A34" s="139" t="s">
        <v>244</v>
      </c>
      <c r="B34" s="173">
        <v>70</v>
      </c>
      <c r="C34" s="168">
        <v>88</v>
      </c>
      <c r="D34" s="168">
        <v>84</v>
      </c>
      <c r="E34" s="168">
        <v>80</v>
      </c>
      <c r="F34" s="168">
        <v>66</v>
      </c>
      <c r="G34" s="168">
        <v>64</v>
      </c>
      <c r="H34" s="168">
        <v>68</v>
      </c>
      <c r="I34" s="168">
        <v>69</v>
      </c>
      <c r="J34" s="168">
        <v>73</v>
      </c>
      <c r="K34" s="168">
        <v>63</v>
      </c>
      <c r="L34" s="168">
        <v>63</v>
      </c>
      <c r="M34" s="168">
        <v>58</v>
      </c>
      <c r="N34" s="168">
        <v>59</v>
      </c>
    </row>
    <row r="35" spans="1:14" s="137" customFormat="1" ht="15.9" customHeight="1">
      <c r="A35" s="139" t="s">
        <v>245</v>
      </c>
      <c r="B35" s="173">
        <v>61.5</v>
      </c>
      <c r="C35" s="168">
        <v>60</v>
      </c>
      <c r="D35" s="168">
        <v>66</v>
      </c>
      <c r="E35" s="168">
        <v>71</v>
      </c>
      <c r="F35" s="168">
        <v>70</v>
      </c>
      <c r="G35" s="168">
        <v>65</v>
      </c>
      <c r="H35" s="168">
        <v>63</v>
      </c>
      <c r="I35" s="168">
        <v>62</v>
      </c>
      <c r="J35" s="168">
        <v>52</v>
      </c>
      <c r="K35" s="168">
        <v>54</v>
      </c>
      <c r="L35" s="168">
        <v>65</v>
      </c>
      <c r="M35" s="168">
        <v>55</v>
      </c>
      <c r="N35" s="168">
        <v>55</v>
      </c>
    </row>
    <row r="36" spans="1:14" s="137" customFormat="1" ht="15.9" customHeight="1">
      <c r="A36" s="139" t="s">
        <v>246</v>
      </c>
      <c r="B36" s="173">
        <v>86.916666666666671</v>
      </c>
      <c r="C36" s="168">
        <v>57</v>
      </c>
      <c r="D36" s="168">
        <v>60</v>
      </c>
      <c r="E36" s="168">
        <v>71</v>
      </c>
      <c r="F36" s="168">
        <v>74</v>
      </c>
      <c r="G36" s="168">
        <v>87</v>
      </c>
      <c r="H36" s="168">
        <v>96</v>
      </c>
      <c r="I36" s="168">
        <v>103</v>
      </c>
      <c r="J36" s="168">
        <v>95</v>
      </c>
      <c r="K36" s="168">
        <v>95</v>
      </c>
      <c r="L36" s="168">
        <v>101</v>
      </c>
      <c r="M36" s="168">
        <v>102</v>
      </c>
      <c r="N36" s="168">
        <v>102</v>
      </c>
    </row>
    <row r="37" spans="1:14" s="137" customFormat="1" ht="15.9" customHeight="1">
      <c r="A37" s="139" t="s">
        <v>247</v>
      </c>
      <c r="B37" s="173">
        <v>83.166666666666671</v>
      </c>
      <c r="C37" s="168">
        <v>97</v>
      </c>
      <c r="D37" s="168">
        <v>93</v>
      </c>
      <c r="E37" s="168">
        <v>92</v>
      </c>
      <c r="F37" s="168">
        <v>81</v>
      </c>
      <c r="G37" s="168">
        <v>82</v>
      </c>
      <c r="H37" s="168">
        <v>79</v>
      </c>
      <c r="I37" s="168">
        <v>81</v>
      </c>
      <c r="J37" s="168">
        <v>82</v>
      </c>
      <c r="K37" s="168">
        <v>81</v>
      </c>
      <c r="L37" s="168">
        <v>79</v>
      </c>
      <c r="M37" s="168">
        <v>74</v>
      </c>
      <c r="N37" s="168">
        <v>77</v>
      </c>
    </row>
    <row r="38" spans="1:14" s="137" customFormat="1" ht="15.9" customHeight="1">
      <c r="A38" s="139" t="s">
        <v>248</v>
      </c>
      <c r="B38" s="173">
        <v>75.5</v>
      </c>
      <c r="C38" s="168">
        <v>72</v>
      </c>
      <c r="D38" s="168">
        <v>66</v>
      </c>
      <c r="E38" s="168">
        <v>69</v>
      </c>
      <c r="F38" s="168">
        <v>79</v>
      </c>
      <c r="G38" s="168">
        <v>69</v>
      </c>
      <c r="H38" s="168">
        <v>66</v>
      </c>
      <c r="I38" s="168">
        <v>70</v>
      </c>
      <c r="J38" s="168">
        <v>80</v>
      </c>
      <c r="K38" s="168">
        <v>80</v>
      </c>
      <c r="L38" s="168">
        <v>86</v>
      </c>
      <c r="M38" s="168">
        <v>83</v>
      </c>
      <c r="N38" s="168">
        <v>86</v>
      </c>
    </row>
    <row r="39" spans="1:14" s="137" customFormat="1" ht="15.9" customHeight="1">
      <c r="A39" s="139" t="s">
        <v>249</v>
      </c>
      <c r="B39" s="173">
        <v>81.333333333333329</v>
      </c>
      <c r="C39" s="168">
        <v>79</v>
      </c>
      <c r="D39" s="168">
        <v>72</v>
      </c>
      <c r="E39" s="168">
        <v>73</v>
      </c>
      <c r="F39" s="168">
        <v>65</v>
      </c>
      <c r="G39" s="168">
        <v>86</v>
      </c>
      <c r="H39" s="168">
        <v>94</v>
      </c>
      <c r="I39" s="168">
        <v>95</v>
      </c>
      <c r="J39" s="168">
        <v>97</v>
      </c>
      <c r="K39" s="168">
        <v>85</v>
      </c>
      <c r="L39" s="168">
        <v>84</v>
      </c>
      <c r="M39" s="168">
        <v>73</v>
      </c>
      <c r="N39" s="168">
        <v>73</v>
      </c>
    </row>
    <row r="40" spans="1:14" s="137" customFormat="1" ht="15.9" customHeight="1">
      <c r="A40" s="139" t="s">
        <v>250</v>
      </c>
      <c r="B40" s="173">
        <v>67.583333333333329</v>
      </c>
      <c r="C40" s="168">
        <v>63</v>
      </c>
      <c r="D40" s="168">
        <v>60</v>
      </c>
      <c r="E40" s="168">
        <v>64</v>
      </c>
      <c r="F40" s="168">
        <v>68</v>
      </c>
      <c r="G40" s="168">
        <v>72</v>
      </c>
      <c r="H40" s="168">
        <v>59</v>
      </c>
      <c r="I40" s="168">
        <v>58</v>
      </c>
      <c r="J40" s="168">
        <v>79</v>
      </c>
      <c r="K40" s="168">
        <v>77</v>
      </c>
      <c r="L40" s="168">
        <v>62</v>
      </c>
      <c r="M40" s="168">
        <v>73</v>
      </c>
      <c r="N40" s="168">
        <v>76</v>
      </c>
    </row>
    <row r="41" spans="1:14" s="137" customFormat="1" ht="15.9" customHeight="1">
      <c r="A41" s="139" t="s">
        <v>251</v>
      </c>
      <c r="B41" s="173">
        <v>76.083333333333329</v>
      </c>
      <c r="C41" s="168">
        <v>80</v>
      </c>
      <c r="D41" s="168">
        <v>75</v>
      </c>
      <c r="E41" s="168">
        <v>72</v>
      </c>
      <c r="F41" s="168">
        <v>72</v>
      </c>
      <c r="G41" s="168">
        <v>77</v>
      </c>
      <c r="H41" s="168">
        <v>84</v>
      </c>
      <c r="I41" s="168">
        <v>83</v>
      </c>
      <c r="J41" s="168">
        <v>86</v>
      </c>
      <c r="K41" s="168">
        <v>82</v>
      </c>
      <c r="L41" s="168">
        <v>78</v>
      </c>
      <c r="M41" s="168">
        <v>61</v>
      </c>
      <c r="N41" s="168">
        <v>63</v>
      </c>
    </row>
    <row r="42" spans="1:14" s="137" customFormat="1" ht="15.9" customHeight="1">
      <c r="A42" s="139" t="s">
        <v>252</v>
      </c>
      <c r="B42" s="173">
        <v>68.583333333333329</v>
      </c>
      <c r="C42" s="168">
        <v>64</v>
      </c>
      <c r="D42" s="168">
        <v>61</v>
      </c>
      <c r="E42" s="168">
        <v>64</v>
      </c>
      <c r="F42" s="168">
        <v>68</v>
      </c>
      <c r="G42" s="168">
        <v>71</v>
      </c>
      <c r="H42" s="168">
        <v>72</v>
      </c>
      <c r="I42" s="168">
        <v>65</v>
      </c>
      <c r="J42" s="168">
        <v>71</v>
      </c>
      <c r="K42" s="168">
        <v>65</v>
      </c>
      <c r="L42" s="168">
        <v>72</v>
      </c>
      <c r="M42" s="168">
        <v>75</v>
      </c>
      <c r="N42" s="168">
        <v>75</v>
      </c>
    </row>
    <row r="43" spans="1:14" s="137" customFormat="1" ht="15.9" customHeight="1">
      <c r="A43" s="139" t="s">
        <v>253</v>
      </c>
      <c r="B43" s="173">
        <v>67</v>
      </c>
      <c r="C43" s="168">
        <v>76</v>
      </c>
      <c r="D43" s="168">
        <v>68</v>
      </c>
      <c r="E43" s="168">
        <v>64</v>
      </c>
      <c r="F43" s="168">
        <v>67</v>
      </c>
      <c r="G43" s="168">
        <v>68</v>
      </c>
      <c r="H43" s="168">
        <v>70</v>
      </c>
      <c r="I43" s="168">
        <v>66</v>
      </c>
      <c r="J43" s="168">
        <v>66</v>
      </c>
      <c r="K43" s="168">
        <v>58</v>
      </c>
      <c r="L43" s="168">
        <v>60</v>
      </c>
      <c r="M43" s="168">
        <v>71</v>
      </c>
      <c r="N43" s="168">
        <v>72</v>
      </c>
    </row>
    <row r="44" spans="1:14" s="137" customFormat="1" ht="15.9" customHeight="1">
      <c r="A44" s="139" t="s">
        <v>254</v>
      </c>
      <c r="B44" s="173">
        <v>65</v>
      </c>
      <c r="C44" s="168">
        <v>75</v>
      </c>
      <c r="D44" s="168">
        <v>72</v>
      </c>
      <c r="E44" s="168">
        <v>75</v>
      </c>
      <c r="F44" s="168">
        <v>76</v>
      </c>
      <c r="G44" s="168">
        <v>70</v>
      </c>
      <c r="H44" s="168">
        <v>64</v>
      </c>
      <c r="I44" s="168">
        <v>61</v>
      </c>
      <c r="J44" s="168">
        <v>60</v>
      </c>
      <c r="K44" s="168">
        <v>57</v>
      </c>
      <c r="L44" s="168">
        <v>49</v>
      </c>
      <c r="M44" s="168">
        <v>57</v>
      </c>
      <c r="N44" s="168">
        <v>58</v>
      </c>
    </row>
    <row r="45" spans="1:14" s="137" customFormat="1" ht="15.9" customHeight="1">
      <c r="A45" s="139" t="s">
        <v>255</v>
      </c>
      <c r="B45" s="173">
        <v>61</v>
      </c>
      <c r="C45" s="168">
        <v>59</v>
      </c>
      <c r="D45" s="168">
        <v>61</v>
      </c>
      <c r="E45" s="168">
        <v>47</v>
      </c>
      <c r="F45" s="168">
        <v>58</v>
      </c>
      <c r="G45" s="168">
        <v>58</v>
      </c>
      <c r="H45" s="168">
        <v>57</v>
      </c>
      <c r="I45" s="168">
        <v>65</v>
      </c>
      <c r="J45" s="168">
        <v>67</v>
      </c>
      <c r="K45" s="168">
        <v>68</v>
      </c>
      <c r="L45" s="168">
        <v>65</v>
      </c>
      <c r="M45" s="168">
        <v>66</v>
      </c>
      <c r="N45" s="168">
        <v>63</v>
      </c>
    </row>
    <row r="46" spans="1:14" s="137" customFormat="1" ht="15.9" customHeight="1">
      <c r="A46" s="175" t="s">
        <v>347</v>
      </c>
      <c r="B46" s="189">
        <v>49</v>
      </c>
      <c r="C46" s="190">
        <v>60</v>
      </c>
      <c r="D46" s="190">
        <v>51</v>
      </c>
      <c r="E46" s="190">
        <v>52</v>
      </c>
      <c r="F46" s="190">
        <v>46</v>
      </c>
      <c r="G46" s="190">
        <v>49</v>
      </c>
      <c r="H46" s="190">
        <v>49</v>
      </c>
      <c r="I46" s="190">
        <v>40</v>
      </c>
      <c r="J46" s="190">
        <v>51</v>
      </c>
      <c r="K46" s="190">
        <v>50</v>
      </c>
      <c r="L46" s="190">
        <v>51</v>
      </c>
      <c r="M46" s="190">
        <v>45</v>
      </c>
      <c r="N46" s="190">
        <v>46</v>
      </c>
    </row>
    <row r="47" spans="1:14" s="137" customFormat="1" ht="15.9" customHeight="1">
      <c r="A47" s="301" t="s">
        <v>38</v>
      </c>
      <c r="B47" s="301"/>
      <c r="C47" s="301"/>
      <c r="D47" s="301"/>
      <c r="E47" s="301"/>
      <c r="F47" s="301"/>
      <c r="G47" s="301"/>
      <c r="H47" s="301"/>
      <c r="I47" s="301"/>
      <c r="J47" s="301"/>
      <c r="K47" s="301"/>
      <c r="L47" s="301"/>
      <c r="M47" s="301"/>
      <c r="N47" s="301"/>
    </row>
    <row r="48" spans="1:14" s="137" customFormat="1" ht="15.9" customHeight="1">
      <c r="A48" s="139" t="s">
        <v>244</v>
      </c>
      <c r="B48" s="173">
        <v>75</v>
      </c>
      <c r="C48" s="168">
        <v>87</v>
      </c>
      <c r="D48" s="168">
        <v>86</v>
      </c>
      <c r="E48" s="168">
        <v>87</v>
      </c>
      <c r="F48" s="168">
        <v>85</v>
      </c>
      <c r="G48" s="168">
        <v>77</v>
      </c>
      <c r="H48" s="168">
        <v>70</v>
      </c>
      <c r="I48" s="168">
        <v>69</v>
      </c>
      <c r="J48" s="168">
        <v>67</v>
      </c>
      <c r="K48" s="168">
        <v>71</v>
      </c>
      <c r="L48" s="168">
        <v>69</v>
      </c>
      <c r="M48" s="168">
        <v>65</v>
      </c>
      <c r="N48" s="168">
        <v>66</v>
      </c>
    </row>
    <row r="49" spans="1:14" s="137" customFormat="1" ht="15.9" customHeight="1">
      <c r="A49" s="139" t="s">
        <v>245</v>
      </c>
      <c r="B49" s="173">
        <v>50.166666666666664</v>
      </c>
      <c r="C49" s="168">
        <v>55</v>
      </c>
      <c r="D49" s="168">
        <v>55</v>
      </c>
      <c r="E49" s="168">
        <v>54</v>
      </c>
      <c r="F49" s="168">
        <v>50</v>
      </c>
      <c r="G49" s="168">
        <v>48</v>
      </c>
      <c r="H49" s="168">
        <v>49</v>
      </c>
      <c r="I49" s="168">
        <v>50</v>
      </c>
      <c r="J49" s="168">
        <v>52</v>
      </c>
      <c r="K49" s="168">
        <v>53</v>
      </c>
      <c r="L49" s="168">
        <v>47</v>
      </c>
      <c r="M49" s="168">
        <v>44</v>
      </c>
      <c r="N49" s="168">
        <v>45</v>
      </c>
    </row>
    <row r="50" spans="1:14" s="137" customFormat="1" ht="15.9" customHeight="1">
      <c r="A50" s="139" t="s">
        <v>246</v>
      </c>
      <c r="B50" s="173">
        <v>59.75</v>
      </c>
      <c r="C50" s="168">
        <v>55</v>
      </c>
      <c r="D50" s="168">
        <v>54</v>
      </c>
      <c r="E50" s="168">
        <v>52</v>
      </c>
      <c r="F50" s="168">
        <v>57</v>
      </c>
      <c r="G50" s="168">
        <v>55</v>
      </c>
      <c r="H50" s="168">
        <v>56</v>
      </c>
      <c r="I50" s="168">
        <v>54</v>
      </c>
      <c r="J50" s="168">
        <v>59</v>
      </c>
      <c r="K50" s="168">
        <v>62</v>
      </c>
      <c r="L50" s="168">
        <v>67</v>
      </c>
      <c r="M50" s="168">
        <v>71</v>
      </c>
      <c r="N50" s="168">
        <v>75</v>
      </c>
    </row>
    <row r="51" spans="1:14" s="137" customFormat="1" ht="15.9" customHeight="1">
      <c r="A51" s="139" t="s">
        <v>247</v>
      </c>
      <c r="B51" s="173">
        <v>77.833333333333329</v>
      </c>
      <c r="C51" s="168">
        <v>80</v>
      </c>
      <c r="D51" s="168">
        <v>82</v>
      </c>
      <c r="E51" s="168">
        <v>85</v>
      </c>
      <c r="F51" s="168">
        <v>85</v>
      </c>
      <c r="G51" s="168">
        <v>86</v>
      </c>
      <c r="H51" s="168">
        <v>81</v>
      </c>
      <c r="I51" s="168">
        <v>78</v>
      </c>
      <c r="J51" s="168">
        <v>75</v>
      </c>
      <c r="K51" s="168">
        <v>73</v>
      </c>
      <c r="L51" s="168">
        <v>67</v>
      </c>
      <c r="M51" s="168">
        <v>69</v>
      </c>
      <c r="N51" s="168">
        <v>73</v>
      </c>
    </row>
    <row r="52" spans="1:14" s="137" customFormat="1" ht="15.9" customHeight="1">
      <c r="A52" s="139" t="s">
        <v>248</v>
      </c>
      <c r="B52" s="173">
        <v>71.083333333333329</v>
      </c>
      <c r="C52" s="168">
        <v>76</v>
      </c>
      <c r="D52" s="168">
        <v>73</v>
      </c>
      <c r="E52" s="168">
        <v>71</v>
      </c>
      <c r="F52" s="168">
        <v>68</v>
      </c>
      <c r="G52" s="168">
        <v>72</v>
      </c>
      <c r="H52" s="168">
        <v>70</v>
      </c>
      <c r="I52" s="168">
        <v>70</v>
      </c>
      <c r="J52" s="168">
        <v>68</v>
      </c>
      <c r="K52" s="168">
        <v>66</v>
      </c>
      <c r="L52" s="168">
        <v>72</v>
      </c>
      <c r="M52" s="168">
        <v>73</v>
      </c>
      <c r="N52" s="168">
        <v>74</v>
      </c>
    </row>
    <row r="53" spans="1:14" s="137" customFormat="1" ht="15.9" customHeight="1">
      <c r="A53" s="139" t="s">
        <v>249</v>
      </c>
      <c r="B53" s="173">
        <v>77.833333333333329</v>
      </c>
      <c r="C53" s="168">
        <v>76</v>
      </c>
      <c r="D53" s="168">
        <v>83</v>
      </c>
      <c r="E53" s="168">
        <v>84</v>
      </c>
      <c r="F53" s="168">
        <v>87</v>
      </c>
      <c r="G53" s="168">
        <v>84</v>
      </c>
      <c r="H53" s="168">
        <v>71</v>
      </c>
      <c r="I53" s="168">
        <v>71</v>
      </c>
      <c r="J53" s="168">
        <v>71</v>
      </c>
      <c r="K53" s="168">
        <v>72</v>
      </c>
      <c r="L53" s="168">
        <v>69</v>
      </c>
      <c r="M53" s="168">
        <v>79</v>
      </c>
      <c r="N53" s="168">
        <v>87</v>
      </c>
    </row>
    <row r="54" spans="1:14" s="137" customFormat="1" ht="15.9" customHeight="1">
      <c r="A54" s="139" t="s">
        <v>250</v>
      </c>
      <c r="B54" s="173">
        <v>81.75</v>
      </c>
      <c r="C54" s="168">
        <v>87</v>
      </c>
      <c r="D54" s="168">
        <v>81</v>
      </c>
      <c r="E54" s="168">
        <v>78</v>
      </c>
      <c r="F54" s="168">
        <v>79</v>
      </c>
      <c r="G54" s="168">
        <v>77</v>
      </c>
      <c r="H54" s="168">
        <v>85</v>
      </c>
      <c r="I54" s="168">
        <v>80</v>
      </c>
      <c r="J54" s="168">
        <v>79</v>
      </c>
      <c r="K54" s="168">
        <v>80</v>
      </c>
      <c r="L54" s="168">
        <v>88</v>
      </c>
      <c r="M54" s="168">
        <v>84</v>
      </c>
      <c r="N54" s="168">
        <v>83</v>
      </c>
    </row>
    <row r="55" spans="1:14" s="137" customFormat="1" ht="15.9" customHeight="1">
      <c r="A55" s="139" t="s">
        <v>251</v>
      </c>
      <c r="B55" s="173">
        <v>80.083333333333329</v>
      </c>
      <c r="C55" s="168">
        <v>74</v>
      </c>
      <c r="D55" s="168">
        <v>76</v>
      </c>
      <c r="E55" s="168">
        <v>78</v>
      </c>
      <c r="F55" s="168">
        <v>76</v>
      </c>
      <c r="G55" s="168">
        <v>74</v>
      </c>
      <c r="H55" s="168">
        <v>79</v>
      </c>
      <c r="I55" s="168">
        <v>81</v>
      </c>
      <c r="J55" s="168">
        <v>83</v>
      </c>
      <c r="K55" s="168">
        <v>86</v>
      </c>
      <c r="L55" s="168">
        <v>81</v>
      </c>
      <c r="M55" s="168">
        <v>91</v>
      </c>
      <c r="N55" s="168">
        <v>82</v>
      </c>
    </row>
    <row r="56" spans="1:14" s="137" customFormat="1" ht="15.9" customHeight="1">
      <c r="A56" s="139" t="s">
        <v>252</v>
      </c>
      <c r="B56" s="173">
        <v>74.083333333333329</v>
      </c>
      <c r="C56" s="168">
        <v>76</v>
      </c>
      <c r="D56" s="168">
        <v>79</v>
      </c>
      <c r="E56" s="168">
        <v>80</v>
      </c>
      <c r="F56" s="168">
        <v>80</v>
      </c>
      <c r="G56" s="168">
        <v>78</v>
      </c>
      <c r="H56" s="168">
        <v>78</v>
      </c>
      <c r="I56" s="168">
        <v>71</v>
      </c>
      <c r="J56" s="168">
        <v>68</v>
      </c>
      <c r="K56" s="168">
        <v>66</v>
      </c>
      <c r="L56" s="168">
        <v>72</v>
      </c>
      <c r="M56" s="168">
        <v>68</v>
      </c>
      <c r="N56" s="168">
        <v>73</v>
      </c>
    </row>
    <row r="57" spans="1:14" s="137" customFormat="1" ht="15.9" customHeight="1">
      <c r="A57" s="139" t="s">
        <v>253</v>
      </c>
      <c r="B57" s="173">
        <v>69</v>
      </c>
      <c r="C57" s="168">
        <v>75</v>
      </c>
      <c r="D57" s="168">
        <v>72</v>
      </c>
      <c r="E57" s="168">
        <v>68</v>
      </c>
      <c r="F57" s="168">
        <v>71</v>
      </c>
      <c r="G57" s="168">
        <v>74</v>
      </c>
      <c r="H57" s="168">
        <v>71</v>
      </c>
      <c r="I57" s="168">
        <v>72</v>
      </c>
      <c r="J57" s="168">
        <v>71</v>
      </c>
      <c r="K57" s="168">
        <v>64</v>
      </c>
      <c r="L57" s="168">
        <v>62</v>
      </c>
      <c r="M57" s="168">
        <v>66</v>
      </c>
      <c r="N57" s="168">
        <v>65</v>
      </c>
    </row>
    <row r="58" spans="1:14" s="137" customFormat="1" ht="15.9" customHeight="1">
      <c r="A58" s="139" t="s">
        <v>254</v>
      </c>
      <c r="B58" s="173">
        <v>67</v>
      </c>
      <c r="C58" s="168">
        <v>68</v>
      </c>
      <c r="D58" s="168">
        <v>67</v>
      </c>
      <c r="E58" s="168">
        <v>67</v>
      </c>
      <c r="F58" s="168">
        <v>66</v>
      </c>
      <c r="G58" s="168">
        <v>72</v>
      </c>
      <c r="H58" s="168">
        <v>73</v>
      </c>
      <c r="I58" s="168">
        <v>72</v>
      </c>
      <c r="J58" s="168">
        <v>69</v>
      </c>
      <c r="K58" s="168">
        <v>66</v>
      </c>
      <c r="L58" s="168">
        <v>61</v>
      </c>
      <c r="M58" s="168">
        <v>62</v>
      </c>
      <c r="N58" s="168">
        <v>58</v>
      </c>
    </row>
    <row r="59" spans="1:14" s="137" customFormat="1" ht="15.9" customHeight="1">
      <c r="A59" s="139" t="s">
        <v>255</v>
      </c>
      <c r="B59" s="173">
        <v>53</v>
      </c>
      <c r="C59" s="168">
        <v>53</v>
      </c>
      <c r="D59" s="168">
        <v>51</v>
      </c>
      <c r="E59" s="168">
        <v>51</v>
      </c>
      <c r="F59" s="168">
        <v>49</v>
      </c>
      <c r="G59" s="168">
        <v>55</v>
      </c>
      <c r="H59" s="168">
        <v>55</v>
      </c>
      <c r="I59" s="168">
        <v>57</v>
      </c>
      <c r="J59" s="168">
        <v>52</v>
      </c>
      <c r="K59" s="168">
        <v>48</v>
      </c>
      <c r="L59" s="168">
        <v>52</v>
      </c>
      <c r="M59" s="168">
        <v>54</v>
      </c>
      <c r="N59" s="168">
        <v>62</v>
      </c>
    </row>
    <row r="60" spans="1:14" s="137" customFormat="1" ht="15.9" customHeight="1" thickBot="1">
      <c r="A60" s="153" t="s">
        <v>347</v>
      </c>
      <c r="B60" s="191">
        <v>57</v>
      </c>
      <c r="C60" s="192">
        <v>70</v>
      </c>
      <c r="D60" s="192">
        <v>68</v>
      </c>
      <c r="E60" s="192">
        <v>67</v>
      </c>
      <c r="F60" s="192">
        <v>60</v>
      </c>
      <c r="G60" s="192">
        <v>58</v>
      </c>
      <c r="H60" s="192">
        <v>55</v>
      </c>
      <c r="I60" s="192">
        <v>59</v>
      </c>
      <c r="J60" s="192">
        <v>55</v>
      </c>
      <c r="K60" s="192">
        <v>54</v>
      </c>
      <c r="L60" s="192">
        <v>50</v>
      </c>
      <c r="M60" s="192">
        <v>42</v>
      </c>
      <c r="N60" s="192">
        <v>42</v>
      </c>
    </row>
    <row r="61" spans="1:14" s="137" customFormat="1" ht="15.9" customHeight="1">
      <c r="A61" s="273" t="s">
        <v>429</v>
      </c>
      <c r="B61" s="273"/>
      <c r="C61" s="273"/>
      <c r="D61" s="273"/>
      <c r="E61" s="273"/>
      <c r="F61" s="273"/>
      <c r="G61" s="273"/>
      <c r="H61" s="273"/>
      <c r="I61" s="273"/>
      <c r="J61" s="273"/>
      <c r="K61" s="273"/>
      <c r="L61" s="273"/>
      <c r="M61" s="273"/>
      <c r="N61" s="273"/>
    </row>
  </sheetData>
  <mergeCells count="6">
    <mergeCell ref="L3:N3"/>
    <mergeCell ref="A61:N61"/>
    <mergeCell ref="A47:N47"/>
    <mergeCell ref="A5:N5"/>
    <mergeCell ref="A19:N19"/>
    <mergeCell ref="A33:N33"/>
  </mergeCells>
  <pageMargins left="0.78740157499999996" right="0.78740157499999996" top="0.984251969" bottom="0.984251969" header="0.4921259845" footer="0.4921259845"/>
  <pageSetup paperSize="9" orientation="portrait" r:id="rId1"/>
  <headerFooter alignWithMargins="0"/>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C6C4"/>
  </sheetPr>
  <dimension ref="A1:N61"/>
  <sheetViews>
    <sheetView zoomScale="85" zoomScaleNormal="85" workbookViewId="0">
      <selection activeCell="T23" sqref="T23"/>
    </sheetView>
  </sheetViews>
  <sheetFormatPr baseColWidth="10" defaultRowHeight="13.2"/>
  <cols>
    <col min="1" max="1" width="6.109375" style="21" customWidth="1"/>
    <col min="2" max="2" width="15.44140625" style="22" bestFit="1" customWidth="1"/>
    <col min="3" max="3" width="6.33203125" style="21" bestFit="1" customWidth="1"/>
    <col min="4" max="14" width="6.33203125" style="20" bestFit="1" customWidth="1"/>
    <col min="15" max="256" width="11.44140625" style="20"/>
    <col min="257" max="257" width="5.44140625" style="20" customWidth="1"/>
    <col min="258" max="258" width="10.88671875" style="20" bestFit="1" customWidth="1"/>
    <col min="259" max="270" width="5.6640625" style="20" customWidth="1"/>
    <col min="271" max="512" width="11.44140625" style="20"/>
    <col min="513" max="513" width="5.44140625" style="20" customWidth="1"/>
    <col min="514" max="514" width="10.88671875" style="20" bestFit="1" customWidth="1"/>
    <col min="515" max="526" width="5.6640625" style="20" customWidth="1"/>
    <col min="527" max="768" width="11.44140625" style="20"/>
    <col min="769" max="769" width="5.44140625" style="20" customWidth="1"/>
    <col min="770" max="770" width="10.88671875" style="20" bestFit="1" customWidth="1"/>
    <col min="771" max="782" width="5.6640625" style="20" customWidth="1"/>
    <col min="783" max="1024" width="11.44140625" style="20"/>
    <col min="1025" max="1025" width="5.44140625" style="20" customWidth="1"/>
    <col min="1026" max="1026" width="10.88671875" style="20" bestFit="1" customWidth="1"/>
    <col min="1027" max="1038" width="5.6640625" style="20" customWidth="1"/>
    <col min="1039" max="1280" width="11.44140625" style="20"/>
    <col min="1281" max="1281" width="5.44140625" style="20" customWidth="1"/>
    <col min="1282" max="1282" width="10.88671875" style="20" bestFit="1" customWidth="1"/>
    <col min="1283" max="1294" width="5.6640625" style="20" customWidth="1"/>
    <col min="1295" max="1536" width="11.44140625" style="20"/>
    <col min="1537" max="1537" width="5.44140625" style="20" customWidth="1"/>
    <col min="1538" max="1538" width="10.88671875" style="20" bestFit="1" customWidth="1"/>
    <col min="1539" max="1550" width="5.6640625" style="20" customWidth="1"/>
    <col min="1551" max="1792" width="11.44140625" style="20"/>
    <col min="1793" max="1793" width="5.44140625" style="20" customWidth="1"/>
    <col min="1794" max="1794" width="10.88671875" style="20" bestFit="1" customWidth="1"/>
    <col min="1795" max="1806" width="5.6640625" style="20" customWidth="1"/>
    <col min="1807" max="2048" width="11.44140625" style="20"/>
    <col min="2049" max="2049" width="5.44140625" style="20" customWidth="1"/>
    <col min="2050" max="2050" width="10.88671875" style="20" bestFit="1" customWidth="1"/>
    <col min="2051" max="2062" width="5.6640625" style="20" customWidth="1"/>
    <col min="2063" max="2304" width="11.44140625" style="20"/>
    <col min="2305" max="2305" width="5.44140625" style="20" customWidth="1"/>
    <col min="2306" max="2306" width="10.88671875" style="20" bestFit="1" customWidth="1"/>
    <col min="2307" max="2318" width="5.6640625" style="20" customWidth="1"/>
    <col min="2319" max="2560" width="11.44140625" style="20"/>
    <col min="2561" max="2561" width="5.44140625" style="20" customWidth="1"/>
    <col min="2562" max="2562" width="10.88671875" style="20" bestFit="1" customWidth="1"/>
    <col min="2563" max="2574" width="5.6640625" style="20" customWidth="1"/>
    <col min="2575" max="2816" width="11.44140625" style="20"/>
    <col min="2817" max="2817" width="5.44140625" style="20" customWidth="1"/>
    <col min="2818" max="2818" width="10.88671875" style="20" bestFit="1" customWidth="1"/>
    <col min="2819" max="2830" width="5.6640625" style="20" customWidth="1"/>
    <col min="2831" max="3072" width="11.44140625" style="20"/>
    <col min="3073" max="3073" width="5.44140625" style="20" customWidth="1"/>
    <col min="3074" max="3074" width="10.88671875" style="20" bestFit="1" customWidth="1"/>
    <col min="3075" max="3086" width="5.6640625" style="20" customWidth="1"/>
    <col min="3087" max="3328" width="11.44140625" style="20"/>
    <col min="3329" max="3329" width="5.44140625" style="20" customWidth="1"/>
    <col min="3330" max="3330" width="10.88671875" style="20" bestFit="1" customWidth="1"/>
    <col min="3331" max="3342" width="5.6640625" style="20" customWidth="1"/>
    <col min="3343" max="3584" width="11.44140625" style="20"/>
    <col min="3585" max="3585" width="5.44140625" style="20" customWidth="1"/>
    <col min="3586" max="3586" width="10.88671875" style="20" bestFit="1" customWidth="1"/>
    <col min="3587" max="3598" width="5.6640625" style="20" customWidth="1"/>
    <col min="3599" max="3840" width="11.44140625" style="20"/>
    <col min="3841" max="3841" width="5.44140625" style="20" customWidth="1"/>
    <col min="3842" max="3842" width="10.88671875" style="20" bestFit="1" customWidth="1"/>
    <col min="3843" max="3854" width="5.6640625" style="20" customWidth="1"/>
    <col min="3855" max="4096" width="11.44140625" style="20"/>
    <col min="4097" max="4097" width="5.44140625" style="20" customWidth="1"/>
    <col min="4098" max="4098" width="10.88671875" style="20" bestFit="1" customWidth="1"/>
    <col min="4099" max="4110" width="5.6640625" style="20" customWidth="1"/>
    <col min="4111" max="4352" width="11.44140625" style="20"/>
    <col min="4353" max="4353" width="5.44140625" style="20" customWidth="1"/>
    <col min="4354" max="4354" width="10.88671875" style="20" bestFit="1" customWidth="1"/>
    <col min="4355" max="4366" width="5.6640625" style="20" customWidth="1"/>
    <col min="4367" max="4608" width="11.44140625" style="20"/>
    <col min="4609" max="4609" width="5.44140625" style="20" customWidth="1"/>
    <col min="4610" max="4610" width="10.88671875" style="20" bestFit="1" customWidth="1"/>
    <col min="4611" max="4622" width="5.6640625" style="20" customWidth="1"/>
    <col min="4623" max="4864" width="11.44140625" style="20"/>
    <col min="4865" max="4865" width="5.44140625" style="20" customWidth="1"/>
    <col min="4866" max="4866" width="10.88671875" style="20" bestFit="1" customWidth="1"/>
    <col min="4867" max="4878" width="5.6640625" style="20" customWidth="1"/>
    <col min="4879" max="5120" width="11.44140625" style="20"/>
    <col min="5121" max="5121" width="5.44140625" style="20" customWidth="1"/>
    <col min="5122" max="5122" width="10.88671875" style="20" bestFit="1" customWidth="1"/>
    <col min="5123" max="5134" width="5.6640625" style="20" customWidth="1"/>
    <col min="5135" max="5376" width="11.44140625" style="20"/>
    <col min="5377" max="5377" width="5.44140625" style="20" customWidth="1"/>
    <col min="5378" max="5378" width="10.88671875" style="20" bestFit="1" customWidth="1"/>
    <col min="5379" max="5390" width="5.6640625" style="20" customWidth="1"/>
    <col min="5391" max="5632" width="11.44140625" style="20"/>
    <col min="5633" max="5633" width="5.44140625" style="20" customWidth="1"/>
    <col min="5634" max="5634" width="10.88671875" style="20" bestFit="1" customWidth="1"/>
    <col min="5635" max="5646" width="5.6640625" style="20" customWidth="1"/>
    <col min="5647" max="5888" width="11.44140625" style="20"/>
    <col min="5889" max="5889" width="5.44140625" style="20" customWidth="1"/>
    <col min="5890" max="5890" width="10.88671875" style="20" bestFit="1" customWidth="1"/>
    <col min="5891" max="5902" width="5.6640625" style="20" customWidth="1"/>
    <col min="5903" max="6144" width="11.44140625" style="20"/>
    <col min="6145" max="6145" width="5.44140625" style="20" customWidth="1"/>
    <col min="6146" max="6146" width="10.88671875" style="20" bestFit="1" customWidth="1"/>
    <col min="6147" max="6158" width="5.6640625" style="20" customWidth="1"/>
    <col min="6159" max="6400" width="11.44140625" style="20"/>
    <col min="6401" max="6401" width="5.44140625" style="20" customWidth="1"/>
    <col min="6402" max="6402" width="10.88671875" style="20" bestFit="1" customWidth="1"/>
    <col min="6403" max="6414" width="5.6640625" style="20" customWidth="1"/>
    <col min="6415" max="6656" width="11.44140625" style="20"/>
    <col min="6657" max="6657" width="5.44140625" style="20" customWidth="1"/>
    <col min="6658" max="6658" width="10.88671875" style="20" bestFit="1" customWidth="1"/>
    <col min="6659" max="6670" width="5.6640625" style="20" customWidth="1"/>
    <col min="6671" max="6912" width="11.44140625" style="20"/>
    <col min="6913" max="6913" width="5.44140625" style="20" customWidth="1"/>
    <col min="6914" max="6914" width="10.88671875" style="20" bestFit="1" customWidth="1"/>
    <col min="6915" max="6926" width="5.6640625" style="20" customWidth="1"/>
    <col min="6927" max="7168" width="11.44140625" style="20"/>
    <col min="7169" max="7169" width="5.44140625" style="20" customWidth="1"/>
    <col min="7170" max="7170" width="10.88671875" style="20" bestFit="1" customWidth="1"/>
    <col min="7171" max="7182" width="5.6640625" style="20" customWidth="1"/>
    <col min="7183" max="7424" width="11.44140625" style="20"/>
    <col min="7425" max="7425" width="5.44140625" style="20" customWidth="1"/>
    <col min="7426" max="7426" width="10.88671875" style="20" bestFit="1" customWidth="1"/>
    <col min="7427" max="7438" width="5.6640625" style="20" customWidth="1"/>
    <col min="7439" max="7680" width="11.44140625" style="20"/>
    <col min="7681" max="7681" width="5.44140625" style="20" customWidth="1"/>
    <col min="7682" max="7682" width="10.88671875" style="20" bestFit="1" customWidth="1"/>
    <col min="7683" max="7694" width="5.6640625" style="20" customWidth="1"/>
    <col min="7695" max="7936" width="11.44140625" style="20"/>
    <col min="7937" max="7937" width="5.44140625" style="20" customWidth="1"/>
    <col min="7938" max="7938" width="10.88671875" style="20" bestFit="1" customWidth="1"/>
    <col min="7939" max="7950" width="5.6640625" style="20" customWidth="1"/>
    <col min="7951" max="8192" width="11.44140625" style="20"/>
    <col min="8193" max="8193" width="5.44140625" style="20" customWidth="1"/>
    <col min="8194" max="8194" width="10.88671875" style="20" bestFit="1" customWidth="1"/>
    <col min="8195" max="8206" width="5.6640625" style="20" customWidth="1"/>
    <col min="8207" max="8448" width="11.44140625" style="20"/>
    <col min="8449" max="8449" width="5.44140625" style="20" customWidth="1"/>
    <col min="8450" max="8450" width="10.88671875" style="20" bestFit="1" customWidth="1"/>
    <col min="8451" max="8462" width="5.6640625" style="20" customWidth="1"/>
    <col min="8463" max="8704" width="11.44140625" style="20"/>
    <col min="8705" max="8705" width="5.44140625" style="20" customWidth="1"/>
    <col min="8706" max="8706" width="10.88671875" style="20" bestFit="1" customWidth="1"/>
    <col min="8707" max="8718" width="5.6640625" style="20" customWidth="1"/>
    <col min="8719" max="8960" width="11.44140625" style="20"/>
    <col min="8961" max="8961" width="5.44140625" style="20" customWidth="1"/>
    <col min="8962" max="8962" width="10.88671875" style="20" bestFit="1" customWidth="1"/>
    <col min="8963" max="8974" width="5.6640625" style="20" customWidth="1"/>
    <col min="8975" max="9216" width="11.44140625" style="20"/>
    <col min="9217" max="9217" width="5.44140625" style="20" customWidth="1"/>
    <col min="9218" max="9218" width="10.88671875" style="20" bestFit="1" customWidth="1"/>
    <col min="9219" max="9230" width="5.6640625" style="20" customWidth="1"/>
    <col min="9231" max="9472" width="11.44140625" style="20"/>
    <col min="9473" max="9473" width="5.44140625" style="20" customWidth="1"/>
    <col min="9474" max="9474" width="10.88671875" style="20" bestFit="1" customWidth="1"/>
    <col min="9475" max="9486" width="5.6640625" style="20" customWidth="1"/>
    <col min="9487" max="9728" width="11.44140625" style="20"/>
    <col min="9729" max="9729" width="5.44140625" style="20" customWidth="1"/>
    <col min="9730" max="9730" width="10.88671875" style="20" bestFit="1" customWidth="1"/>
    <col min="9731" max="9742" width="5.6640625" style="20" customWidth="1"/>
    <col min="9743" max="9984" width="11.44140625" style="20"/>
    <col min="9985" max="9985" width="5.44140625" style="20" customWidth="1"/>
    <col min="9986" max="9986" width="10.88671875" style="20" bestFit="1" customWidth="1"/>
    <col min="9987" max="9998" width="5.6640625" style="20" customWidth="1"/>
    <col min="9999" max="10240" width="11.44140625" style="20"/>
    <col min="10241" max="10241" width="5.44140625" style="20" customWidth="1"/>
    <col min="10242" max="10242" width="10.88671875" style="20" bestFit="1" customWidth="1"/>
    <col min="10243" max="10254" width="5.6640625" style="20" customWidth="1"/>
    <col min="10255" max="10496" width="11.44140625" style="20"/>
    <col min="10497" max="10497" width="5.44140625" style="20" customWidth="1"/>
    <col min="10498" max="10498" width="10.88671875" style="20" bestFit="1" customWidth="1"/>
    <col min="10499" max="10510" width="5.6640625" style="20" customWidth="1"/>
    <col min="10511" max="10752" width="11.44140625" style="20"/>
    <col min="10753" max="10753" width="5.44140625" style="20" customWidth="1"/>
    <col min="10754" max="10754" width="10.88671875" style="20" bestFit="1" customWidth="1"/>
    <col min="10755" max="10766" width="5.6640625" style="20" customWidth="1"/>
    <col min="10767" max="11008" width="11.44140625" style="20"/>
    <col min="11009" max="11009" width="5.44140625" style="20" customWidth="1"/>
    <col min="11010" max="11010" width="10.88671875" style="20" bestFit="1" customWidth="1"/>
    <col min="11011" max="11022" width="5.6640625" style="20" customWidth="1"/>
    <col min="11023" max="11264" width="11.44140625" style="20"/>
    <col min="11265" max="11265" width="5.44140625" style="20" customWidth="1"/>
    <col min="11266" max="11266" width="10.88671875" style="20" bestFit="1" customWidth="1"/>
    <col min="11267" max="11278" width="5.6640625" style="20" customWidth="1"/>
    <col min="11279" max="11520" width="11.44140625" style="20"/>
    <col min="11521" max="11521" width="5.44140625" style="20" customWidth="1"/>
    <col min="11522" max="11522" width="10.88671875" style="20" bestFit="1" customWidth="1"/>
    <col min="11523" max="11534" width="5.6640625" style="20" customWidth="1"/>
    <col min="11535" max="11776" width="11.44140625" style="20"/>
    <col min="11777" max="11777" width="5.44140625" style="20" customWidth="1"/>
    <col min="11778" max="11778" width="10.88671875" style="20" bestFit="1" customWidth="1"/>
    <col min="11779" max="11790" width="5.6640625" style="20" customWidth="1"/>
    <col min="11791" max="12032" width="11.44140625" style="20"/>
    <col min="12033" max="12033" width="5.44140625" style="20" customWidth="1"/>
    <col min="12034" max="12034" width="10.88671875" style="20" bestFit="1" customWidth="1"/>
    <col min="12035" max="12046" width="5.6640625" style="20" customWidth="1"/>
    <col min="12047" max="12288" width="11.44140625" style="20"/>
    <col min="12289" max="12289" width="5.44140625" style="20" customWidth="1"/>
    <col min="12290" max="12290" width="10.88671875" style="20" bestFit="1" customWidth="1"/>
    <col min="12291" max="12302" width="5.6640625" style="20" customWidth="1"/>
    <col min="12303" max="12544" width="11.44140625" style="20"/>
    <col min="12545" max="12545" width="5.44140625" style="20" customWidth="1"/>
    <col min="12546" max="12546" width="10.88671875" style="20" bestFit="1" customWidth="1"/>
    <col min="12547" max="12558" width="5.6640625" style="20" customWidth="1"/>
    <col min="12559" max="12800" width="11.44140625" style="20"/>
    <col min="12801" max="12801" width="5.44140625" style="20" customWidth="1"/>
    <col min="12802" max="12802" width="10.88671875" style="20" bestFit="1" customWidth="1"/>
    <col min="12803" max="12814" width="5.6640625" style="20" customWidth="1"/>
    <col min="12815" max="13056" width="11.44140625" style="20"/>
    <col min="13057" max="13057" width="5.44140625" style="20" customWidth="1"/>
    <col min="13058" max="13058" width="10.88671875" style="20" bestFit="1" customWidth="1"/>
    <col min="13059" max="13070" width="5.6640625" style="20" customWidth="1"/>
    <col min="13071" max="13312" width="11.44140625" style="20"/>
    <col min="13313" max="13313" width="5.44140625" style="20" customWidth="1"/>
    <col min="13314" max="13314" width="10.88671875" style="20" bestFit="1" customWidth="1"/>
    <col min="13315" max="13326" width="5.6640625" style="20" customWidth="1"/>
    <col min="13327" max="13568" width="11.44140625" style="20"/>
    <col min="13569" max="13569" width="5.44140625" style="20" customWidth="1"/>
    <col min="13570" max="13570" width="10.88671875" style="20" bestFit="1" customWidth="1"/>
    <col min="13571" max="13582" width="5.6640625" style="20" customWidth="1"/>
    <col min="13583" max="13824" width="11.44140625" style="20"/>
    <col min="13825" max="13825" width="5.44140625" style="20" customWidth="1"/>
    <col min="13826" max="13826" width="10.88671875" style="20" bestFit="1" customWidth="1"/>
    <col min="13827" max="13838" width="5.6640625" style="20" customWidth="1"/>
    <col min="13839" max="14080" width="11.44140625" style="20"/>
    <col min="14081" max="14081" width="5.44140625" style="20" customWidth="1"/>
    <col min="14082" max="14082" width="10.88671875" style="20" bestFit="1" customWidth="1"/>
    <col min="14083" max="14094" width="5.6640625" style="20" customWidth="1"/>
    <col min="14095" max="14336" width="11.44140625" style="20"/>
    <col min="14337" max="14337" width="5.44140625" style="20" customWidth="1"/>
    <col min="14338" max="14338" width="10.88671875" style="20" bestFit="1" customWidth="1"/>
    <col min="14339" max="14350" width="5.6640625" style="20" customWidth="1"/>
    <col min="14351" max="14592" width="11.44140625" style="20"/>
    <col min="14593" max="14593" width="5.44140625" style="20" customWidth="1"/>
    <col min="14594" max="14594" width="10.88671875" style="20" bestFit="1" customWidth="1"/>
    <col min="14595" max="14606" width="5.6640625" style="20" customWidth="1"/>
    <col min="14607" max="14848" width="11.44140625" style="20"/>
    <col min="14849" max="14849" width="5.44140625" style="20" customWidth="1"/>
    <col min="14850" max="14850" width="10.88671875" style="20" bestFit="1" customWidth="1"/>
    <col min="14851" max="14862" width="5.6640625" style="20" customWidth="1"/>
    <col min="14863" max="15104" width="11.44140625" style="20"/>
    <col min="15105" max="15105" width="5.44140625" style="20" customWidth="1"/>
    <col min="15106" max="15106" width="10.88671875" style="20" bestFit="1" customWidth="1"/>
    <col min="15107" max="15118" width="5.6640625" style="20" customWidth="1"/>
    <col min="15119" max="15360" width="11.44140625" style="20"/>
    <col min="15361" max="15361" width="5.44140625" style="20" customWidth="1"/>
    <col min="15362" max="15362" width="10.88671875" style="20" bestFit="1" customWidth="1"/>
    <col min="15363" max="15374" width="5.6640625" style="20" customWidth="1"/>
    <col min="15375" max="15616" width="11.44140625" style="20"/>
    <col min="15617" max="15617" width="5.44140625" style="20" customWidth="1"/>
    <col min="15618" max="15618" width="10.88671875" style="20" bestFit="1" customWidth="1"/>
    <col min="15619" max="15630" width="5.6640625" style="20" customWidth="1"/>
    <col min="15631" max="15872" width="11.44140625" style="20"/>
    <col min="15873" max="15873" width="5.44140625" style="20" customWidth="1"/>
    <col min="15874" max="15874" width="10.88671875" style="20" bestFit="1" customWidth="1"/>
    <col min="15875" max="15886" width="5.6640625" style="20" customWidth="1"/>
    <col min="15887" max="16128" width="11.44140625" style="20"/>
    <col min="16129" max="16129" width="5.44140625" style="20" customWidth="1"/>
    <col min="16130" max="16130" width="10.88671875" style="20" bestFit="1" customWidth="1"/>
    <col min="16131" max="16142" width="5.6640625" style="20" customWidth="1"/>
    <col min="16143" max="16384" width="11.44140625" style="20"/>
  </cols>
  <sheetData>
    <row r="1" spans="1:14" ht="18" customHeight="1">
      <c r="A1" s="134" t="s">
        <v>304</v>
      </c>
      <c r="B1" s="134"/>
      <c r="C1" s="134"/>
      <c r="D1" s="134"/>
      <c r="E1" s="134"/>
      <c r="F1" s="134"/>
      <c r="G1" s="134"/>
      <c r="H1" s="134"/>
      <c r="I1" s="134"/>
      <c r="J1" s="134"/>
      <c r="K1" s="134"/>
      <c r="L1" s="134"/>
      <c r="M1" s="134"/>
      <c r="N1" s="134"/>
    </row>
    <row r="2" spans="1:14" s="137" customFormat="1" ht="15.9" customHeight="1">
      <c r="A2" s="197"/>
      <c r="B2" s="144"/>
      <c r="C2" s="135"/>
    </row>
    <row r="3" spans="1:14" s="137" customFormat="1" ht="15.9" customHeight="1" thickBot="1">
      <c r="A3" s="146"/>
      <c r="B3" s="147"/>
      <c r="C3" s="146"/>
      <c r="D3" s="148"/>
      <c r="E3" s="148"/>
      <c r="F3" s="148"/>
      <c r="G3" s="148"/>
      <c r="H3" s="148"/>
      <c r="I3" s="148"/>
      <c r="J3" s="148"/>
      <c r="K3" s="148"/>
      <c r="L3" s="148" t="s">
        <v>432</v>
      </c>
      <c r="M3" s="148"/>
      <c r="N3" s="148"/>
    </row>
    <row r="4" spans="1:14" s="138" customFormat="1" ht="15.9" customHeight="1">
      <c r="A4" s="199" t="s">
        <v>274</v>
      </c>
      <c r="B4" s="201" t="s">
        <v>170</v>
      </c>
      <c r="C4" s="201" t="s">
        <v>126</v>
      </c>
      <c r="D4" s="201" t="s">
        <v>127</v>
      </c>
      <c r="E4" s="201" t="s">
        <v>117</v>
      </c>
      <c r="F4" s="201" t="s">
        <v>116</v>
      </c>
      <c r="G4" s="201" t="s">
        <v>135</v>
      </c>
      <c r="H4" s="201" t="s">
        <v>134</v>
      </c>
      <c r="I4" s="201" t="s">
        <v>133</v>
      </c>
      <c r="J4" s="201" t="s">
        <v>132</v>
      </c>
      <c r="K4" s="201" t="s">
        <v>131</v>
      </c>
      <c r="L4" s="201" t="s">
        <v>130</v>
      </c>
      <c r="M4" s="201" t="s">
        <v>129</v>
      </c>
      <c r="N4" s="199" t="s">
        <v>128</v>
      </c>
    </row>
    <row r="5" spans="1:14" s="137" customFormat="1" ht="15.9" customHeight="1">
      <c r="A5" s="299" t="s">
        <v>59</v>
      </c>
      <c r="B5" s="299"/>
      <c r="C5" s="299"/>
      <c r="D5" s="299"/>
      <c r="E5" s="299"/>
      <c r="F5" s="299"/>
      <c r="G5" s="299"/>
      <c r="H5" s="299"/>
      <c r="I5" s="299"/>
      <c r="J5" s="299"/>
      <c r="K5" s="299"/>
      <c r="L5" s="299"/>
      <c r="M5" s="299"/>
      <c r="N5" s="299"/>
    </row>
    <row r="6" spans="1:14" s="137" customFormat="1" ht="15.9" customHeight="1">
      <c r="A6" s="139" t="s">
        <v>244</v>
      </c>
      <c r="B6" s="173">
        <f>SUM(C6:N6)/12</f>
        <v>309.83333333333331</v>
      </c>
      <c r="C6" s="168">
        <f t="shared" ref="C6:N6" si="0">C20+C34+C48</f>
        <v>355</v>
      </c>
      <c r="D6" s="168">
        <f t="shared" si="0"/>
        <v>350</v>
      </c>
      <c r="E6" s="168">
        <f t="shared" si="0"/>
        <v>315</v>
      </c>
      <c r="F6" s="168">
        <f t="shared" si="0"/>
        <v>296</v>
      </c>
      <c r="G6" s="168">
        <f t="shared" si="0"/>
        <v>303</v>
      </c>
      <c r="H6" s="168">
        <f t="shared" si="0"/>
        <v>309</v>
      </c>
      <c r="I6" s="168">
        <f t="shared" si="0"/>
        <v>314</v>
      </c>
      <c r="J6" s="168">
        <f t="shared" si="0"/>
        <v>307</v>
      </c>
      <c r="K6" s="168">
        <f t="shared" si="0"/>
        <v>293</v>
      </c>
      <c r="L6" s="168">
        <f t="shared" si="0"/>
        <v>292</v>
      </c>
      <c r="M6" s="168">
        <f t="shared" si="0"/>
        <v>281</v>
      </c>
      <c r="N6" s="168">
        <f t="shared" si="0"/>
        <v>303</v>
      </c>
    </row>
    <row r="7" spans="1:14" s="137" customFormat="1" ht="15.9" customHeight="1">
      <c r="A7" s="139" t="s">
        <v>245</v>
      </c>
      <c r="B7" s="173">
        <f>SUM(C7:N7)/12</f>
        <v>262.5</v>
      </c>
      <c r="C7" s="168">
        <f t="shared" ref="C7:N7" si="1">C21+C35+C49</f>
        <v>307</v>
      </c>
      <c r="D7" s="168">
        <f t="shared" si="1"/>
        <v>301</v>
      </c>
      <c r="E7" s="168">
        <f t="shared" si="1"/>
        <v>300</v>
      </c>
      <c r="F7" s="168">
        <f t="shared" si="1"/>
        <v>281</v>
      </c>
      <c r="G7" s="168">
        <f t="shared" si="1"/>
        <v>254</v>
      </c>
      <c r="H7" s="168">
        <f t="shared" si="1"/>
        <v>249</v>
      </c>
      <c r="I7" s="168">
        <f t="shared" si="1"/>
        <v>249</v>
      </c>
      <c r="J7" s="168">
        <f t="shared" si="1"/>
        <v>244</v>
      </c>
      <c r="K7" s="168">
        <f t="shared" si="1"/>
        <v>231</v>
      </c>
      <c r="L7" s="168">
        <f t="shared" si="1"/>
        <v>226</v>
      </c>
      <c r="M7" s="168">
        <f t="shared" si="1"/>
        <v>253</v>
      </c>
      <c r="N7" s="168">
        <f t="shared" si="1"/>
        <v>255</v>
      </c>
    </row>
    <row r="8" spans="1:14" s="137" customFormat="1" ht="15.9" customHeight="1">
      <c r="A8" s="139" t="s">
        <v>246</v>
      </c>
      <c r="B8" s="173">
        <f>SUM(C8:N8)/12</f>
        <v>327.91666666666669</v>
      </c>
      <c r="C8" s="168">
        <f t="shared" ref="C8:N8" si="2">C22+C36+C50</f>
        <v>290</v>
      </c>
      <c r="D8" s="168">
        <f t="shared" si="2"/>
        <v>298</v>
      </c>
      <c r="E8" s="168">
        <f t="shared" si="2"/>
        <v>297</v>
      </c>
      <c r="F8" s="168">
        <f t="shared" si="2"/>
        <v>299</v>
      </c>
      <c r="G8" s="168">
        <f t="shared" si="2"/>
        <v>318</v>
      </c>
      <c r="H8" s="168">
        <f t="shared" si="2"/>
        <v>325</v>
      </c>
      <c r="I8" s="168">
        <f t="shared" si="2"/>
        <v>344</v>
      </c>
      <c r="J8" s="168">
        <f t="shared" si="2"/>
        <v>346</v>
      </c>
      <c r="K8" s="168">
        <f t="shared" si="2"/>
        <v>351</v>
      </c>
      <c r="L8" s="168">
        <f t="shared" si="2"/>
        <v>363</v>
      </c>
      <c r="M8" s="168">
        <f t="shared" si="2"/>
        <v>348</v>
      </c>
      <c r="N8" s="168">
        <f t="shared" si="2"/>
        <v>356</v>
      </c>
    </row>
    <row r="9" spans="1:14" s="137" customFormat="1" ht="15.9" customHeight="1">
      <c r="A9" s="139" t="s">
        <v>247</v>
      </c>
      <c r="B9" s="173">
        <f>SUM(C9:N9)/12</f>
        <v>316.33333333333331</v>
      </c>
      <c r="C9" s="168">
        <f t="shared" ref="C9:N9" si="3">C23+C37+C51</f>
        <v>381</v>
      </c>
      <c r="D9" s="168">
        <f t="shared" si="3"/>
        <v>385</v>
      </c>
      <c r="E9" s="168">
        <f t="shared" si="3"/>
        <v>352</v>
      </c>
      <c r="F9" s="168">
        <f t="shared" si="3"/>
        <v>350</v>
      </c>
      <c r="G9" s="168">
        <f t="shared" si="3"/>
        <v>328</v>
      </c>
      <c r="H9" s="168">
        <f t="shared" si="3"/>
        <v>316</v>
      </c>
      <c r="I9" s="168">
        <f t="shared" si="3"/>
        <v>308</v>
      </c>
      <c r="J9" s="168">
        <f t="shared" si="3"/>
        <v>300</v>
      </c>
      <c r="K9" s="168">
        <f t="shared" si="3"/>
        <v>272</v>
      </c>
      <c r="L9" s="168">
        <f t="shared" si="3"/>
        <v>267</v>
      </c>
      <c r="M9" s="168">
        <f t="shared" si="3"/>
        <v>270</v>
      </c>
      <c r="N9" s="168">
        <f t="shared" si="3"/>
        <v>267</v>
      </c>
    </row>
    <row r="10" spans="1:14" s="137" customFormat="1" ht="15.9" customHeight="1">
      <c r="A10" s="139" t="s">
        <v>248</v>
      </c>
      <c r="B10" s="173">
        <f>SUM(C10:N10)/12</f>
        <v>258.66666666666669</v>
      </c>
      <c r="C10" s="168">
        <f t="shared" ref="C10:N10" si="4">C24+C38+C52</f>
        <v>284</v>
      </c>
      <c r="D10" s="168">
        <f t="shared" si="4"/>
        <v>271</v>
      </c>
      <c r="E10" s="168">
        <f t="shared" si="4"/>
        <v>271</v>
      </c>
      <c r="F10" s="168">
        <f t="shared" si="4"/>
        <v>262</v>
      </c>
      <c r="G10" s="168">
        <f t="shared" si="4"/>
        <v>255</v>
      </c>
      <c r="H10" s="168">
        <f t="shared" si="4"/>
        <v>252</v>
      </c>
      <c r="I10" s="168">
        <f t="shared" si="4"/>
        <v>243</v>
      </c>
      <c r="J10" s="168">
        <f t="shared" si="4"/>
        <v>242</v>
      </c>
      <c r="K10" s="168">
        <f t="shared" si="4"/>
        <v>243</v>
      </c>
      <c r="L10" s="168">
        <f t="shared" si="4"/>
        <v>252</v>
      </c>
      <c r="M10" s="168">
        <f t="shared" si="4"/>
        <v>258</v>
      </c>
      <c r="N10" s="168">
        <f t="shared" si="4"/>
        <v>271</v>
      </c>
    </row>
    <row r="11" spans="1:14" s="137" customFormat="1" ht="15.9" customHeight="1">
      <c r="A11" s="139" t="s">
        <v>249</v>
      </c>
      <c r="B11" s="173">
        <v>269.41666666666669</v>
      </c>
      <c r="C11" s="168">
        <v>285</v>
      </c>
      <c r="D11" s="168">
        <v>285</v>
      </c>
      <c r="E11" s="168">
        <v>283</v>
      </c>
      <c r="F11" s="168">
        <v>273</v>
      </c>
      <c r="G11" s="168">
        <v>276</v>
      </c>
      <c r="H11" s="168">
        <v>247</v>
      </c>
      <c r="I11" s="168">
        <v>252</v>
      </c>
      <c r="J11" s="168">
        <v>259</v>
      </c>
      <c r="K11" s="168">
        <v>257</v>
      </c>
      <c r="L11" s="168">
        <v>257</v>
      </c>
      <c r="M11" s="168">
        <v>278</v>
      </c>
      <c r="N11" s="168">
        <v>281</v>
      </c>
    </row>
    <row r="12" spans="1:14" s="137" customFormat="1" ht="15.9" customHeight="1">
      <c r="A12" s="139" t="s">
        <v>250</v>
      </c>
      <c r="B12" s="173">
        <v>289.41666666666669</v>
      </c>
      <c r="C12" s="168">
        <v>286</v>
      </c>
      <c r="D12" s="168">
        <v>293</v>
      </c>
      <c r="E12" s="168">
        <v>278</v>
      </c>
      <c r="F12" s="168">
        <v>274</v>
      </c>
      <c r="G12" s="168">
        <v>279</v>
      </c>
      <c r="H12" s="168">
        <v>288</v>
      </c>
      <c r="I12" s="168">
        <v>284</v>
      </c>
      <c r="J12" s="168">
        <v>303</v>
      </c>
      <c r="K12" s="168">
        <v>297</v>
      </c>
      <c r="L12" s="168">
        <v>298</v>
      </c>
      <c r="M12" s="168">
        <v>300</v>
      </c>
      <c r="N12" s="168">
        <v>293</v>
      </c>
    </row>
    <row r="13" spans="1:14" s="137" customFormat="1" ht="15.9" customHeight="1">
      <c r="A13" s="139" t="s">
        <v>251</v>
      </c>
      <c r="B13" s="173">
        <v>284.75</v>
      </c>
      <c r="C13" s="168">
        <v>295</v>
      </c>
      <c r="D13" s="168">
        <v>297</v>
      </c>
      <c r="E13" s="168">
        <v>287</v>
      </c>
      <c r="F13" s="168">
        <v>289</v>
      </c>
      <c r="G13" s="168">
        <v>284</v>
      </c>
      <c r="H13" s="168">
        <v>266</v>
      </c>
      <c r="I13" s="168">
        <v>276</v>
      </c>
      <c r="J13" s="168">
        <v>282</v>
      </c>
      <c r="K13" s="168">
        <v>281</v>
      </c>
      <c r="L13" s="168">
        <v>279</v>
      </c>
      <c r="M13" s="168">
        <v>287</v>
      </c>
      <c r="N13" s="168">
        <v>294</v>
      </c>
    </row>
    <row r="14" spans="1:14" s="137" customFormat="1" ht="15.9" customHeight="1">
      <c r="A14" s="139" t="s">
        <v>252</v>
      </c>
      <c r="B14" s="173">
        <v>302.83333333333331</v>
      </c>
      <c r="C14" s="168">
        <v>316</v>
      </c>
      <c r="D14" s="168">
        <v>305</v>
      </c>
      <c r="E14" s="168">
        <v>299</v>
      </c>
      <c r="F14" s="168">
        <v>300</v>
      </c>
      <c r="G14" s="168">
        <v>300</v>
      </c>
      <c r="H14" s="168">
        <v>290</v>
      </c>
      <c r="I14" s="168">
        <v>279</v>
      </c>
      <c r="J14" s="168">
        <v>296</v>
      </c>
      <c r="K14" s="168">
        <v>296</v>
      </c>
      <c r="L14" s="168">
        <v>304</v>
      </c>
      <c r="M14" s="168">
        <v>324</v>
      </c>
      <c r="N14" s="168">
        <v>325</v>
      </c>
    </row>
    <row r="15" spans="1:14" s="137" customFormat="1" ht="15.9" customHeight="1">
      <c r="A15" s="139" t="s">
        <v>253</v>
      </c>
      <c r="B15" s="173">
        <v>315</v>
      </c>
      <c r="C15" s="168">
        <v>346</v>
      </c>
      <c r="D15" s="168">
        <v>339</v>
      </c>
      <c r="E15" s="168">
        <v>336</v>
      </c>
      <c r="F15" s="168">
        <v>338</v>
      </c>
      <c r="G15" s="168">
        <v>327</v>
      </c>
      <c r="H15" s="168">
        <v>301</v>
      </c>
      <c r="I15" s="168">
        <v>303</v>
      </c>
      <c r="J15" s="168">
        <v>298</v>
      </c>
      <c r="K15" s="168">
        <v>290</v>
      </c>
      <c r="L15" s="168">
        <v>297</v>
      </c>
      <c r="M15" s="168">
        <v>299</v>
      </c>
      <c r="N15" s="168">
        <v>301</v>
      </c>
    </row>
    <row r="16" spans="1:14" s="137" customFormat="1" ht="15.9" customHeight="1">
      <c r="A16" s="139" t="s">
        <v>254</v>
      </c>
      <c r="B16" s="173">
        <v>254</v>
      </c>
      <c r="C16" s="168">
        <v>320</v>
      </c>
      <c r="D16" s="168">
        <v>310</v>
      </c>
      <c r="E16" s="168">
        <v>286</v>
      </c>
      <c r="F16" s="168">
        <v>282</v>
      </c>
      <c r="G16" s="168">
        <v>263</v>
      </c>
      <c r="H16" s="168">
        <v>242</v>
      </c>
      <c r="I16" s="168">
        <v>222</v>
      </c>
      <c r="J16" s="168">
        <v>232</v>
      </c>
      <c r="K16" s="168">
        <v>217</v>
      </c>
      <c r="L16" s="168">
        <v>218</v>
      </c>
      <c r="M16" s="168">
        <v>225</v>
      </c>
      <c r="N16" s="168">
        <v>233</v>
      </c>
    </row>
    <row r="17" spans="1:14" s="137" customFormat="1" ht="15.9" customHeight="1">
      <c r="A17" s="139" t="s">
        <v>255</v>
      </c>
      <c r="B17" s="173">
        <v>201</v>
      </c>
      <c r="C17" s="168">
        <v>233</v>
      </c>
      <c r="D17" s="168">
        <v>239</v>
      </c>
      <c r="E17" s="168">
        <v>220</v>
      </c>
      <c r="F17" s="168">
        <v>193</v>
      </c>
      <c r="G17" s="168">
        <v>196</v>
      </c>
      <c r="H17" s="168">
        <v>185</v>
      </c>
      <c r="I17" s="168">
        <v>197</v>
      </c>
      <c r="J17" s="168">
        <v>180</v>
      </c>
      <c r="K17" s="168">
        <v>175</v>
      </c>
      <c r="L17" s="168">
        <v>185</v>
      </c>
      <c r="M17" s="168">
        <v>200</v>
      </c>
      <c r="N17" s="168">
        <v>210</v>
      </c>
    </row>
    <row r="18" spans="1:14" s="137" customFormat="1" ht="15.9" customHeight="1">
      <c r="A18" s="175" t="s">
        <v>347</v>
      </c>
      <c r="B18" s="189">
        <v>204</v>
      </c>
      <c r="C18" s="190">
        <v>223</v>
      </c>
      <c r="D18" s="190">
        <v>235</v>
      </c>
      <c r="E18" s="190">
        <v>231</v>
      </c>
      <c r="F18" s="190">
        <v>226</v>
      </c>
      <c r="G18" s="190">
        <v>211</v>
      </c>
      <c r="H18" s="190">
        <v>203</v>
      </c>
      <c r="I18" s="190">
        <v>192</v>
      </c>
      <c r="J18" s="190">
        <v>188</v>
      </c>
      <c r="K18" s="190">
        <v>191</v>
      </c>
      <c r="L18" s="190">
        <v>183</v>
      </c>
      <c r="M18" s="190">
        <v>176</v>
      </c>
      <c r="N18" s="190">
        <v>193</v>
      </c>
    </row>
    <row r="19" spans="1:14" s="137" customFormat="1" ht="15.9" customHeight="1">
      <c r="A19" s="300" t="s">
        <v>186</v>
      </c>
      <c r="B19" s="300"/>
      <c r="C19" s="300"/>
      <c r="D19" s="300"/>
      <c r="E19" s="300"/>
      <c r="F19" s="300"/>
      <c r="G19" s="300"/>
      <c r="H19" s="300"/>
      <c r="I19" s="300"/>
      <c r="J19" s="300"/>
      <c r="K19" s="300"/>
      <c r="L19" s="300"/>
      <c r="M19" s="300"/>
      <c r="N19" s="300"/>
    </row>
    <row r="20" spans="1:14" s="137" customFormat="1" ht="15.9" customHeight="1">
      <c r="A20" s="139" t="s">
        <v>244</v>
      </c>
      <c r="B20" s="173">
        <v>160</v>
      </c>
      <c r="C20" s="168">
        <v>182</v>
      </c>
      <c r="D20" s="168">
        <v>183</v>
      </c>
      <c r="E20" s="168">
        <v>163</v>
      </c>
      <c r="F20" s="168">
        <v>163</v>
      </c>
      <c r="G20" s="168">
        <v>158</v>
      </c>
      <c r="H20" s="168">
        <v>167</v>
      </c>
      <c r="I20" s="168">
        <v>171</v>
      </c>
      <c r="J20" s="168">
        <v>157</v>
      </c>
      <c r="K20" s="168">
        <v>150</v>
      </c>
      <c r="L20" s="168">
        <v>148</v>
      </c>
      <c r="M20" s="168">
        <v>134</v>
      </c>
      <c r="N20" s="168">
        <v>145</v>
      </c>
    </row>
    <row r="21" spans="1:14" s="137" customFormat="1" ht="15.9" customHeight="1">
      <c r="A21" s="139" t="s">
        <v>245</v>
      </c>
      <c r="B21" s="173">
        <v>136.58333333333334</v>
      </c>
      <c r="C21" s="168">
        <v>160</v>
      </c>
      <c r="D21" s="168">
        <v>168</v>
      </c>
      <c r="E21" s="168">
        <v>170</v>
      </c>
      <c r="F21" s="168">
        <v>151</v>
      </c>
      <c r="G21" s="168">
        <v>123</v>
      </c>
      <c r="H21" s="168">
        <v>124</v>
      </c>
      <c r="I21" s="168">
        <v>122</v>
      </c>
      <c r="J21" s="168">
        <v>115</v>
      </c>
      <c r="K21" s="168">
        <v>108</v>
      </c>
      <c r="L21" s="168">
        <v>111</v>
      </c>
      <c r="M21" s="168">
        <v>140</v>
      </c>
      <c r="N21" s="168">
        <v>147</v>
      </c>
    </row>
    <row r="22" spans="1:14" s="137" customFormat="1" ht="15.9" customHeight="1">
      <c r="A22" s="139" t="s">
        <v>246</v>
      </c>
      <c r="B22" s="173">
        <v>184.25</v>
      </c>
      <c r="C22" s="168">
        <v>173</v>
      </c>
      <c r="D22" s="168">
        <v>182</v>
      </c>
      <c r="E22" s="168">
        <v>181</v>
      </c>
      <c r="F22" s="168">
        <v>181</v>
      </c>
      <c r="G22" s="168">
        <v>195</v>
      </c>
      <c r="H22" s="168">
        <v>185</v>
      </c>
      <c r="I22" s="168">
        <v>193</v>
      </c>
      <c r="J22" s="168">
        <v>185</v>
      </c>
      <c r="K22" s="168">
        <v>199</v>
      </c>
      <c r="L22" s="168">
        <v>196</v>
      </c>
      <c r="M22" s="168">
        <v>173</v>
      </c>
      <c r="N22" s="168">
        <v>168</v>
      </c>
    </row>
    <row r="23" spans="1:14" s="137" customFormat="1" ht="15.9" customHeight="1">
      <c r="A23" s="139" t="s">
        <v>247</v>
      </c>
      <c r="B23" s="173">
        <v>145.16666666666666</v>
      </c>
      <c r="C23" s="168">
        <v>192</v>
      </c>
      <c r="D23" s="168">
        <v>193</v>
      </c>
      <c r="E23" s="168">
        <v>167</v>
      </c>
      <c r="F23" s="168">
        <v>163</v>
      </c>
      <c r="G23" s="168">
        <v>149</v>
      </c>
      <c r="H23" s="168">
        <v>139</v>
      </c>
      <c r="I23" s="168">
        <v>131</v>
      </c>
      <c r="J23" s="168">
        <v>130</v>
      </c>
      <c r="K23" s="168">
        <v>121</v>
      </c>
      <c r="L23" s="168">
        <v>111</v>
      </c>
      <c r="M23" s="168">
        <v>123</v>
      </c>
      <c r="N23" s="168">
        <v>123</v>
      </c>
    </row>
    <row r="24" spans="1:14" s="137" customFormat="1" ht="15.9" customHeight="1">
      <c r="A24" s="139" t="s">
        <v>248</v>
      </c>
      <c r="B24" s="173">
        <v>129.33333333333334</v>
      </c>
      <c r="C24" s="168">
        <v>147</v>
      </c>
      <c r="D24" s="168">
        <v>131</v>
      </c>
      <c r="E24" s="168">
        <v>133</v>
      </c>
      <c r="F24" s="168">
        <v>129</v>
      </c>
      <c r="G24" s="168">
        <v>124</v>
      </c>
      <c r="H24" s="168">
        <v>124</v>
      </c>
      <c r="I24" s="168">
        <v>109</v>
      </c>
      <c r="J24" s="168">
        <v>114</v>
      </c>
      <c r="K24" s="168">
        <v>123</v>
      </c>
      <c r="L24" s="168">
        <v>133</v>
      </c>
      <c r="M24" s="168">
        <v>145</v>
      </c>
      <c r="N24" s="168">
        <v>140</v>
      </c>
    </row>
    <row r="25" spans="1:14" s="137" customFormat="1" ht="15.9" customHeight="1">
      <c r="A25" s="139" t="s">
        <v>249</v>
      </c>
      <c r="B25" s="173">
        <v>136.75</v>
      </c>
      <c r="C25" s="168">
        <v>160</v>
      </c>
      <c r="D25" s="168">
        <v>164</v>
      </c>
      <c r="E25" s="168">
        <v>153</v>
      </c>
      <c r="F25" s="168">
        <v>143</v>
      </c>
      <c r="G25" s="168">
        <v>131</v>
      </c>
      <c r="H25" s="168">
        <v>113</v>
      </c>
      <c r="I25" s="168">
        <v>117</v>
      </c>
      <c r="J25" s="168">
        <v>126</v>
      </c>
      <c r="K25" s="168">
        <v>131</v>
      </c>
      <c r="L25" s="168">
        <v>125</v>
      </c>
      <c r="M25" s="168">
        <v>141</v>
      </c>
      <c r="N25" s="168">
        <v>137</v>
      </c>
    </row>
    <row r="26" spans="1:14" s="137" customFormat="1" ht="15.9" customHeight="1">
      <c r="A26" s="139" t="s">
        <v>250</v>
      </c>
      <c r="B26" s="173">
        <v>145.41666666666666</v>
      </c>
      <c r="C26" s="168">
        <v>151</v>
      </c>
      <c r="D26" s="168">
        <v>158</v>
      </c>
      <c r="E26" s="168">
        <v>140</v>
      </c>
      <c r="F26" s="168">
        <v>136</v>
      </c>
      <c r="G26" s="168">
        <v>137</v>
      </c>
      <c r="H26" s="168">
        <v>144</v>
      </c>
      <c r="I26" s="168">
        <v>147</v>
      </c>
      <c r="J26" s="168">
        <v>159</v>
      </c>
      <c r="K26" s="168">
        <v>146</v>
      </c>
      <c r="L26" s="168">
        <v>148</v>
      </c>
      <c r="M26" s="168">
        <v>143</v>
      </c>
      <c r="N26" s="168">
        <v>136</v>
      </c>
    </row>
    <row r="27" spans="1:14" s="137" customFormat="1" ht="15.9" customHeight="1">
      <c r="A27" s="139" t="s">
        <v>251</v>
      </c>
      <c r="B27" s="173">
        <v>131</v>
      </c>
      <c r="C27" s="168">
        <v>140</v>
      </c>
      <c r="D27" s="168">
        <v>143</v>
      </c>
      <c r="E27" s="168">
        <v>128</v>
      </c>
      <c r="F27" s="168">
        <v>126</v>
      </c>
      <c r="G27" s="168">
        <v>128</v>
      </c>
      <c r="H27" s="168">
        <v>112</v>
      </c>
      <c r="I27" s="168">
        <v>121</v>
      </c>
      <c r="J27" s="168">
        <v>131</v>
      </c>
      <c r="K27" s="168">
        <v>136</v>
      </c>
      <c r="L27" s="168">
        <v>127</v>
      </c>
      <c r="M27" s="168">
        <v>141</v>
      </c>
      <c r="N27" s="168">
        <v>139</v>
      </c>
    </row>
    <row r="28" spans="1:14" s="137" customFormat="1" ht="15.9" customHeight="1">
      <c r="A28" s="139" t="s">
        <v>252</v>
      </c>
      <c r="B28" s="173">
        <v>138.16666666666666</v>
      </c>
      <c r="C28" s="168">
        <v>149</v>
      </c>
      <c r="D28" s="168">
        <v>144</v>
      </c>
      <c r="E28" s="168">
        <v>137</v>
      </c>
      <c r="F28" s="168">
        <v>139</v>
      </c>
      <c r="G28" s="168">
        <v>133</v>
      </c>
      <c r="H28" s="168">
        <v>119</v>
      </c>
      <c r="I28" s="168">
        <v>126</v>
      </c>
      <c r="J28" s="168">
        <v>135</v>
      </c>
      <c r="K28" s="168">
        <v>127</v>
      </c>
      <c r="L28" s="168">
        <v>140</v>
      </c>
      <c r="M28" s="168">
        <v>158</v>
      </c>
      <c r="N28" s="168">
        <v>151</v>
      </c>
    </row>
    <row r="29" spans="1:14" s="137" customFormat="1" ht="15.9" customHeight="1">
      <c r="A29" s="139" t="s">
        <v>253</v>
      </c>
      <c r="B29" s="173">
        <v>143</v>
      </c>
      <c r="C29" s="168">
        <v>174</v>
      </c>
      <c r="D29" s="168">
        <v>174</v>
      </c>
      <c r="E29" s="168">
        <v>171</v>
      </c>
      <c r="F29" s="168">
        <v>163</v>
      </c>
      <c r="G29" s="168">
        <v>150</v>
      </c>
      <c r="H29" s="168">
        <v>122</v>
      </c>
      <c r="I29" s="168">
        <v>128</v>
      </c>
      <c r="J29" s="168">
        <v>131</v>
      </c>
      <c r="K29" s="168">
        <v>127</v>
      </c>
      <c r="L29" s="168">
        <v>129</v>
      </c>
      <c r="M29" s="168">
        <v>126</v>
      </c>
      <c r="N29" s="168">
        <v>120</v>
      </c>
    </row>
    <row r="30" spans="1:14" s="137" customFormat="1" ht="15.9" customHeight="1">
      <c r="A30" s="139" t="s">
        <v>254</v>
      </c>
      <c r="B30" s="173">
        <v>112</v>
      </c>
      <c r="C30" s="168">
        <v>145</v>
      </c>
      <c r="D30" s="168">
        <v>135</v>
      </c>
      <c r="E30" s="168">
        <v>122</v>
      </c>
      <c r="F30" s="168">
        <v>124</v>
      </c>
      <c r="G30" s="168">
        <v>114</v>
      </c>
      <c r="H30" s="168">
        <v>95</v>
      </c>
      <c r="I30" s="168">
        <v>83</v>
      </c>
      <c r="J30" s="168">
        <v>99</v>
      </c>
      <c r="K30" s="168">
        <v>86</v>
      </c>
      <c r="L30" s="168">
        <v>102</v>
      </c>
      <c r="M30" s="168">
        <v>114</v>
      </c>
      <c r="N30" s="168">
        <v>130</v>
      </c>
    </row>
    <row r="31" spans="1:14" s="137" customFormat="1" ht="15.9" customHeight="1">
      <c r="A31" s="139" t="s">
        <v>255</v>
      </c>
      <c r="B31" s="173">
        <v>112</v>
      </c>
      <c r="C31" s="168">
        <v>141</v>
      </c>
      <c r="D31" s="168">
        <v>149</v>
      </c>
      <c r="E31" s="168">
        <v>133</v>
      </c>
      <c r="F31" s="168">
        <v>111</v>
      </c>
      <c r="G31" s="168">
        <v>104</v>
      </c>
      <c r="H31" s="168">
        <v>87</v>
      </c>
      <c r="I31" s="168">
        <v>100</v>
      </c>
      <c r="J31" s="168">
        <v>94</v>
      </c>
      <c r="K31" s="168">
        <v>94</v>
      </c>
      <c r="L31" s="168">
        <v>99</v>
      </c>
      <c r="M31" s="168">
        <v>111</v>
      </c>
      <c r="N31" s="168">
        <v>115</v>
      </c>
    </row>
    <row r="32" spans="1:14" s="137" customFormat="1" ht="15.9" customHeight="1">
      <c r="A32" s="175" t="s">
        <v>347</v>
      </c>
      <c r="B32" s="189">
        <v>102</v>
      </c>
      <c r="C32" s="190">
        <v>123</v>
      </c>
      <c r="D32" s="190">
        <v>130</v>
      </c>
      <c r="E32" s="190">
        <v>123</v>
      </c>
      <c r="F32" s="190">
        <v>120</v>
      </c>
      <c r="G32" s="190">
        <v>107</v>
      </c>
      <c r="H32" s="190">
        <v>100</v>
      </c>
      <c r="I32" s="190">
        <v>88</v>
      </c>
      <c r="J32" s="190">
        <v>83</v>
      </c>
      <c r="K32" s="190">
        <v>82</v>
      </c>
      <c r="L32" s="190">
        <v>78</v>
      </c>
      <c r="M32" s="190">
        <v>87</v>
      </c>
      <c r="N32" s="190">
        <v>108</v>
      </c>
    </row>
    <row r="33" spans="1:14" s="137" customFormat="1" ht="15.9" customHeight="1">
      <c r="A33" s="301" t="s">
        <v>187</v>
      </c>
      <c r="B33" s="301"/>
      <c r="C33" s="301"/>
      <c r="D33" s="301"/>
      <c r="E33" s="301"/>
      <c r="F33" s="301"/>
      <c r="G33" s="301"/>
      <c r="H33" s="301"/>
      <c r="I33" s="301"/>
      <c r="J33" s="301"/>
      <c r="K33" s="301"/>
      <c r="L33" s="301"/>
      <c r="M33" s="301"/>
      <c r="N33" s="301"/>
    </row>
    <row r="34" spans="1:14" s="137" customFormat="1" ht="15.9" customHeight="1">
      <c r="A34" s="139" t="s">
        <v>244</v>
      </c>
      <c r="B34" s="173">
        <v>74</v>
      </c>
      <c r="C34" s="168">
        <v>85</v>
      </c>
      <c r="D34" s="168">
        <v>73</v>
      </c>
      <c r="E34" s="168">
        <v>60</v>
      </c>
      <c r="F34" s="168">
        <v>47</v>
      </c>
      <c r="G34" s="168">
        <v>61</v>
      </c>
      <c r="H34" s="168">
        <v>63</v>
      </c>
      <c r="I34" s="168">
        <v>72</v>
      </c>
      <c r="J34" s="168">
        <v>86</v>
      </c>
      <c r="K34" s="168">
        <v>81</v>
      </c>
      <c r="L34" s="168">
        <v>84</v>
      </c>
      <c r="M34" s="168">
        <v>82</v>
      </c>
      <c r="N34" s="168">
        <v>95</v>
      </c>
    </row>
    <row r="35" spans="1:14" s="137" customFormat="1" ht="15.9" customHeight="1">
      <c r="A35" s="139" t="s">
        <v>245</v>
      </c>
      <c r="B35" s="173">
        <v>61</v>
      </c>
      <c r="C35" s="168">
        <v>76</v>
      </c>
      <c r="D35" s="168">
        <v>62</v>
      </c>
      <c r="E35" s="168">
        <v>61</v>
      </c>
      <c r="F35" s="168">
        <v>62</v>
      </c>
      <c r="G35" s="168">
        <v>68</v>
      </c>
      <c r="H35" s="168">
        <v>64</v>
      </c>
      <c r="I35" s="168">
        <v>62</v>
      </c>
      <c r="J35" s="168">
        <v>65</v>
      </c>
      <c r="K35" s="168">
        <v>59</v>
      </c>
      <c r="L35" s="168">
        <v>55</v>
      </c>
      <c r="M35" s="168">
        <v>46</v>
      </c>
      <c r="N35" s="168">
        <v>52</v>
      </c>
    </row>
    <row r="36" spans="1:14" s="137" customFormat="1" ht="15.9" customHeight="1">
      <c r="A36" s="139" t="s">
        <v>246</v>
      </c>
      <c r="B36" s="173">
        <v>79.166666666666671</v>
      </c>
      <c r="C36" s="168">
        <v>53</v>
      </c>
      <c r="D36" s="168">
        <v>51</v>
      </c>
      <c r="E36" s="168">
        <v>53</v>
      </c>
      <c r="F36" s="168">
        <v>52</v>
      </c>
      <c r="G36" s="168">
        <v>61</v>
      </c>
      <c r="H36" s="168">
        <v>80</v>
      </c>
      <c r="I36" s="168">
        <v>88</v>
      </c>
      <c r="J36" s="168">
        <v>101</v>
      </c>
      <c r="K36" s="168">
        <v>93</v>
      </c>
      <c r="L36" s="168">
        <v>103</v>
      </c>
      <c r="M36" s="168">
        <v>105</v>
      </c>
      <c r="N36" s="168">
        <v>110</v>
      </c>
    </row>
    <row r="37" spans="1:14" s="137" customFormat="1" ht="15.9" customHeight="1">
      <c r="A37" s="139" t="s">
        <v>247</v>
      </c>
      <c r="B37" s="173">
        <v>84</v>
      </c>
      <c r="C37" s="168">
        <v>109</v>
      </c>
      <c r="D37" s="168">
        <v>106</v>
      </c>
      <c r="E37" s="168">
        <v>104</v>
      </c>
      <c r="F37" s="168">
        <v>100</v>
      </c>
      <c r="G37" s="168">
        <v>83</v>
      </c>
      <c r="H37" s="168">
        <v>85</v>
      </c>
      <c r="I37" s="168">
        <v>83</v>
      </c>
      <c r="J37" s="168">
        <v>81</v>
      </c>
      <c r="K37" s="168">
        <v>71</v>
      </c>
      <c r="L37" s="168">
        <v>69</v>
      </c>
      <c r="M37" s="168">
        <v>61</v>
      </c>
      <c r="N37" s="168">
        <v>56</v>
      </c>
    </row>
    <row r="38" spans="1:14" s="137" customFormat="1" ht="15.9" customHeight="1">
      <c r="A38" s="139" t="s">
        <v>248</v>
      </c>
      <c r="B38" s="173">
        <v>57.333333333333336</v>
      </c>
      <c r="C38" s="168">
        <v>58</v>
      </c>
      <c r="D38" s="168">
        <v>57</v>
      </c>
      <c r="E38" s="168">
        <v>61</v>
      </c>
      <c r="F38" s="168">
        <v>59</v>
      </c>
      <c r="G38" s="168">
        <v>61</v>
      </c>
      <c r="H38" s="168">
        <v>63</v>
      </c>
      <c r="I38" s="168">
        <v>65</v>
      </c>
      <c r="J38" s="168">
        <v>52</v>
      </c>
      <c r="K38" s="168">
        <v>48</v>
      </c>
      <c r="L38" s="168">
        <v>54</v>
      </c>
      <c r="M38" s="168">
        <v>46</v>
      </c>
      <c r="N38" s="168">
        <v>64</v>
      </c>
    </row>
    <row r="39" spans="1:14" s="137" customFormat="1" ht="15.9" customHeight="1">
      <c r="A39" s="139" t="s">
        <v>249</v>
      </c>
      <c r="B39" s="173">
        <v>64.583333333333329</v>
      </c>
      <c r="C39" s="168">
        <v>56</v>
      </c>
      <c r="D39" s="168">
        <v>56</v>
      </c>
      <c r="E39" s="168">
        <v>64</v>
      </c>
      <c r="F39" s="168">
        <v>62</v>
      </c>
      <c r="G39" s="168">
        <v>74</v>
      </c>
      <c r="H39" s="168">
        <v>68</v>
      </c>
      <c r="I39" s="168">
        <v>71</v>
      </c>
      <c r="J39" s="168">
        <v>67</v>
      </c>
      <c r="K39" s="168">
        <v>61</v>
      </c>
      <c r="L39" s="168">
        <v>66</v>
      </c>
      <c r="M39" s="168">
        <v>63</v>
      </c>
      <c r="N39" s="168">
        <v>67</v>
      </c>
    </row>
    <row r="40" spans="1:14" s="137" customFormat="1" ht="15.9" customHeight="1">
      <c r="A40" s="139" t="s">
        <v>250</v>
      </c>
      <c r="B40" s="173">
        <v>71</v>
      </c>
      <c r="C40" s="168">
        <v>62</v>
      </c>
      <c r="D40" s="168">
        <v>63</v>
      </c>
      <c r="E40" s="168">
        <v>69</v>
      </c>
      <c r="F40" s="168">
        <v>71</v>
      </c>
      <c r="G40" s="168">
        <v>72</v>
      </c>
      <c r="H40" s="168">
        <v>69</v>
      </c>
      <c r="I40" s="168">
        <v>64</v>
      </c>
      <c r="J40" s="168">
        <v>74</v>
      </c>
      <c r="K40" s="168">
        <v>79</v>
      </c>
      <c r="L40" s="168">
        <v>77</v>
      </c>
      <c r="M40" s="168">
        <v>77</v>
      </c>
      <c r="N40" s="168">
        <v>75</v>
      </c>
    </row>
    <row r="41" spans="1:14" s="137" customFormat="1" ht="15.9" customHeight="1">
      <c r="A41" s="139" t="s">
        <v>251</v>
      </c>
      <c r="B41" s="173">
        <v>74.666666666666671</v>
      </c>
      <c r="C41" s="168">
        <v>83</v>
      </c>
      <c r="D41" s="168">
        <v>84</v>
      </c>
      <c r="E41" s="168">
        <v>85</v>
      </c>
      <c r="F41" s="168">
        <v>87</v>
      </c>
      <c r="G41" s="168">
        <v>77</v>
      </c>
      <c r="H41" s="168">
        <v>73</v>
      </c>
      <c r="I41" s="168">
        <v>77</v>
      </c>
      <c r="J41" s="168">
        <v>70</v>
      </c>
      <c r="K41" s="168">
        <v>63</v>
      </c>
      <c r="L41" s="168">
        <v>64</v>
      </c>
      <c r="M41" s="168">
        <v>62</v>
      </c>
      <c r="N41" s="168">
        <v>71</v>
      </c>
    </row>
    <row r="42" spans="1:14" s="137" customFormat="1" ht="15.9" customHeight="1">
      <c r="A42" s="139" t="s">
        <v>252</v>
      </c>
      <c r="B42" s="173">
        <v>77</v>
      </c>
      <c r="C42" s="168">
        <v>79</v>
      </c>
      <c r="D42" s="168">
        <v>74</v>
      </c>
      <c r="E42" s="168">
        <v>77</v>
      </c>
      <c r="F42" s="168">
        <v>76</v>
      </c>
      <c r="G42" s="168">
        <v>81</v>
      </c>
      <c r="H42" s="168">
        <v>84</v>
      </c>
      <c r="I42" s="168">
        <v>64</v>
      </c>
      <c r="J42" s="168">
        <v>74</v>
      </c>
      <c r="K42" s="168">
        <v>82</v>
      </c>
      <c r="L42" s="168">
        <v>81</v>
      </c>
      <c r="M42" s="168">
        <v>74</v>
      </c>
      <c r="N42" s="168">
        <v>78</v>
      </c>
    </row>
    <row r="43" spans="1:14" s="137" customFormat="1" ht="15.9" customHeight="1">
      <c r="A43" s="139" t="s">
        <v>253</v>
      </c>
      <c r="B43" s="173">
        <v>84</v>
      </c>
      <c r="C43" s="168">
        <v>82</v>
      </c>
      <c r="D43" s="168">
        <v>76</v>
      </c>
      <c r="E43" s="168">
        <v>78</v>
      </c>
      <c r="F43" s="168">
        <v>89</v>
      </c>
      <c r="G43" s="168">
        <v>92</v>
      </c>
      <c r="H43" s="168">
        <v>91</v>
      </c>
      <c r="I43" s="168">
        <v>87</v>
      </c>
      <c r="J43" s="168">
        <v>75</v>
      </c>
      <c r="K43" s="168">
        <v>79</v>
      </c>
      <c r="L43" s="168">
        <v>83</v>
      </c>
      <c r="M43" s="168">
        <v>85</v>
      </c>
      <c r="N43" s="168">
        <v>90</v>
      </c>
    </row>
    <row r="44" spans="1:14" s="137" customFormat="1" ht="15.9" customHeight="1">
      <c r="A44" s="139" t="s">
        <v>254</v>
      </c>
      <c r="B44" s="173">
        <v>63</v>
      </c>
      <c r="C44" s="168">
        <v>87</v>
      </c>
      <c r="D44" s="168">
        <v>88</v>
      </c>
      <c r="E44" s="168">
        <v>74</v>
      </c>
      <c r="F44" s="168">
        <v>65</v>
      </c>
      <c r="G44" s="168">
        <v>61</v>
      </c>
      <c r="H44" s="168">
        <v>59</v>
      </c>
      <c r="I44" s="168">
        <v>58</v>
      </c>
      <c r="J44" s="168">
        <v>58</v>
      </c>
      <c r="K44" s="168">
        <v>63</v>
      </c>
      <c r="L44" s="168">
        <v>54</v>
      </c>
      <c r="M44" s="168">
        <v>52</v>
      </c>
      <c r="N44" s="168">
        <v>41</v>
      </c>
    </row>
    <row r="45" spans="1:14" s="137" customFormat="1" ht="15.9" customHeight="1">
      <c r="A45" s="139" t="s">
        <v>255</v>
      </c>
      <c r="B45" s="173">
        <v>45</v>
      </c>
      <c r="C45" s="168">
        <v>38</v>
      </c>
      <c r="D45" s="168">
        <v>35</v>
      </c>
      <c r="E45" s="168">
        <v>34</v>
      </c>
      <c r="F45" s="168">
        <v>34</v>
      </c>
      <c r="G45" s="168">
        <v>48</v>
      </c>
      <c r="H45" s="168">
        <v>56</v>
      </c>
      <c r="I45" s="168">
        <v>56</v>
      </c>
      <c r="J45" s="168">
        <v>55</v>
      </c>
      <c r="K45" s="168">
        <v>46</v>
      </c>
      <c r="L45" s="168">
        <v>51</v>
      </c>
      <c r="M45" s="168">
        <v>48</v>
      </c>
      <c r="N45" s="168">
        <v>44</v>
      </c>
    </row>
    <row r="46" spans="1:14" s="137" customFormat="1" ht="15.9" customHeight="1">
      <c r="A46" s="175" t="s">
        <v>347</v>
      </c>
      <c r="B46" s="189">
        <v>52</v>
      </c>
      <c r="C46" s="190">
        <v>46</v>
      </c>
      <c r="D46" s="190">
        <v>50</v>
      </c>
      <c r="E46" s="190">
        <v>56</v>
      </c>
      <c r="F46" s="190">
        <v>52</v>
      </c>
      <c r="G46" s="190">
        <v>52</v>
      </c>
      <c r="H46" s="190">
        <v>50</v>
      </c>
      <c r="I46" s="190">
        <v>54</v>
      </c>
      <c r="J46" s="190">
        <v>57</v>
      </c>
      <c r="K46" s="190">
        <v>58</v>
      </c>
      <c r="L46" s="190">
        <v>56</v>
      </c>
      <c r="M46" s="190">
        <v>49</v>
      </c>
      <c r="N46" s="190">
        <v>40</v>
      </c>
    </row>
    <row r="47" spans="1:14" s="137" customFormat="1" ht="15.9" customHeight="1">
      <c r="A47" s="301" t="s">
        <v>38</v>
      </c>
      <c r="B47" s="301"/>
      <c r="C47" s="301"/>
      <c r="D47" s="301"/>
      <c r="E47" s="301"/>
      <c r="F47" s="301"/>
      <c r="G47" s="301"/>
      <c r="H47" s="301"/>
      <c r="I47" s="301"/>
      <c r="J47" s="301"/>
      <c r="K47" s="301"/>
      <c r="L47" s="301"/>
      <c r="M47" s="301"/>
      <c r="N47" s="301"/>
    </row>
    <row r="48" spans="1:14" s="137" customFormat="1" ht="15.9" customHeight="1">
      <c r="A48" s="139" t="s">
        <v>244</v>
      </c>
      <c r="B48" s="173">
        <v>76</v>
      </c>
      <c r="C48" s="168">
        <v>88</v>
      </c>
      <c r="D48" s="168">
        <v>94</v>
      </c>
      <c r="E48" s="168">
        <v>92</v>
      </c>
      <c r="F48" s="168">
        <v>86</v>
      </c>
      <c r="G48" s="168">
        <v>84</v>
      </c>
      <c r="H48" s="168">
        <v>79</v>
      </c>
      <c r="I48" s="168">
        <v>71</v>
      </c>
      <c r="J48" s="168">
        <v>64</v>
      </c>
      <c r="K48" s="168">
        <v>62</v>
      </c>
      <c r="L48" s="168">
        <v>60</v>
      </c>
      <c r="M48" s="168">
        <v>65</v>
      </c>
      <c r="N48" s="168">
        <v>63</v>
      </c>
    </row>
    <row r="49" spans="1:14" s="137" customFormat="1" ht="15.9" customHeight="1">
      <c r="A49" s="139" t="s">
        <v>245</v>
      </c>
      <c r="B49" s="173">
        <v>64.916666666666671</v>
      </c>
      <c r="C49" s="168">
        <v>71</v>
      </c>
      <c r="D49" s="168">
        <v>71</v>
      </c>
      <c r="E49" s="168">
        <v>69</v>
      </c>
      <c r="F49" s="168">
        <v>68</v>
      </c>
      <c r="G49" s="168">
        <v>63</v>
      </c>
      <c r="H49" s="168">
        <v>61</v>
      </c>
      <c r="I49" s="168">
        <v>65</v>
      </c>
      <c r="J49" s="168">
        <v>64</v>
      </c>
      <c r="K49" s="168">
        <v>64</v>
      </c>
      <c r="L49" s="168">
        <v>60</v>
      </c>
      <c r="M49" s="168">
        <v>67</v>
      </c>
      <c r="N49" s="168">
        <v>56</v>
      </c>
    </row>
    <row r="50" spans="1:14" s="137" customFormat="1" ht="15.9" customHeight="1">
      <c r="A50" s="139" t="s">
        <v>246</v>
      </c>
      <c r="B50" s="173">
        <v>64.5</v>
      </c>
      <c r="C50" s="168">
        <v>64</v>
      </c>
      <c r="D50" s="168">
        <v>65</v>
      </c>
      <c r="E50" s="168">
        <v>63</v>
      </c>
      <c r="F50" s="168">
        <v>66</v>
      </c>
      <c r="G50" s="168">
        <v>62</v>
      </c>
      <c r="H50" s="168">
        <v>60</v>
      </c>
      <c r="I50" s="168">
        <v>63</v>
      </c>
      <c r="J50" s="168">
        <v>60</v>
      </c>
      <c r="K50" s="168">
        <v>59</v>
      </c>
      <c r="L50" s="168">
        <v>64</v>
      </c>
      <c r="M50" s="168">
        <v>70</v>
      </c>
      <c r="N50" s="168">
        <v>78</v>
      </c>
    </row>
    <row r="51" spans="1:14" s="137" customFormat="1" ht="15.9" customHeight="1">
      <c r="A51" s="139" t="s">
        <v>247</v>
      </c>
      <c r="B51" s="173">
        <v>87.166666666666671</v>
      </c>
      <c r="C51" s="168">
        <v>80</v>
      </c>
      <c r="D51" s="168">
        <v>86</v>
      </c>
      <c r="E51" s="168">
        <v>81</v>
      </c>
      <c r="F51" s="168">
        <v>87</v>
      </c>
      <c r="G51" s="168">
        <v>96</v>
      </c>
      <c r="H51" s="168">
        <v>92</v>
      </c>
      <c r="I51" s="168">
        <v>94</v>
      </c>
      <c r="J51" s="168">
        <v>89</v>
      </c>
      <c r="K51" s="168">
        <v>80</v>
      </c>
      <c r="L51" s="168">
        <v>87</v>
      </c>
      <c r="M51" s="168">
        <v>86</v>
      </c>
      <c r="N51" s="168">
        <v>88</v>
      </c>
    </row>
    <row r="52" spans="1:14" s="137" customFormat="1" ht="15.9" customHeight="1">
      <c r="A52" s="139" t="s">
        <v>248</v>
      </c>
      <c r="B52" s="173">
        <v>72</v>
      </c>
      <c r="C52" s="168">
        <v>79</v>
      </c>
      <c r="D52" s="168">
        <v>83</v>
      </c>
      <c r="E52" s="168">
        <v>77</v>
      </c>
      <c r="F52" s="168">
        <v>74</v>
      </c>
      <c r="G52" s="168">
        <v>70</v>
      </c>
      <c r="H52" s="168">
        <v>65</v>
      </c>
      <c r="I52" s="168">
        <v>69</v>
      </c>
      <c r="J52" s="168">
        <v>76</v>
      </c>
      <c r="K52" s="168">
        <v>72</v>
      </c>
      <c r="L52" s="168">
        <v>65</v>
      </c>
      <c r="M52" s="168">
        <v>67</v>
      </c>
      <c r="N52" s="168">
        <v>67</v>
      </c>
    </row>
    <row r="53" spans="1:14" s="137" customFormat="1" ht="15.9" customHeight="1">
      <c r="A53" s="139" t="s">
        <v>249</v>
      </c>
      <c r="B53" s="173">
        <v>68.083333333333329</v>
      </c>
      <c r="C53" s="168">
        <v>69</v>
      </c>
      <c r="D53" s="168">
        <v>65</v>
      </c>
      <c r="E53" s="168">
        <v>66</v>
      </c>
      <c r="F53" s="168">
        <v>68</v>
      </c>
      <c r="G53" s="168">
        <v>71</v>
      </c>
      <c r="H53" s="168">
        <v>66</v>
      </c>
      <c r="I53" s="168">
        <v>64</v>
      </c>
      <c r="J53" s="168">
        <v>66</v>
      </c>
      <c r="K53" s="168">
        <v>65</v>
      </c>
      <c r="L53" s="168">
        <v>66</v>
      </c>
      <c r="M53" s="168">
        <v>74</v>
      </c>
      <c r="N53" s="168">
        <v>77</v>
      </c>
    </row>
    <row r="54" spans="1:14" s="137" customFormat="1" ht="15.9" customHeight="1">
      <c r="A54" s="139" t="s">
        <v>250</v>
      </c>
      <c r="B54" s="173">
        <v>73</v>
      </c>
      <c r="C54" s="168">
        <v>73</v>
      </c>
      <c r="D54" s="168">
        <v>72</v>
      </c>
      <c r="E54" s="168">
        <v>69</v>
      </c>
      <c r="F54" s="168">
        <v>67</v>
      </c>
      <c r="G54" s="168">
        <v>70</v>
      </c>
      <c r="H54" s="168">
        <v>75</v>
      </c>
      <c r="I54" s="168">
        <v>73</v>
      </c>
      <c r="J54" s="168">
        <v>70</v>
      </c>
      <c r="K54" s="168">
        <v>72</v>
      </c>
      <c r="L54" s="168">
        <v>73</v>
      </c>
      <c r="M54" s="168">
        <v>80</v>
      </c>
      <c r="N54" s="168">
        <v>82</v>
      </c>
    </row>
    <row r="55" spans="1:14" s="137" customFormat="1" ht="15.9" customHeight="1">
      <c r="A55" s="139" t="s">
        <v>251</v>
      </c>
      <c r="B55" s="173">
        <v>79.083333333333329</v>
      </c>
      <c r="C55" s="168">
        <v>72</v>
      </c>
      <c r="D55" s="168">
        <v>70</v>
      </c>
      <c r="E55" s="168">
        <v>74</v>
      </c>
      <c r="F55" s="168">
        <v>76</v>
      </c>
      <c r="G55" s="168">
        <v>79</v>
      </c>
      <c r="H55" s="168">
        <v>81</v>
      </c>
      <c r="I55" s="168">
        <v>78</v>
      </c>
      <c r="J55" s="168">
        <v>81</v>
      </c>
      <c r="K55" s="168">
        <v>82</v>
      </c>
      <c r="L55" s="168">
        <v>88</v>
      </c>
      <c r="M55" s="168">
        <v>84</v>
      </c>
      <c r="N55" s="168">
        <v>84</v>
      </c>
    </row>
    <row r="56" spans="1:14" s="137" customFormat="1" ht="15.9" customHeight="1">
      <c r="A56" s="139" t="s">
        <v>252</v>
      </c>
      <c r="B56" s="173">
        <v>87.666666666666671</v>
      </c>
      <c r="C56" s="168">
        <v>88</v>
      </c>
      <c r="D56" s="168">
        <v>87</v>
      </c>
      <c r="E56" s="168">
        <v>85</v>
      </c>
      <c r="F56" s="168">
        <v>85</v>
      </c>
      <c r="G56" s="168">
        <v>86</v>
      </c>
      <c r="H56" s="168">
        <v>87</v>
      </c>
      <c r="I56" s="168">
        <v>89</v>
      </c>
      <c r="J56" s="168">
        <v>87</v>
      </c>
      <c r="K56" s="168">
        <v>87</v>
      </c>
      <c r="L56" s="168">
        <v>83</v>
      </c>
      <c r="M56" s="168">
        <v>92</v>
      </c>
      <c r="N56" s="168">
        <v>96</v>
      </c>
    </row>
    <row r="57" spans="1:14" s="137" customFormat="1" ht="15.9" customHeight="1">
      <c r="A57" s="139" t="s">
        <v>253</v>
      </c>
      <c r="B57" s="173">
        <v>88</v>
      </c>
      <c r="C57" s="168">
        <v>90</v>
      </c>
      <c r="D57" s="168">
        <v>89</v>
      </c>
      <c r="E57" s="168">
        <v>87</v>
      </c>
      <c r="F57" s="168">
        <v>86</v>
      </c>
      <c r="G57" s="168">
        <v>85</v>
      </c>
      <c r="H57" s="168">
        <v>88</v>
      </c>
      <c r="I57" s="168">
        <v>88</v>
      </c>
      <c r="J57" s="168">
        <v>92</v>
      </c>
      <c r="K57" s="168">
        <v>84</v>
      </c>
      <c r="L57" s="168">
        <v>85</v>
      </c>
      <c r="M57" s="168">
        <v>88</v>
      </c>
      <c r="N57" s="168">
        <v>91</v>
      </c>
    </row>
    <row r="58" spans="1:14" s="137" customFormat="1" ht="15.9" customHeight="1">
      <c r="A58" s="139" t="s">
        <v>254</v>
      </c>
      <c r="B58" s="173">
        <v>78</v>
      </c>
      <c r="C58" s="168">
        <v>88</v>
      </c>
      <c r="D58" s="168">
        <v>87</v>
      </c>
      <c r="E58" s="168">
        <v>90</v>
      </c>
      <c r="F58" s="168">
        <v>93</v>
      </c>
      <c r="G58" s="168">
        <v>88</v>
      </c>
      <c r="H58" s="168">
        <v>88</v>
      </c>
      <c r="I58" s="168">
        <v>81</v>
      </c>
      <c r="J58" s="168">
        <v>75</v>
      </c>
      <c r="K58" s="168">
        <v>68</v>
      </c>
      <c r="L58" s="168">
        <v>62</v>
      </c>
      <c r="M58" s="168">
        <v>59</v>
      </c>
      <c r="N58" s="168">
        <v>62</v>
      </c>
    </row>
    <row r="59" spans="1:14" s="137" customFormat="1" ht="15.9" customHeight="1">
      <c r="A59" s="139" t="s">
        <v>255</v>
      </c>
      <c r="B59" s="173">
        <v>44</v>
      </c>
      <c r="C59" s="168">
        <v>54</v>
      </c>
      <c r="D59" s="168">
        <v>55</v>
      </c>
      <c r="E59" s="168">
        <v>53</v>
      </c>
      <c r="F59" s="168">
        <v>48</v>
      </c>
      <c r="G59" s="168">
        <v>44</v>
      </c>
      <c r="H59" s="168">
        <v>42</v>
      </c>
      <c r="I59" s="168">
        <v>41</v>
      </c>
      <c r="J59" s="168">
        <v>31</v>
      </c>
      <c r="K59" s="168">
        <v>35</v>
      </c>
      <c r="L59" s="168">
        <v>35</v>
      </c>
      <c r="M59" s="168">
        <v>41</v>
      </c>
      <c r="N59" s="168">
        <v>51</v>
      </c>
    </row>
    <row r="60" spans="1:14" s="137" customFormat="1" ht="15.9" customHeight="1" thickBot="1">
      <c r="A60" s="153" t="s">
        <v>347</v>
      </c>
      <c r="B60" s="191">
        <v>50</v>
      </c>
      <c r="C60" s="192">
        <v>54</v>
      </c>
      <c r="D60" s="192">
        <v>55</v>
      </c>
      <c r="E60" s="192">
        <v>52</v>
      </c>
      <c r="F60" s="192">
        <v>54</v>
      </c>
      <c r="G60" s="192">
        <v>52</v>
      </c>
      <c r="H60" s="192">
        <v>53</v>
      </c>
      <c r="I60" s="192">
        <v>50</v>
      </c>
      <c r="J60" s="192">
        <v>48</v>
      </c>
      <c r="K60" s="192">
        <v>51</v>
      </c>
      <c r="L60" s="192">
        <v>49</v>
      </c>
      <c r="M60" s="192">
        <v>40</v>
      </c>
      <c r="N60" s="192">
        <v>45</v>
      </c>
    </row>
    <row r="61" spans="1:14" s="137" customFormat="1" ht="15.9" customHeight="1">
      <c r="A61" s="273" t="s">
        <v>429</v>
      </c>
      <c r="B61" s="273"/>
      <c r="C61" s="273"/>
      <c r="D61" s="273"/>
      <c r="E61" s="273"/>
      <c r="F61" s="273"/>
      <c r="G61" s="273"/>
      <c r="H61" s="273"/>
      <c r="I61" s="273"/>
      <c r="J61" s="273"/>
      <c r="K61" s="273"/>
      <c r="L61" s="273"/>
      <c r="M61" s="273"/>
      <c r="N61" s="273"/>
    </row>
  </sheetData>
  <mergeCells count="5">
    <mergeCell ref="A61:N61"/>
    <mergeCell ref="A47:N47"/>
    <mergeCell ref="A5:N5"/>
    <mergeCell ref="A19:N19"/>
    <mergeCell ref="A33:N33"/>
  </mergeCells>
  <pageMargins left="0.78740157499999996" right="0.78740157499999996" top="0.984251969" bottom="0.984251969" header="0.4921259845" footer="0.4921259845"/>
  <pageSetup paperSize="9" orientation="portrait" r:id="rId1"/>
  <headerFooter alignWithMargins="0"/>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C6C4"/>
  </sheetPr>
  <dimension ref="A1:O23"/>
  <sheetViews>
    <sheetView zoomScale="85" zoomScaleNormal="85" workbookViewId="0"/>
  </sheetViews>
  <sheetFormatPr baseColWidth="10" defaultColWidth="11.44140625" defaultRowHeight="13.2"/>
  <cols>
    <col min="1" max="1" width="6.109375" style="21" customWidth="1"/>
    <col min="2" max="2" width="6.6640625" style="22" bestFit="1" customWidth="1"/>
    <col min="3" max="3" width="8.33203125" style="21" bestFit="1" customWidth="1"/>
    <col min="4" max="4" width="8.6640625" style="20" bestFit="1" customWidth="1"/>
    <col min="5" max="5" width="22.44140625" style="20" bestFit="1" customWidth="1"/>
    <col min="6" max="6" width="9.33203125" style="20" bestFit="1" customWidth="1"/>
    <col min="7" max="7" width="14.5546875" style="20" bestFit="1" customWidth="1"/>
    <col min="8" max="8" width="14.44140625" style="20" bestFit="1" customWidth="1"/>
    <col min="9" max="9" width="11.33203125" style="20" bestFit="1" customWidth="1"/>
    <col min="10" max="16384" width="11.44140625" style="20"/>
  </cols>
  <sheetData>
    <row r="1" spans="1:15" ht="18" customHeight="1">
      <c r="A1" s="134" t="s">
        <v>305</v>
      </c>
      <c r="B1" s="134"/>
      <c r="C1" s="134"/>
      <c r="D1" s="134"/>
      <c r="E1" s="134"/>
      <c r="F1" s="134"/>
      <c r="G1" s="134"/>
      <c r="H1" s="134"/>
      <c r="I1" s="134"/>
    </row>
    <row r="2" spans="1:15" s="137" customFormat="1" ht="15.9" customHeight="1">
      <c r="A2" s="135" t="s">
        <v>170</v>
      </c>
      <c r="B2" s="144"/>
      <c r="C2" s="135"/>
    </row>
    <row r="3" spans="1:15" s="137" customFormat="1" ht="15.9" customHeight="1" thickBot="1">
      <c r="A3" s="146"/>
      <c r="B3" s="147"/>
      <c r="C3" s="146"/>
      <c r="D3" s="148"/>
      <c r="E3" s="148"/>
      <c r="F3" s="148"/>
      <c r="G3" s="148"/>
      <c r="H3" s="293" t="s">
        <v>306</v>
      </c>
      <c r="I3" s="293"/>
    </row>
    <row r="4" spans="1:15" s="137" customFormat="1" ht="15.9" customHeight="1">
      <c r="A4" s="142" t="s">
        <v>237</v>
      </c>
      <c r="B4" s="143" t="s">
        <v>59</v>
      </c>
      <c r="C4" s="294" t="s">
        <v>238</v>
      </c>
      <c r="D4" s="294"/>
      <c r="E4" s="144" t="s">
        <v>194</v>
      </c>
      <c r="F4" s="144"/>
      <c r="G4" s="144" t="s">
        <v>239</v>
      </c>
      <c r="H4" s="144"/>
      <c r="I4" s="144"/>
    </row>
    <row r="5" spans="1:15" s="137" customFormat="1" ht="15.9" customHeight="1">
      <c r="A5" s="149"/>
      <c r="B5" s="150"/>
      <c r="C5" s="151" t="s">
        <v>240</v>
      </c>
      <c r="D5" s="151" t="s">
        <v>241</v>
      </c>
      <c r="E5" s="167" t="s">
        <v>48</v>
      </c>
      <c r="F5" s="151" t="s">
        <v>49</v>
      </c>
      <c r="G5" s="151" t="s">
        <v>184</v>
      </c>
      <c r="H5" s="151" t="s">
        <v>185</v>
      </c>
      <c r="I5" s="151" t="s">
        <v>33</v>
      </c>
    </row>
    <row r="6" spans="1:15" s="138" customFormat="1" ht="15.9" customHeight="1">
      <c r="A6" s="139" t="s">
        <v>242</v>
      </c>
      <c r="B6" s="156">
        <v>564.33333333333337</v>
      </c>
      <c r="C6" s="155" t="s">
        <v>243</v>
      </c>
      <c r="D6" s="155" t="s">
        <v>243</v>
      </c>
      <c r="E6" s="155" t="s">
        <v>243</v>
      </c>
      <c r="F6" s="155" t="s">
        <v>243</v>
      </c>
      <c r="G6" s="155" t="s">
        <v>243</v>
      </c>
      <c r="H6" s="155" t="s">
        <v>243</v>
      </c>
      <c r="I6" s="155" t="s">
        <v>243</v>
      </c>
      <c r="J6" s="162"/>
      <c r="K6" s="162"/>
      <c r="L6" s="162"/>
    </row>
    <row r="7" spans="1:15" s="138" customFormat="1" ht="15.9" customHeight="1">
      <c r="A7" s="139" t="s">
        <v>244</v>
      </c>
      <c r="B7" s="156">
        <v>429</v>
      </c>
      <c r="C7" s="155">
        <v>216</v>
      </c>
      <c r="D7" s="155">
        <v>213</v>
      </c>
      <c r="E7" s="155">
        <v>198.91666670000001</v>
      </c>
      <c r="F7" s="155">
        <v>230.41666670000001</v>
      </c>
      <c r="G7" s="155">
        <v>64.833333330000002</v>
      </c>
      <c r="H7" s="155">
        <v>241.33333329999999</v>
      </c>
      <c r="I7" s="155">
        <v>123.16666669999999</v>
      </c>
      <c r="J7" s="162"/>
      <c r="K7" s="162"/>
      <c r="L7" s="162"/>
      <c r="O7" s="166"/>
    </row>
    <row r="8" spans="1:15" s="138" customFormat="1" ht="15.9" customHeight="1">
      <c r="A8" s="139" t="s">
        <v>245</v>
      </c>
      <c r="B8" s="156">
        <v>371</v>
      </c>
      <c r="C8" s="155">
        <v>185</v>
      </c>
      <c r="D8" s="155">
        <v>186</v>
      </c>
      <c r="E8" s="155">
        <v>177</v>
      </c>
      <c r="F8" s="155">
        <v>194</v>
      </c>
      <c r="G8" s="155">
        <v>56</v>
      </c>
      <c r="H8" s="155">
        <v>195</v>
      </c>
      <c r="I8" s="155">
        <v>120</v>
      </c>
      <c r="J8" s="162"/>
      <c r="K8" s="162"/>
      <c r="L8" s="162"/>
      <c r="O8" s="166"/>
    </row>
    <row r="9" spans="1:15" s="138" customFormat="1" ht="15.9" customHeight="1">
      <c r="A9" s="139" t="s">
        <v>246</v>
      </c>
      <c r="B9" s="156">
        <v>519</v>
      </c>
      <c r="C9" s="155">
        <v>252</v>
      </c>
      <c r="D9" s="155">
        <v>266</v>
      </c>
      <c r="E9" s="155">
        <v>245</v>
      </c>
      <c r="F9" s="155">
        <v>274</v>
      </c>
      <c r="G9" s="155">
        <v>76</v>
      </c>
      <c r="H9" s="155">
        <v>299</v>
      </c>
      <c r="I9" s="155">
        <v>144</v>
      </c>
      <c r="J9" s="162"/>
      <c r="K9" s="162"/>
      <c r="L9" s="162"/>
      <c r="O9" s="166"/>
    </row>
    <row r="10" spans="1:15" s="138" customFormat="1" ht="15.9" customHeight="1">
      <c r="A10" s="139" t="s">
        <v>247</v>
      </c>
      <c r="B10" s="156">
        <v>498</v>
      </c>
      <c r="C10" s="155">
        <v>248</v>
      </c>
      <c r="D10" s="155">
        <v>251</v>
      </c>
      <c r="E10" s="155">
        <v>226.33333333333334</v>
      </c>
      <c r="F10" s="155">
        <v>271.75</v>
      </c>
      <c r="G10" s="155">
        <v>65.916666666666671</v>
      </c>
      <c r="H10" s="155">
        <v>280.66666666666669</v>
      </c>
      <c r="I10" s="155">
        <v>151.5</v>
      </c>
      <c r="J10" s="162"/>
      <c r="K10" s="162"/>
      <c r="L10" s="162"/>
      <c r="O10" s="166"/>
    </row>
    <row r="11" spans="1:15" s="138" customFormat="1" ht="15.9" customHeight="1">
      <c r="A11" s="139" t="s">
        <v>248</v>
      </c>
      <c r="B11" s="156">
        <v>406</v>
      </c>
      <c r="C11" s="155">
        <v>219</v>
      </c>
      <c r="D11" s="155">
        <v>187</v>
      </c>
      <c r="E11" s="155">
        <v>167.33333333333334</v>
      </c>
      <c r="F11" s="155">
        <v>238.16666666666666</v>
      </c>
      <c r="G11" s="155">
        <v>47.333333333333336</v>
      </c>
      <c r="H11" s="155">
        <v>216.5</v>
      </c>
      <c r="I11" s="155">
        <v>141.66666666666666</v>
      </c>
      <c r="J11" s="162"/>
      <c r="K11" s="162"/>
      <c r="L11" s="162"/>
      <c r="O11" s="166"/>
    </row>
    <row r="12" spans="1:15" s="138" customFormat="1" ht="15.9" customHeight="1">
      <c r="A12" s="139" t="s">
        <v>249</v>
      </c>
      <c r="B12" s="156">
        <v>424</v>
      </c>
      <c r="C12" s="155">
        <v>225</v>
      </c>
      <c r="D12" s="155">
        <v>198</v>
      </c>
      <c r="E12" s="155">
        <v>185.08333333333334</v>
      </c>
      <c r="F12" s="155">
        <v>238.5</v>
      </c>
      <c r="G12" s="155">
        <v>51.25</v>
      </c>
      <c r="H12" s="155">
        <v>234.66666666666666</v>
      </c>
      <c r="I12" s="155">
        <v>137.66666666666666</v>
      </c>
      <c r="J12" s="162"/>
      <c r="K12" s="162"/>
      <c r="L12" s="162"/>
      <c r="O12" s="166"/>
    </row>
    <row r="13" spans="1:15" s="138" customFormat="1" ht="15.9" customHeight="1">
      <c r="A13" s="139" t="s">
        <v>250</v>
      </c>
      <c r="B13" s="156">
        <v>416</v>
      </c>
      <c r="C13" s="155">
        <v>206</v>
      </c>
      <c r="D13" s="155">
        <v>210</v>
      </c>
      <c r="E13" s="155">
        <v>197.58333333333334</v>
      </c>
      <c r="F13" s="155">
        <v>218.41666666666666</v>
      </c>
      <c r="G13" s="155">
        <v>52.583333333333336</v>
      </c>
      <c r="H13" s="155">
        <v>232.75</v>
      </c>
      <c r="I13" s="155">
        <v>130.66666666666666</v>
      </c>
      <c r="J13" s="162"/>
      <c r="K13" s="162"/>
      <c r="L13" s="162"/>
      <c r="O13" s="166"/>
    </row>
    <row r="14" spans="1:15" s="138" customFormat="1" ht="15.9" customHeight="1">
      <c r="A14" s="139" t="s">
        <v>251</v>
      </c>
      <c r="B14" s="156">
        <v>396</v>
      </c>
      <c r="C14" s="155">
        <v>201</v>
      </c>
      <c r="D14" s="155">
        <v>196</v>
      </c>
      <c r="E14" s="155">
        <v>182.25</v>
      </c>
      <c r="F14" s="155">
        <v>213.91666666666666</v>
      </c>
      <c r="G14" s="155">
        <v>54.75</v>
      </c>
      <c r="H14" s="155">
        <v>222.16666666666666</v>
      </c>
      <c r="I14" s="155">
        <v>119.25</v>
      </c>
      <c r="J14" s="162"/>
      <c r="K14" s="162"/>
      <c r="L14" s="162"/>
      <c r="O14" s="166"/>
    </row>
    <row r="15" spans="1:15" s="138" customFormat="1" ht="15.9" customHeight="1">
      <c r="A15" s="139" t="s">
        <v>252</v>
      </c>
      <c r="B15" s="156">
        <v>412</v>
      </c>
      <c r="C15" s="155">
        <v>194</v>
      </c>
      <c r="D15" s="155">
        <v>218</v>
      </c>
      <c r="E15" s="155">
        <v>178.91666666666666</v>
      </c>
      <c r="F15" s="155">
        <v>233.16666666666666</v>
      </c>
      <c r="G15" s="155">
        <v>60.5</v>
      </c>
      <c r="H15" s="155">
        <v>222.25</v>
      </c>
      <c r="I15" s="155">
        <v>129.33333333333334</v>
      </c>
      <c r="J15" s="162"/>
      <c r="K15" s="162"/>
      <c r="L15" s="162"/>
      <c r="O15" s="166"/>
    </row>
    <row r="16" spans="1:15" s="138" customFormat="1" ht="15.9" customHeight="1">
      <c r="A16" s="139" t="s">
        <v>253</v>
      </c>
      <c r="B16" s="156">
        <v>421</v>
      </c>
      <c r="C16" s="155">
        <v>195</v>
      </c>
      <c r="D16" s="155">
        <v>226</v>
      </c>
      <c r="E16" s="155">
        <v>175</v>
      </c>
      <c r="F16" s="155">
        <v>246</v>
      </c>
      <c r="G16" s="137">
        <v>54</v>
      </c>
      <c r="H16" s="137">
        <v>242</v>
      </c>
      <c r="I16" s="137">
        <v>125</v>
      </c>
    </row>
    <row r="17" spans="1:15" s="138" customFormat="1" ht="15.9" customHeight="1">
      <c r="A17" s="139" t="s">
        <v>254</v>
      </c>
      <c r="B17" s="156">
        <v>367</v>
      </c>
      <c r="C17" s="155">
        <v>191</v>
      </c>
      <c r="D17" s="155">
        <v>176</v>
      </c>
      <c r="E17" s="155">
        <v>163</v>
      </c>
      <c r="F17" s="137">
        <v>204</v>
      </c>
      <c r="G17" s="137">
        <v>45</v>
      </c>
      <c r="H17" s="137">
        <v>206</v>
      </c>
      <c r="I17" s="137">
        <v>116</v>
      </c>
    </row>
    <row r="18" spans="1:15" s="138" customFormat="1" ht="15.9" customHeight="1">
      <c r="A18" s="139" t="s">
        <v>255</v>
      </c>
      <c r="B18" s="156">
        <v>326.91666666666669</v>
      </c>
      <c r="C18" s="155">
        <v>185.08333333333334</v>
      </c>
      <c r="D18" s="155">
        <v>141.83333333333334</v>
      </c>
      <c r="E18" s="155">
        <v>142.75</v>
      </c>
      <c r="F18" s="164">
        <v>184.16666666666666</v>
      </c>
      <c r="G18" s="164">
        <v>34.416666666666664</v>
      </c>
      <c r="H18" s="164">
        <v>186.91666666666666</v>
      </c>
      <c r="I18" s="164">
        <v>105.58333333333333</v>
      </c>
    </row>
    <row r="19" spans="1:15" s="138" customFormat="1" ht="15.9" customHeight="1" thickBot="1">
      <c r="A19" s="153" t="s">
        <v>347</v>
      </c>
      <c r="B19" s="157">
        <v>291</v>
      </c>
      <c r="C19" s="158">
        <v>152</v>
      </c>
      <c r="D19" s="158">
        <v>139</v>
      </c>
      <c r="E19" s="158">
        <v>131</v>
      </c>
      <c r="F19" s="165">
        <v>160</v>
      </c>
      <c r="G19" s="165">
        <v>24</v>
      </c>
      <c r="H19" s="165">
        <v>165</v>
      </c>
      <c r="I19" s="165">
        <v>102</v>
      </c>
    </row>
    <row r="20" spans="1:15">
      <c r="A20" s="273" t="s">
        <v>429</v>
      </c>
      <c r="B20" s="273"/>
      <c r="C20" s="273"/>
      <c r="D20" s="273"/>
      <c r="E20" s="273"/>
      <c r="F20" s="273"/>
      <c r="G20" s="273"/>
      <c r="H20" s="273"/>
      <c r="I20" s="273"/>
      <c r="O20" s="23"/>
    </row>
    <row r="21" spans="1:15">
      <c r="O21" s="23"/>
    </row>
    <row r="22" spans="1:15">
      <c r="O22" s="23"/>
    </row>
    <row r="23" spans="1:15">
      <c r="O23" s="23"/>
    </row>
  </sheetData>
  <mergeCells count="3">
    <mergeCell ref="H3:I3"/>
    <mergeCell ref="C4:D4"/>
    <mergeCell ref="A20:I20"/>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C6C4"/>
  </sheetPr>
  <dimension ref="A1:R60"/>
  <sheetViews>
    <sheetView zoomScale="85" zoomScaleNormal="85" workbookViewId="0">
      <selection activeCell="Q12" sqref="Q12"/>
    </sheetView>
  </sheetViews>
  <sheetFormatPr baseColWidth="10" defaultRowHeight="13.2"/>
  <cols>
    <col min="1" max="1" width="6.33203125" style="27" customWidth="1"/>
    <col min="2" max="2" width="15.44140625" style="26" bestFit="1" customWidth="1"/>
    <col min="3" max="3" width="6.109375" style="27" customWidth="1"/>
    <col min="4" max="11" width="6.109375" style="28" customWidth="1"/>
    <col min="12" max="12" width="6.33203125" style="28" bestFit="1" customWidth="1"/>
    <col min="13" max="13" width="6.5546875" style="28" bestFit="1" customWidth="1"/>
    <col min="14" max="14" width="6.109375" style="28" customWidth="1"/>
    <col min="15" max="256" width="11.44140625" style="28"/>
    <col min="257" max="257" width="6.33203125" style="28" customWidth="1"/>
    <col min="258" max="258" width="10.88671875" style="28" bestFit="1" customWidth="1"/>
    <col min="259" max="270" width="6.109375" style="28" customWidth="1"/>
    <col min="271" max="512" width="11.44140625" style="28"/>
    <col min="513" max="513" width="6.33203125" style="28" customWidth="1"/>
    <col min="514" max="514" width="10.88671875" style="28" bestFit="1" customWidth="1"/>
    <col min="515" max="526" width="6.109375" style="28" customWidth="1"/>
    <col min="527" max="768" width="11.44140625" style="28"/>
    <col min="769" max="769" width="6.33203125" style="28" customWidth="1"/>
    <col min="770" max="770" width="10.88671875" style="28" bestFit="1" customWidth="1"/>
    <col min="771" max="782" width="6.109375" style="28" customWidth="1"/>
    <col min="783" max="1024" width="11.44140625" style="28"/>
    <col min="1025" max="1025" width="6.33203125" style="28" customWidth="1"/>
    <col min="1026" max="1026" width="10.88671875" style="28" bestFit="1" customWidth="1"/>
    <col min="1027" max="1038" width="6.109375" style="28" customWidth="1"/>
    <col min="1039" max="1280" width="11.44140625" style="28"/>
    <col min="1281" max="1281" width="6.33203125" style="28" customWidth="1"/>
    <col min="1282" max="1282" width="10.88671875" style="28" bestFit="1" customWidth="1"/>
    <col min="1283" max="1294" width="6.109375" style="28" customWidth="1"/>
    <col min="1295" max="1536" width="11.44140625" style="28"/>
    <col min="1537" max="1537" width="6.33203125" style="28" customWidth="1"/>
    <col min="1538" max="1538" width="10.88671875" style="28" bestFit="1" customWidth="1"/>
    <col min="1539" max="1550" width="6.109375" style="28" customWidth="1"/>
    <col min="1551" max="1792" width="11.44140625" style="28"/>
    <col min="1793" max="1793" width="6.33203125" style="28" customWidth="1"/>
    <col min="1794" max="1794" width="10.88671875" style="28" bestFit="1" customWidth="1"/>
    <col min="1795" max="1806" width="6.109375" style="28" customWidth="1"/>
    <col min="1807" max="2048" width="11.44140625" style="28"/>
    <col min="2049" max="2049" width="6.33203125" style="28" customWidth="1"/>
    <col min="2050" max="2050" width="10.88671875" style="28" bestFit="1" customWidth="1"/>
    <col min="2051" max="2062" width="6.109375" style="28" customWidth="1"/>
    <col min="2063" max="2304" width="11.44140625" style="28"/>
    <col min="2305" max="2305" width="6.33203125" style="28" customWidth="1"/>
    <col min="2306" max="2306" width="10.88671875" style="28" bestFit="1" customWidth="1"/>
    <col min="2307" max="2318" width="6.109375" style="28" customWidth="1"/>
    <col min="2319" max="2560" width="11.44140625" style="28"/>
    <col min="2561" max="2561" width="6.33203125" style="28" customWidth="1"/>
    <col min="2562" max="2562" width="10.88671875" style="28" bestFit="1" customWidth="1"/>
    <col min="2563" max="2574" width="6.109375" style="28" customWidth="1"/>
    <col min="2575" max="2816" width="11.44140625" style="28"/>
    <col min="2817" max="2817" width="6.33203125" style="28" customWidth="1"/>
    <col min="2818" max="2818" width="10.88671875" style="28" bestFit="1" customWidth="1"/>
    <col min="2819" max="2830" width="6.109375" style="28" customWidth="1"/>
    <col min="2831" max="3072" width="11.44140625" style="28"/>
    <col min="3073" max="3073" width="6.33203125" style="28" customWidth="1"/>
    <col min="3074" max="3074" width="10.88671875" style="28" bestFit="1" customWidth="1"/>
    <col min="3075" max="3086" width="6.109375" style="28" customWidth="1"/>
    <col min="3087" max="3328" width="11.44140625" style="28"/>
    <col min="3329" max="3329" width="6.33203125" style="28" customWidth="1"/>
    <col min="3330" max="3330" width="10.88671875" style="28" bestFit="1" customWidth="1"/>
    <col min="3331" max="3342" width="6.109375" style="28" customWidth="1"/>
    <col min="3343" max="3584" width="11.44140625" style="28"/>
    <col min="3585" max="3585" width="6.33203125" style="28" customWidth="1"/>
    <col min="3586" max="3586" width="10.88671875" style="28" bestFit="1" customWidth="1"/>
    <col min="3587" max="3598" width="6.109375" style="28" customWidth="1"/>
    <col min="3599" max="3840" width="11.44140625" style="28"/>
    <col min="3841" max="3841" width="6.33203125" style="28" customWidth="1"/>
    <col min="3842" max="3842" width="10.88671875" style="28" bestFit="1" customWidth="1"/>
    <col min="3843" max="3854" width="6.109375" style="28" customWidth="1"/>
    <col min="3855" max="4096" width="11.44140625" style="28"/>
    <col min="4097" max="4097" width="6.33203125" style="28" customWidth="1"/>
    <col min="4098" max="4098" width="10.88671875" style="28" bestFit="1" customWidth="1"/>
    <col min="4099" max="4110" width="6.109375" style="28" customWidth="1"/>
    <col min="4111" max="4352" width="11.44140625" style="28"/>
    <col min="4353" max="4353" width="6.33203125" style="28" customWidth="1"/>
    <col min="4354" max="4354" width="10.88671875" style="28" bestFit="1" customWidth="1"/>
    <col min="4355" max="4366" width="6.109375" style="28" customWidth="1"/>
    <col min="4367" max="4608" width="11.44140625" style="28"/>
    <col min="4609" max="4609" width="6.33203125" style="28" customWidth="1"/>
    <col min="4610" max="4610" width="10.88671875" style="28" bestFit="1" customWidth="1"/>
    <col min="4611" max="4622" width="6.109375" style="28" customWidth="1"/>
    <col min="4623" max="4864" width="11.44140625" style="28"/>
    <col min="4865" max="4865" width="6.33203125" style="28" customWidth="1"/>
    <col min="4866" max="4866" width="10.88671875" style="28" bestFit="1" customWidth="1"/>
    <col min="4867" max="4878" width="6.109375" style="28" customWidth="1"/>
    <col min="4879" max="5120" width="11.44140625" style="28"/>
    <col min="5121" max="5121" width="6.33203125" style="28" customWidth="1"/>
    <col min="5122" max="5122" width="10.88671875" style="28" bestFit="1" customWidth="1"/>
    <col min="5123" max="5134" width="6.109375" style="28" customWidth="1"/>
    <col min="5135" max="5376" width="11.44140625" style="28"/>
    <col min="5377" max="5377" width="6.33203125" style="28" customWidth="1"/>
    <col min="5378" max="5378" width="10.88671875" style="28" bestFit="1" customWidth="1"/>
    <col min="5379" max="5390" width="6.109375" style="28" customWidth="1"/>
    <col min="5391" max="5632" width="11.44140625" style="28"/>
    <col min="5633" max="5633" width="6.33203125" style="28" customWidth="1"/>
    <col min="5634" max="5634" width="10.88671875" style="28" bestFit="1" customWidth="1"/>
    <col min="5635" max="5646" width="6.109375" style="28" customWidth="1"/>
    <col min="5647" max="5888" width="11.44140625" style="28"/>
    <col min="5889" max="5889" width="6.33203125" style="28" customWidth="1"/>
    <col min="5890" max="5890" width="10.88671875" style="28" bestFit="1" customWidth="1"/>
    <col min="5891" max="5902" width="6.109375" style="28" customWidth="1"/>
    <col min="5903" max="6144" width="11.44140625" style="28"/>
    <col min="6145" max="6145" width="6.33203125" style="28" customWidth="1"/>
    <col min="6146" max="6146" width="10.88671875" style="28" bestFit="1" customWidth="1"/>
    <col min="6147" max="6158" width="6.109375" style="28" customWidth="1"/>
    <col min="6159" max="6400" width="11.44140625" style="28"/>
    <col min="6401" max="6401" width="6.33203125" style="28" customWidth="1"/>
    <col min="6402" max="6402" width="10.88671875" style="28" bestFit="1" customWidth="1"/>
    <col min="6403" max="6414" width="6.109375" style="28" customWidth="1"/>
    <col min="6415" max="6656" width="11.44140625" style="28"/>
    <col min="6657" max="6657" width="6.33203125" style="28" customWidth="1"/>
    <col min="6658" max="6658" width="10.88671875" style="28" bestFit="1" customWidth="1"/>
    <col min="6659" max="6670" width="6.109375" style="28" customWidth="1"/>
    <col min="6671" max="6912" width="11.44140625" style="28"/>
    <col min="6913" max="6913" width="6.33203125" style="28" customWidth="1"/>
    <col min="6914" max="6914" width="10.88671875" style="28" bestFit="1" customWidth="1"/>
    <col min="6915" max="6926" width="6.109375" style="28" customWidth="1"/>
    <col min="6927" max="7168" width="11.44140625" style="28"/>
    <col min="7169" max="7169" width="6.33203125" style="28" customWidth="1"/>
    <col min="7170" max="7170" width="10.88671875" style="28" bestFit="1" customWidth="1"/>
    <col min="7171" max="7182" width="6.109375" style="28" customWidth="1"/>
    <col min="7183" max="7424" width="11.44140625" style="28"/>
    <col min="7425" max="7425" width="6.33203125" style="28" customWidth="1"/>
    <col min="7426" max="7426" width="10.88671875" style="28" bestFit="1" customWidth="1"/>
    <col min="7427" max="7438" width="6.109375" style="28" customWidth="1"/>
    <col min="7439" max="7680" width="11.44140625" style="28"/>
    <col min="7681" max="7681" width="6.33203125" style="28" customWidth="1"/>
    <col min="7682" max="7682" width="10.88671875" style="28" bestFit="1" customWidth="1"/>
    <col min="7683" max="7694" width="6.109375" style="28" customWidth="1"/>
    <col min="7695" max="7936" width="11.44140625" style="28"/>
    <col min="7937" max="7937" width="6.33203125" style="28" customWidth="1"/>
    <col min="7938" max="7938" width="10.88671875" style="28" bestFit="1" customWidth="1"/>
    <col min="7939" max="7950" width="6.109375" style="28" customWidth="1"/>
    <col min="7951" max="8192" width="11.44140625" style="28"/>
    <col min="8193" max="8193" width="6.33203125" style="28" customWidth="1"/>
    <col min="8194" max="8194" width="10.88671875" style="28" bestFit="1" customWidth="1"/>
    <col min="8195" max="8206" width="6.109375" style="28" customWidth="1"/>
    <col min="8207" max="8448" width="11.44140625" style="28"/>
    <col min="8449" max="8449" width="6.33203125" style="28" customWidth="1"/>
    <col min="8450" max="8450" width="10.88671875" style="28" bestFit="1" customWidth="1"/>
    <col min="8451" max="8462" width="6.109375" style="28" customWidth="1"/>
    <col min="8463" max="8704" width="11.44140625" style="28"/>
    <col min="8705" max="8705" width="6.33203125" style="28" customWidth="1"/>
    <col min="8706" max="8706" width="10.88671875" style="28" bestFit="1" customWidth="1"/>
    <col min="8707" max="8718" width="6.109375" style="28" customWidth="1"/>
    <col min="8719" max="8960" width="11.44140625" style="28"/>
    <col min="8961" max="8961" width="6.33203125" style="28" customWidth="1"/>
    <col min="8962" max="8962" width="10.88671875" style="28" bestFit="1" customWidth="1"/>
    <col min="8963" max="8974" width="6.109375" style="28" customWidth="1"/>
    <col min="8975" max="9216" width="11.44140625" style="28"/>
    <col min="9217" max="9217" width="6.33203125" style="28" customWidth="1"/>
    <col min="9218" max="9218" width="10.88671875" style="28" bestFit="1" customWidth="1"/>
    <col min="9219" max="9230" width="6.109375" style="28" customWidth="1"/>
    <col min="9231" max="9472" width="11.44140625" style="28"/>
    <col min="9473" max="9473" width="6.33203125" style="28" customWidth="1"/>
    <col min="9474" max="9474" width="10.88671875" style="28" bestFit="1" customWidth="1"/>
    <col min="9475" max="9486" width="6.109375" style="28" customWidth="1"/>
    <col min="9487" max="9728" width="11.44140625" style="28"/>
    <col min="9729" max="9729" width="6.33203125" style="28" customWidth="1"/>
    <col min="9730" max="9730" width="10.88671875" style="28" bestFit="1" customWidth="1"/>
    <col min="9731" max="9742" width="6.109375" style="28" customWidth="1"/>
    <col min="9743" max="9984" width="11.44140625" style="28"/>
    <col min="9985" max="9985" width="6.33203125" style="28" customWidth="1"/>
    <col min="9986" max="9986" width="10.88671875" style="28" bestFit="1" customWidth="1"/>
    <col min="9987" max="9998" width="6.109375" style="28" customWidth="1"/>
    <col min="9999" max="10240" width="11.44140625" style="28"/>
    <col min="10241" max="10241" width="6.33203125" style="28" customWidth="1"/>
    <col min="10242" max="10242" width="10.88671875" style="28" bestFit="1" customWidth="1"/>
    <col min="10243" max="10254" width="6.109375" style="28" customWidth="1"/>
    <col min="10255" max="10496" width="11.44140625" style="28"/>
    <col min="10497" max="10497" width="6.33203125" style="28" customWidth="1"/>
    <col min="10498" max="10498" width="10.88671875" style="28" bestFit="1" customWidth="1"/>
    <col min="10499" max="10510" width="6.109375" style="28" customWidth="1"/>
    <col min="10511" max="10752" width="11.44140625" style="28"/>
    <col min="10753" max="10753" width="6.33203125" style="28" customWidth="1"/>
    <col min="10754" max="10754" width="10.88671875" style="28" bestFit="1" customWidth="1"/>
    <col min="10755" max="10766" width="6.109375" style="28" customWidth="1"/>
    <col min="10767" max="11008" width="11.44140625" style="28"/>
    <col min="11009" max="11009" width="6.33203125" style="28" customWidth="1"/>
    <col min="11010" max="11010" width="10.88671875" style="28" bestFit="1" customWidth="1"/>
    <col min="11011" max="11022" width="6.109375" style="28" customWidth="1"/>
    <col min="11023" max="11264" width="11.44140625" style="28"/>
    <col min="11265" max="11265" width="6.33203125" style="28" customWidth="1"/>
    <col min="11266" max="11266" width="10.88671875" style="28" bestFit="1" customWidth="1"/>
    <col min="11267" max="11278" width="6.109375" style="28" customWidth="1"/>
    <col min="11279" max="11520" width="11.44140625" style="28"/>
    <col min="11521" max="11521" width="6.33203125" style="28" customWidth="1"/>
    <col min="11522" max="11522" width="10.88671875" style="28" bestFit="1" customWidth="1"/>
    <col min="11523" max="11534" width="6.109375" style="28" customWidth="1"/>
    <col min="11535" max="11776" width="11.44140625" style="28"/>
    <col min="11777" max="11777" width="6.33203125" style="28" customWidth="1"/>
    <col min="11778" max="11778" width="10.88671875" style="28" bestFit="1" customWidth="1"/>
    <col min="11779" max="11790" width="6.109375" style="28" customWidth="1"/>
    <col min="11791" max="12032" width="11.44140625" style="28"/>
    <col min="12033" max="12033" width="6.33203125" style="28" customWidth="1"/>
    <col min="12034" max="12034" width="10.88671875" style="28" bestFit="1" customWidth="1"/>
    <col min="12035" max="12046" width="6.109375" style="28" customWidth="1"/>
    <col min="12047" max="12288" width="11.44140625" style="28"/>
    <col min="12289" max="12289" width="6.33203125" style="28" customWidth="1"/>
    <col min="12290" max="12290" width="10.88671875" style="28" bestFit="1" customWidth="1"/>
    <col min="12291" max="12302" width="6.109375" style="28" customWidth="1"/>
    <col min="12303" max="12544" width="11.44140625" style="28"/>
    <col min="12545" max="12545" width="6.33203125" style="28" customWidth="1"/>
    <col min="12546" max="12546" width="10.88671875" style="28" bestFit="1" customWidth="1"/>
    <col min="12547" max="12558" width="6.109375" style="28" customWidth="1"/>
    <col min="12559" max="12800" width="11.44140625" style="28"/>
    <col min="12801" max="12801" width="6.33203125" style="28" customWidth="1"/>
    <col min="12802" max="12802" width="10.88671875" style="28" bestFit="1" customWidth="1"/>
    <col min="12803" max="12814" width="6.109375" style="28" customWidth="1"/>
    <col min="12815" max="13056" width="11.44140625" style="28"/>
    <col min="13057" max="13057" width="6.33203125" style="28" customWidth="1"/>
    <col min="13058" max="13058" width="10.88671875" style="28" bestFit="1" customWidth="1"/>
    <col min="13059" max="13070" width="6.109375" style="28" customWidth="1"/>
    <col min="13071" max="13312" width="11.44140625" style="28"/>
    <col min="13313" max="13313" width="6.33203125" style="28" customWidth="1"/>
    <col min="13314" max="13314" width="10.88671875" style="28" bestFit="1" customWidth="1"/>
    <col min="13315" max="13326" width="6.109375" style="28" customWidth="1"/>
    <col min="13327" max="13568" width="11.44140625" style="28"/>
    <col min="13569" max="13569" width="6.33203125" style="28" customWidth="1"/>
    <col min="13570" max="13570" width="10.88671875" style="28" bestFit="1" customWidth="1"/>
    <col min="13571" max="13582" width="6.109375" style="28" customWidth="1"/>
    <col min="13583" max="13824" width="11.44140625" style="28"/>
    <col min="13825" max="13825" width="6.33203125" style="28" customWidth="1"/>
    <col min="13826" max="13826" width="10.88671875" style="28" bestFit="1" customWidth="1"/>
    <col min="13827" max="13838" width="6.109375" style="28" customWidth="1"/>
    <col min="13839" max="14080" width="11.44140625" style="28"/>
    <col min="14081" max="14081" width="6.33203125" style="28" customWidth="1"/>
    <col min="14082" max="14082" width="10.88671875" style="28" bestFit="1" customWidth="1"/>
    <col min="14083" max="14094" width="6.109375" style="28" customWidth="1"/>
    <col min="14095" max="14336" width="11.44140625" style="28"/>
    <col min="14337" max="14337" width="6.33203125" style="28" customWidth="1"/>
    <col min="14338" max="14338" width="10.88671875" style="28" bestFit="1" customWidth="1"/>
    <col min="14339" max="14350" width="6.109375" style="28" customWidth="1"/>
    <col min="14351" max="14592" width="11.44140625" style="28"/>
    <col min="14593" max="14593" width="6.33203125" style="28" customWidth="1"/>
    <col min="14594" max="14594" width="10.88671875" style="28" bestFit="1" customWidth="1"/>
    <col min="14595" max="14606" width="6.109375" style="28" customWidth="1"/>
    <col min="14607" max="14848" width="11.44140625" style="28"/>
    <col min="14849" max="14849" width="6.33203125" style="28" customWidth="1"/>
    <col min="14850" max="14850" width="10.88671875" style="28" bestFit="1" customWidth="1"/>
    <col min="14851" max="14862" width="6.109375" style="28" customWidth="1"/>
    <col min="14863" max="15104" width="11.44140625" style="28"/>
    <col min="15105" max="15105" width="6.33203125" style="28" customWidth="1"/>
    <col min="15106" max="15106" width="10.88671875" style="28" bestFit="1" customWidth="1"/>
    <col min="15107" max="15118" width="6.109375" style="28" customWidth="1"/>
    <col min="15119" max="15360" width="11.44140625" style="28"/>
    <col min="15361" max="15361" width="6.33203125" style="28" customWidth="1"/>
    <col min="15362" max="15362" width="10.88671875" style="28" bestFit="1" customWidth="1"/>
    <col min="15363" max="15374" width="6.109375" style="28" customWidth="1"/>
    <col min="15375" max="15616" width="11.44140625" style="28"/>
    <col min="15617" max="15617" width="6.33203125" style="28" customWidth="1"/>
    <col min="15618" max="15618" width="10.88671875" style="28" bestFit="1" customWidth="1"/>
    <col min="15619" max="15630" width="6.109375" style="28" customWidth="1"/>
    <col min="15631" max="15872" width="11.44140625" style="28"/>
    <col min="15873" max="15873" width="6.33203125" style="28" customWidth="1"/>
    <col min="15874" max="15874" width="10.88671875" style="28" bestFit="1" customWidth="1"/>
    <col min="15875" max="15886" width="6.109375" style="28" customWidth="1"/>
    <col min="15887" max="16128" width="11.44140625" style="28"/>
    <col min="16129" max="16129" width="6.33203125" style="28" customWidth="1"/>
    <col min="16130" max="16130" width="10.88671875" style="28" bestFit="1" customWidth="1"/>
    <col min="16131" max="16142" width="6.109375" style="28" customWidth="1"/>
    <col min="16143" max="16384" width="11.44140625" style="28"/>
  </cols>
  <sheetData>
    <row r="1" spans="1:14" s="25" customFormat="1" ht="18" customHeight="1">
      <c r="A1" s="302" t="s">
        <v>307</v>
      </c>
      <c r="B1" s="302"/>
      <c r="C1" s="302"/>
      <c r="D1" s="302"/>
      <c r="E1" s="302"/>
      <c r="F1" s="302"/>
      <c r="G1" s="302"/>
      <c r="H1" s="302"/>
      <c r="I1" s="302"/>
      <c r="J1" s="302"/>
      <c r="K1" s="302"/>
      <c r="L1" s="302"/>
      <c r="M1" s="302"/>
      <c r="N1" s="302"/>
    </row>
    <row r="2" spans="1:14" s="207" customFormat="1" ht="15.9" customHeight="1">
      <c r="A2" s="204"/>
      <c r="B2" s="205"/>
      <c r="C2" s="206"/>
    </row>
    <row r="3" spans="1:14" s="207" customFormat="1" ht="15.9" customHeight="1" thickBot="1">
      <c r="A3" s="146"/>
      <c r="B3" s="147"/>
      <c r="C3" s="146"/>
      <c r="D3" s="148"/>
      <c r="E3" s="148"/>
      <c r="F3" s="148"/>
      <c r="G3" s="148"/>
      <c r="H3" s="148"/>
      <c r="I3" s="148"/>
      <c r="J3" s="148"/>
      <c r="K3" s="148"/>
      <c r="L3" s="293" t="s">
        <v>308</v>
      </c>
      <c r="M3" s="293"/>
      <c r="N3" s="293"/>
    </row>
    <row r="4" spans="1:14" s="208" customFormat="1" ht="15.9" customHeight="1">
      <c r="A4" s="210" t="s">
        <v>274</v>
      </c>
      <c r="B4" s="171" t="s">
        <v>170</v>
      </c>
      <c r="C4" s="172" t="s">
        <v>126</v>
      </c>
      <c r="D4" s="172" t="s">
        <v>127</v>
      </c>
      <c r="E4" s="172" t="s">
        <v>117</v>
      </c>
      <c r="F4" s="172" t="s">
        <v>116</v>
      </c>
      <c r="G4" s="172" t="s">
        <v>135</v>
      </c>
      <c r="H4" s="172" t="s">
        <v>134</v>
      </c>
      <c r="I4" s="172" t="s">
        <v>133</v>
      </c>
      <c r="J4" s="172" t="s">
        <v>132</v>
      </c>
      <c r="K4" s="172" t="s">
        <v>131</v>
      </c>
      <c r="L4" s="172" t="s">
        <v>130</v>
      </c>
      <c r="M4" s="172" t="s">
        <v>129</v>
      </c>
      <c r="N4" s="172" t="s">
        <v>128</v>
      </c>
    </row>
    <row r="5" spans="1:14" s="207" customFormat="1" ht="15.9" customHeight="1">
      <c r="A5" s="299" t="s">
        <v>156</v>
      </c>
      <c r="B5" s="299"/>
      <c r="C5" s="299"/>
      <c r="D5" s="299"/>
      <c r="E5" s="299"/>
      <c r="F5" s="299"/>
      <c r="G5" s="299"/>
      <c r="H5" s="299"/>
      <c r="I5" s="299"/>
      <c r="J5" s="299"/>
      <c r="K5" s="299"/>
      <c r="L5" s="299"/>
      <c r="M5" s="299"/>
      <c r="N5" s="299"/>
    </row>
    <row r="6" spans="1:14" s="207" customFormat="1" ht="15.9" customHeight="1">
      <c r="A6" s="139" t="s">
        <v>309</v>
      </c>
      <c r="B6" s="173" t="s">
        <v>243</v>
      </c>
      <c r="C6" s="168" t="s">
        <v>243</v>
      </c>
      <c r="D6" s="168" t="s">
        <v>243</v>
      </c>
      <c r="E6" s="168" t="s">
        <v>243</v>
      </c>
      <c r="F6" s="168" t="s">
        <v>243</v>
      </c>
      <c r="G6" s="168" t="s">
        <v>243</v>
      </c>
      <c r="H6" s="168" t="s">
        <v>243</v>
      </c>
      <c r="I6" s="168" t="s">
        <v>243</v>
      </c>
      <c r="J6" s="168" t="s">
        <v>243</v>
      </c>
      <c r="K6" s="168" t="s">
        <v>243</v>
      </c>
      <c r="L6" s="168" t="s">
        <v>243</v>
      </c>
      <c r="M6" s="168" t="s">
        <v>243</v>
      </c>
      <c r="N6" s="168">
        <v>308</v>
      </c>
    </row>
    <row r="7" spans="1:14" s="207" customFormat="1" ht="15.9" customHeight="1">
      <c r="A7" s="187" t="s">
        <v>287</v>
      </c>
      <c r="B7" s="173">
        <f t="shared" ref="B7:B17" si="0">SUM(C7:N7)/12</f>
        <v>317.16666666666669</v>
      </c>
      <c r="C7" s="168">
        <v>300</v>
      </c>
      <c r="D7" s="168">
        <v>290</v>
      </c>
      <c r="E7" s="168">
        <v>294</v>
      </c>
      <c r="F7" s="168">
        <v>286</v>
      </c>
      <c r="G7" s="168">
        <v>287</v>
      </c>
      <c r="H7" s="168">
        <v>290</v>
      </c>
      <c r="I7" s="168">
        <v>300</v>
      </c>
      <c r="J7" s="168">
        <v>324</v>
      </c>
      <c r="K7" s="168">
        <v>338</v>
      </c>
      <c r="L7" s="168">
        <v>342</v>
      </c>
      <c r="M7" s="168">
        <v>367</v>
      </c>
      <c r="N7" s="168">
        <v>388</v>
      </c>
    </row>
    <row r="8" spans="1:14" s="207" customFormat="1" ht="15.9" customHeight="1">
      <c r="A8" s="139" t="s">
        <v>288</v>
      </c>
      <c r="B8" s="173">
        <f t="shared" si="0"/>
        <v>302.91666666666669</v>
      </c>
      <c r="C8" s="168">
        <v>379</v>
      </c>
      <c r="D8" s="168">
        <v>354</v>
      </c>
      <c r="E8" s="168">
        <v>344</v>
      </c>
      <c r="F8" s="168">
        <v>338</v>
      </c>
      <c r="G8" s="168">
        <v>337</v>
      </c>
      <c r="H8" s="168">
        <v>317</v>
      </c>
      <c r="I8" s="168">
        <v>306</v>
      </c>
      <c r="J8" s="168">
        <v>288</v>
      </c>
      <c r="K8" s="168">
        <v>270</v>
      </c>
      <c r="L8" s="168">
        <v>259</v>
      </c>
      <c r="M8" s="168">
        <v>229</v>
      </c>
      <c r="N8" s="168">
        <v>214</v>
      </c>
    </row>
    <row r="9" spans="1:14" s="207" customFormat="1" ht="15.9" customHeight="1">
      <c r="A9" s="187" t="s">
        <v>289</v>
      </c>
      <c r="B9" s="173">
        <f t="shared" si="0"/>
        <v>217.5</v>
      </c>
      <c r="C9" s="168">
        <v>228</v>
      </c>
      <c r="D9" s="168">
        <v>241</v>
      </c>
      <c r="E9" s="168">
        <v>210</v>
      </c>
      <c r="F9" s="168">
        <v>200</v>
      </c>
      <c r="G9" s="168">
        <v>193</v>
      </c>
      <c r="H9" s="168">
        <v>197</v>
      </c>
      <c r="I9" s="168">
        <v>217</v>
      </c>
      <c r="J9" s="168">
        <v>226</v>
      </c>
      <c r="K9" s="168">
        <v>223</v>
      </c>
      <c r="L9" s="168">
        <v>217</v>
      </c>
      <c r="M9" s="168">
        <v>228</v>
      </c>
      <c r="N9" s="168">
        <v>230</v>
      </c>
    </row>
    <row r="10" spans="1:14" s="207" customFormat="1" ht="15.9" customHeight="1">
      <c r="A10" s="139" t="s">
        <v>290</v>
      </c>
      <c r="B10" s="173">
        <f t="shared" si="0"/>
        <v>230.08333333333334</v>
      </c>
      <c r="C10" s="168">
        <v>230</v>
      </c>
      <c r="D10" s="168">
        <v>215</v>
      </c>
      <c r="E10" s="168">
        <v>209</v>
      </c>
      <c r="F10" s="168">
        <v>222</v>
      </c>
      <c r="G10" s="168">
        <v>218</v>
      </c>
      <c r="H10" s="168">
        <v>215</v>
      </c>
      <c r="I10" s="168">
        <v>228</v>
      </c>
      <c r="J10" s="168">
        <v>215</v>
      </c>
      <c r="K10" s="168">
        <v>221</v>
      </c>
      <c r="L10" s="168">
        <v>233</v>
      </c>
      <c r="M10" s="168">
        <v>266</v>
      </c>
      <c r="N10" s="168">
        <v>289</v>
      </c>
    </row>
    <row r="11" spans="1:14" s="207" customFormat="1" ht="15.9" customHeight="1">
      <c r="A11" s="187" t="s">
        <v>291</v>
      </c>
      <c r="B11" s="173">
        <f t="shared" si="0"/>
        <v>316.16666666666669</v>
      </c>
      <c r="C11" s="168">
        <v>300</v>
      </c>
      <c r="D11" s="168">
        <v>297</v>
      </c>
      <c r="E11" s="168">
        <v>296</v>
      </c>
      <c r="F11" s="168">
        <v>296</v>
      </c>
      <c r="G11" s="168">
        <v>296</v>
      </c>
      <c r="H11" s="168">
        <v>306</v>
      </c>
      <c r="I11" s="168">
        <v>319</v>
      </c>
      <c r="J11" s="168">
        <v>334</v>
      </c>
      <c r="K11" s="168">
        <v>324</v>
      </c>
      <c r="L11" s="168">
        <v>341</v>
      </c>
      <c r="M11" s="168">
        <v>338</v>
      </c>
      <c r="N11" s="168">
        <v>347</v>
      </c>
    </row>
    <row r="12" spans="1:14" s="207" customFormat="1" ht="15.9" customHeight="1">
      <c r="A12" s="139" t="s">
        <v>292</v>
      </c>
      <c r="B12" s="173">
        <f t="shared" si="0"/>
        <v>481.08333333333331</v>
      </c>
      <c r="C12" s="168">
        <v>387</v>
      </c>
      <c r="D12" s="168">
        <v>417</v>
      </c>
      <c r="E12" s="168">
        <v>431</v>
      </c>
      <c r="F12" s="168">
        <v>440</v>
      </c>
      <c r="G12" s="168">
        <v>465</v>
      </c>
      <c r="H12" s="168">
        <v>448</v>
      </c>
      <c r="I12" s="168">
        <v>480</v>
      </c>
      <c r="J12" s="168">
        <v>529</v>
      </c>
      <c r="K12" s="168">
        <v>535</v>
      </c>
      <c r="L12" s="168">
        <v>543</v>
      </c>
      <c r="M12" s="168">
        <v>540</v>
      </c>
      <c r="N12" s="168">
        <v>558</v>
      </c>
    </row>
    <row r="13" spans="1:14" s="207" customFormat="1" ht="15.9" customHeight="1">
      <c r="A13" s="187" t="s">
        <v>293</v>
      </c>
      <c r="B13" s="173">
        <f t="shared" si="0"/>
        <v>537.58333333333337</v>
      </c>
      <c r="C13" s="168">
        <v>558</v>
      </c>
      <c r="D13" s="168">
        <v>559</v>
      </c>
      <c r="E13" s="168">
        <v>564</v>
      </c>
      <c r="F13" s="168">
        <v>541</v>
      </c>
      <c r="G13" s="168">
        <v>524</v>
      </c>
      <c r="H13" s="168">
        <v>504</v>
      </c>
      <c r="I13" s="168">
        <v>509</v>
      </c>
      <c r="J13" s="168">
        <v>537</v>
      </c>
      <c r="K13" s="168">
        <v>500</v>
      </c>
      <c r="L13" s="168">
        <v>515</v>
      </c>
      <c r="M13" s="168">
        <v>552</v>
      </c>
      <c r="N13" s="168">
        <v>588</v>
      </c>
    </row>
    <row r="14" spans="1:14" s="207" customFormat="1" ht="15.9" customHeight="1">
      <c r="A14" s="139" t="s">
        <v>294</v>
      </c>
      <c r="B14" s="173">
        <f t="shared" si="0"/>
        <v>592.16666666666663</v>
      </c>
      <c r="C14" s="168">
        <v>639</v>
      </c>
      <c r="D14" s="168">
        <v>625</v>
      </c>
      <c r="E14" s="168">
        <v>610</v>
      </c>
      <c r="F14" s="168">
        <v>597</v>
      </c>
      <c r="G14" s="168">
        <v>579</v>
      </c>
      <c r="H14" s="168">
        <v>576</v>
      </c>
      <c r="I14" s="168">
        <v>570</v>
      </c>
      <c r="J14" s="168">
        <v>597</v>
      </c>
      <c r="K14" s="168">
        <v>592</v>
      </c>
      <c r="L14" s="168">
        <v>574</v>
      </c>
      <c r="M14" s="168">
        <v>567</v>
      </c>
      <c r="N14" s="168">
        <v>580</v>
      </c>
    </row>
    <row r="15" spans="1:14" s="207" customFormat="1" ht="15.9" customHeight="1">
      <c r="A15" s="187" t="s">
        <v>242</v>
      </c>
      <c r="B15" s="173">
        <f t="shared" si="0"/>
        <v>564.33333333333337</v>
      </c>
      <c r="C15" s="168">
        <v>620</v>
      </c>
      <c r="D15" s="168">
        <v>615</v>
      </c>
      <c r="E15" s="168">
        <v>614</v>
      </c>
      <c r="F15" s="168">
        <v>608</v>
      </c>
      <c r="G15" s="168">
        <v>575</v>
      </c>
      <c r="H15" s="168">
        <v>551</v>
      </c>
      <c r="I15" s="168">
        <v>540</v>
      </c>
      <c r="J15" s="168">
        <v>564</v>
      </c>
      <c r="K15" s="168">
        <v>549</v>
      </c>
      <c r="L15" s="168">
        <v>540</v>
      </c>
      <c r="M15" s="168">
        <v>506</v>
      </c>
      <c r="N15" s="168">
        <v>490</v>
      </c>
    </row>
    <row r="16" spans="1:14" s="207" customFormat="1" ht="15.9" customHeight="1">
      <c r="A16" s="139" t="s">
        <v>244</v>
      </c>
      <c r="B16" s="173">
        <f t="shared" si="0"/>
        <v>429.33333333333331</v>
      </c>
      <c r="C16" s="168">
        <f t="shared" ref="C16:N16" si="1">C46+C31</f>
        <v>510</v>
      </c>
      <c r="D16" s="168">
        <f t="shared" si="1"/>
        <v>492</v>
      </c>
      <c r="E16" s="168">
        <f t="shared" si="1"/>
        <v>453</v>
      </c>
      <c r="F16" s="168">
        <f t="shared" si="1"/>
        <v>389</v>
      </c>
      <c r="G16" s="168">
        <f t="shared" si="1"/>
        <v>399</v>
      </c>
      <c r="H16" s="168">
        <f t="shared" si="1"/>
        <v>411</v>
      </c>
      <c r="I16" s="168">
        <f t="shared" si="1"/>
        <v>422</v>
      </c>
      <c r="J16" s="168">
        <f t="shared" si="1"/>
        <v>421</v>
      </c>
      <c r="K16" s="168">
        <f t="shared" si="1"/>
        <v>416</v>
      </c>
      <c r="L16" s="168">
        <f t="shared" si="1"/>
        <v>417</v>
      </c>
      <c r="M16" s="168">
        <f t="shared" si="1"/>
        <v>402</v>
      </c>
      <c r="N16" s="168">
        <f t="shared" si="1"/>
        <v>420</v>
      </c>
    </row>
    <row r="17" spans="1:14" s="207" customFormat="1" ht="15.9" customHeight="1">
      <c r="A17" s="139" t="s">
        <v>245</v>
      </c>
      <c r="B17" s="173">
        <f t="shared" si="0"/>
        <v>370.91666666666669</v>
      </c>
      <c r="C17" s="168">
        <v>418</v>
      </c>
      <c r="D17" s="168">
        <v>425</v>
      </c>
      <c r="E17" s="168">
        <v>413</v>
      </c>
      <c r="F17" s="168">
        <v>390</v>
      </c>
      <c r="G17" s="168">
        <v>347</v>
      </c>
      <c r="H17" s="168">
        <v>341</v>
      </c>
      <c r="I17" s="168">
        <v>343</v>
      </c>
      <c r="J17" s="168">
        <v>344</v>
      </c>
      <c r="K17" s="168">
        <v>348</v>
      </c>
      <c r="L17" s="168">
        <v>341</v>
      </c>
      <c r="M17" s="168">
        <v>368</v>
      </c>
      <c r="N17" s="168">
        <v>373</v>
      </c>
    </row>
    <row r="18" spans="1:14" s="207" customFormat="1" ht="15.9" customHeight="1">
      <c r="A18" s="139" t="s">
        <v>246</v>
      </c>
      <c r="B18" s="173">
        <v>518.58333333333337</v>
      </c>
      <c r="C18" s="168">
        <v>440</v>
      </c>
      <c r="D18" s="168">
        <v>453</v>
      </c>
      <c r="E18" s="168">
        <v>479</v>
      </c>
      <c r="F18" s="168">
        <v>478</v>
      </c>
      <c r="G18" s="168">
        <v>501</v>
      </c>
      <c r="H18" s="168">
        <v>515</v>
      </c>
      <c r="I18" s="168">
        <v>544</v>
      </c>
      <c r="J18" s="168">
        <v>565</v>
      </c>
      <c r="K18" s="168">
        <v>556</v>
      </c>
      <c r="L18" s="168">
        <v>559</v>
      </c>
      <c r="M18" s="168">
        <v>559</v>
      </c>
      <c r="N18" s="168">
        <v>574</v>
      </c>
    </row>
    <row r="19" spans="1:14" s="207" customFormat="1" ht="15.9" customHeight="1">
      <c r="A19" s="139" t="s">
        <v>247</v>
      </c>
      <c r="B19" s="173">
        <v>498.08333333333331</v>
      </c>
      <c r="C19" s="168">
        <v>586</v>
      </c>
      <c r="D19" s="168">
        <v>602</v>
      </c>
      <c r="E19" s="168">
        <v>559</v>
      </c>
      <c r="F19" s="168">
        <v>533</v>
      </c>
      <c r="G19" s="168">
        <v>523</v>
      </c>
      <c r="H19" s="168">
        <v>498</v>
      </c>
      <c r="I19" s="168">
        <v>477</v>
      </c>
      <c r="J19" s="168">
        <v>467</v>
      </c>
      <c r="K19" s="168">
        <v>429</v>
      </c>
      <c r="L19" s="168">
        <v>426</v>
      </c>
      <c r="M19" s="168">
        <v>441</v>
      </c>
      <c r="N19" s="168">
        <v>436</v>
      </c>
    </row>
    <row r="20" spans="1:14" s="207" customFormat="1" ht="15.9" customHeight="1">
      <c r="A20" s="139" t="s">
        <v>248</v>
      </c>
      <c r="B20" s="173">
        <v>405.5</v>
      </c>
      <c r="C20" s="168">
        <v>429</v>
      </c>
      <c r="D20" s="168">
        <v>430</v>
      </c>
      <c r="E20" s="168">
        <v>430</v>
      </c>
      <c r="F20" s="168">
        <v>415</v>
      </c>
      <c r="G20" s="168">
        <v>403</v>
      </c>
      <c r="H20" s="168">
        <v>395</v>
      </c>
      <c r="I20" s="168">
        <v>383</v>
      </c>
      <c r="J20" s="168">
        <v>374</v>
      </c>
      <c r="K20" s="168">
        <v>380</v>
      </c>
      <c r="L20" s="168">
        <v>383</v>
      </c>
      <c r="M20" s="168">
        <v>411</v>
      </c>
      <c r="N20" s="168">
        <v>433</v>
      </c>
    </row>
    <row r="21" spans="1:14" s="207" customFormat="1" ht="15.9" customHeight="1">
      <c r="A21" s="139" t="s">
        <v>249</v>
      </c>
      <c r="B21" s="173">
        <v>423.58333333333331</v>
      </c>
      <c r="C21" s="168">
        <v>458</v>
      </c>
      <c r="D21" s="168">
        <v>456</v>
      </c>
      <c r="E21" s="168">
        <v>449</v>
      </c>
      <c r="F21" s="168">
        <v>440</v>
      </c>
      <c r="G21" s="168">
        <v>445</v>
      </c>
      <c r="H21" s="168">
        <v>403</v>
      </c>
      <c r="I21" s="168">
        <v>412</v>
      </c>
      <c r="J21" s="168">
        <v>417</v>
      </c>
      <c r="K21" s="168">
        <v>402</v>
      </c>
      <c r="L21" s="168">
        <v>395</v>
      </c>
      <c r="M21" s="168">
        <v>414</v>
      </c>
      <c r="N21" s="168">
        <v>392</v>
      </c>
    </row>
    <row r="22" spans="1:14" s="207" customFormat="1" ht="15.9" customHeight="1">
      <c r="A22" s="139" t="s">
        <v>250</v>
      </c>
      <c r="B22" s="173">
        <v>416</v>
      </c>
      <c r="C22" s="168">
        <v>412</v>
      </c>
      <c r="D22" s="168">
        <v>417</v>
      </c>
      <c r="E22" s="168">
        <v>413</v>
      </c>
      <c r="F22" s="168">
        <v>406</v>
      </c>
      <c r="G22" s="168">
        <v>420</v>
      </c>
      <c r="H22" s="168">
        <v>429</v>
      </c>
      <c r="I22" s="168">
        <v>421</v>
      </c>
      <c r="J22" s="168">
        <v>424</v>
      </c>
      <c r="K22" s="168">
        <v>421</v>
      </c>
      <c r="L22" s="168">
        <v>421</v>
      </c>
      <c r="M22" s="168">
        <v>411</v>
      </c>
      <c r="N22" s="168">
        <v>397</v>
      </c>
    </row>
    <row r="23" spans="1:14" s="207" customFormat="1" ht="15.9" customHeight="1">
      <c r="A23" s="139" t="s">
        <v>251</v>
      </c>
      <c r="B23" s="173">
        <v>396.16666666666669</v>
      </c>
      <c r="C23" s="168">
        <v>401</v>
      </c>
      <c r="D23" s="168">
        <v>408</v>
      </c>
      <c r="E23" s="168">
        <v>407</v>
      </c>
      <c r="F23" s="168">
        <v>405</v>
      </c>
      <c r="G23" s="168">
        <v>385</v>
      </c>
      <c r="H23" s="168">
        <v>378</v>
      </c>
      <c r="I23" s="168">
        <v>399</v>
      </c>
      <c r="J23" s="168">
        <v>390</v>
      </c>
      <c r="K23" s="168">
        <v>399</v>
      </c>
      <c r="L23" s="168">
        <v>380</v>
      </c>
      <c r="M23" s="168">
        <v>401</v>
      </c>
      <c r="N23" s="168">
        <v>401</v>
      </c>
    </row>
    <row r="24" spans="1:14" s="207" customFormat="1" ht="15.9" customHeight="1">
      <c r="A24" s="139" t="s">
        <v>252</v>
      </c>
      <c r="B24" s="173">
        <v>412.08333333333331</v>
      </c>
      <c r="C24" s="168">
        <v>415</v>
      </c>
      <c r="D24" s="168">
        <v>401</v>
      </c>
      <c r="E24" s="168">
        <v>424</v>
      </c>
      <c r="F24" s="168">
        <v>413</v>
      </c>
      <c r="G24" s="168">
        <v>425</v>
      </c>
      <c r="H24" s="168">
        <v>416</v>
      </c>
      <c r="I24" s="168">
        <v>409</v>
      </c>
      <c r="J24" s="168">
        <v>399</v>
      </c>
      <c r="K24" s="168">
        <v>400</v>
      </c>
      <c r="L24" s="168">
        <v>422</v>
      </c>
      <c r="M24" s="168">
        <v>409</v>
      </c>
      <c r="N24" s="168">
        <v>412</v>
      </c>
    </row>
    <row r="25" spans="1:14" s="207" customFormat="1" ht="15.9" customHeight="1">
      <c r="A25" s="139" t="s">
        <v>253</v>
      </c>
      <c r="B25" s="173">
        <v>421</v>
      </c>
      <c r="C25" s="168">
        <v>442</v>
      </c>
      <c r="D25" s="168">
        <v>453</v>
      </c>
      <c r="E25" s="168">
        <v>436</v>
      </c>
      <c r="F25" s="168">
        <v>437</v>
      </c>
      <c r="G25" s="168">
        <v>427</v>
      </c>
      <c r="H25" s="168">
        <v>414</v>
      </c>
      <c r="I25" s="168">
        <v>413</v>
      </c>
      <c r="J25" s="168">
        <v>406</v>
      </c>
      <c r="K25" s="168">
        <v>397</v>
      </c>
      <c r="L25" s="168">
        <v>395</v>
      </c>
      <c r="M25" s="168">
        <v>413</v>
      </c>
      <c r="N25" s="168">
        <v>417</v>
      </c>
    </row>
    <row r="26" spans="1:14" s="207" customFormat="1" ht="15.9" customHeight="1">
      <c r="A26" s="139" t="s">
        <v>254</v>
      </c>
      <c r="B26" s="173">
        <v>367</v>
      </c>
      <c r="C26" s="168">
        <v>431</v>
      </c>
      <c r="D26" s="168">
        <v>434</v>
      </c>
      <c r="E26" s="168">
        <v>415</v>
      </c>
      <c r="F26" s="168">
        <v>395</v>
      </c>
      <c r="G26" s="168">
        <v>369</v>
      </c>
      <c r="H26" s="168">
        <v>354</v>
      </c>
      <c r="I26" s="168">
        <v>336</v>
      </c>
      <c r="J26" s="168">
        <v>328</v>
      </c>
      <c r="K26" s="168">
        <v>332</v>
      </c>
      <c r="L26" s="168">
        <v>336</v>
      </c>
      <c r="M26" s="168">
        <v>341</v>
      </c>
      <c r="N26" s="168">
        <v>332</v>
      </c>
    </row>
    <row r="27" spans="1:14" s="207" customFormat="1" ht="15.9" customHeight="1">
      <c r="A27" s="139" t="s">
        <v>255</v>
      </c>
      <c r="B27" s="173">
        <v>327</v>
      </c>
      <c r="C27" s="168">
        <v>354</v>
      </c>
      <c r="D27" s="168">
        <v>371</v>
      </c>
      <c r="E27" s="168">
        <v>341</v>
      </c>
      <c r="F27" s="168">
        <v>331</v>
      </c>
      <c r="G27" s="168">
        <v>317</v>
      </c>
      <c r="H27" s="168">
        <v>309</v>
      </c>
      <c r="I27" s="168">
        <v>325</v>
      </c>
      <c r="J27" s="168">
        <v>330</v>
      </c>
      <c r="K27" s="168">
        <v>311</v>
      </c>
      <c r="L27" s="168">
        <v>308</v>
      </c>
      <c r="M27" s="168">
        <v>308</v>
      </c>
      <c r="N27" s="168">
        <v>318</v>
      </c>
    </row>
    <row r="28" spans="1:14" s="207" customFormat="1" ht="15.9" customHeight="1">
      <c r="A28" s="175" t="s">
        <v>347</v>
      </c>
      <c r="B28" s="189">
        <v>291</v>
      </c>
      <c r="C28" s="190">
        <v>330</v>
      </c>
      <c r="D28" s="190">
        <v>331</v>
      </c>
      <c r="E28" s="190">
        <v>315</v>
      </c>
      <c r="F28" s="190">
        <v>309</v>
      </c>
      <c r="G28" s="190">
        <v>316</v>
      </c>
      <c r="H28" s="190">
        <v>291</v>
      </c>
      <c r="I28" s="190">
        <v>284</v>
      </c>
      <c r="J28" s="190">
        <v>277</v>
      </c>
      <c r="K28" s="190">
        <v>272</v>
      </c>
      <c r="L28" s="190">
        <v>258</v>
      </c>
      <c r="M28" s="190">
        <v>252</v>
      </c>
      <c r="N28" s="190">
        <v>251</v>
      </c>
    </row>
    <row r="29" spans="1:14" s="207" customFormat="1" ht="15.9" customHeight="1">
      <c r="A29" s="303" t="s">
        <v>240</v>
      </c>
      <c r="B29" s="303"/>
      <c r="C29" s="303"/>
      <c r="D29" s="303"/>
      <c r="E29" s="303"/>
      <c r="F29" s="303"/>
      <c r="G29" s="303"/>
      <c r="H29" s="303"/>
      <c r="I29" s="303"/>
      <c r="J29" s="303"/>
      <c r="K29" s="303"/>
      <c r="L29" s="303"/>
      <c r="M29" s="303"/>
      <c r="N29" s="303"/>
    </row>
    <row r="30" spans="1:14" s="207" customFormat="1" ht="15.9" customHeight="1">
      <c r="A30" s="187" t="s">
        <v>242</v>
      </c>
      <c r="B30" s="173" t="s">
        <v>243</v>
      </c>
      <c r="C30" s="168" t="s">
        <v>243</v>
      </c>
      <c r="D30" s="168" t="s">
        <v>243</v>
      </c>
      <c r="E30" s="168" t="s">
        <v>243</v>
      </c>
      <c r="F30" s="168" t="s">
        <v>243</v>
      </c>
      <c r="G30" s="168" t="s">
        <v>243</v>
      </c>
      <c r="H30" s="168" t="s">
        <v>243</v>
      </c>
      <c r="I30" s="168" t="s">
        <v>243</v>
      </c>
      <c r="J30" s="168" t="s">
        <v>243</v>
      </c>
      <c r="K30" s="168" t="s">
        <v>243</v>
      </c>
      <c r="L30" s="168" t="s">
        <v>243</v>
      </c>
      <c r="M30" s="168" t="s">
        <v>243</v>
      </c>
      <c r="N30" s="168">
        <v>253</v>
      </c>
    </row>
    <row r="31" spans="1:14" s="207" customFormat="1" ht="15.9" customHeight="1">
      <c r="A31" s="139" t="s">
        <v>244</v>
      </c>
      <c r="B31" s="173">
        <v>216.16666666666666</v>
      </c>
      <c r="C31" s="168">
        <v>263</v>
      </c>
      <c r="D31" s="168">
        <v>252</v>
      </c>
      <c r="E31" s="168">
        <v>231</v>
      </c>
      <c r="F31" s="168">
        <v>193</v>
      </c>
      <c r="G31" s="168">
        <v>193</v>
      </c>
      <c r="H31" s="168">
        <v>203</v>
      </c>
      <c r="I31" s="168">
        <v>206</v>
      </c>
      <c r="J31" s="168">
        <v>209</v>
      </c>
      <c r="K31" s="168">
        <v>207</v>
      </c>
      <c r="L31" s="168">
        <v>213</v>
      </c>
      <c r="M31" s="168">
        <v>210</v>
      </c>
      <c r="N31" s="168">
        <v>214</v>
      </c>
    </row>
    <row r="32" spans="1:14" s="207" customFormat="1" ht="15.9" customHeight="1">
      <c r="A32" s="139" t="s">
        <v>245</v>
      </c>
      <c r="B32" s="173">
        <v>185.41666666666666</v>
      </c>
      <c r="C32" s="168">
        <v>208</v>
      </c>
      <c r="D32" s="168">
        <v>210</v>
      </c>
      <c r="E32" s="168">
        <v>207</v>
      </c>
      <c r="F32" s="168">
        <v>187</v>
      </c>
      <c r="G32" s="168">
        <v>165</v>
      </c>
      <c r="H32" s="168">
        <v>164</v>
      </c>
      <c r="I32" s="168">
        <v>167</v>
      </c>
      <c r="J32" s="168">
        <v>173</v>
      </c>
      <c r="K32" s="168">
        <v>183</v>
      </c>
      <c r="L32" s="168">
        <v>177</v>
      </c>
      <c r="M32" s="168">
        <v>190</v>
      </c>
      <c r="N32" s="168">
        <v>194</v>
      </c>
    </row>
    <row r="33" spans="1:18" s="207" customFormat="1" ht="15.9" customHeight="1">
      <c r="A33" s="139" t="s">
        <v>246</v>
      </c>
      <c r="B33" s="173">
        <v>252.16666666666666</v>
      </c>
      <c r="C33" s="168">
        <v>225</v>
      </c>
      <c r="D33" s="168">
        <v>230</v>
      </c>
      <c r="E33" s="168">
        <v>239</v>
      </c>
      <c r="F33" s="168">
        <v>244</v>
      </c>
      <c r="G33" s="168">
        <v>246</v>
      </c>
      <c r="H33" s="168">
        <v>252</v>
      </c>
      <c r="I33" s="168">
        <v>263</v>
      </c>
      <c r="J33" s="168">
        <v>278</v>
      </c>
      <c r="K33" s="168">
        <v>271</v>
      </c>
      <c r="L33" s="168">
        <v>257</v>
      </c>
      <c r="M33" s="168">
        <v>257</v>
      </c>
      <c r="N33" s="168">
        <v>264</v>
      </c>
    </row>
    <row r="34" spans="1:18" s="207" customFormat="1" ht="15.9" customHeight="1">
      <c r="A34" s="139" t="s">
        <v>247</v>
      </c>
      <c r="B34" s="173">
        <v>247.5</v>
      </c>
      <c r="C34" s="168">
        <v>268</v>
      </c>
      <c r="D34" s="168">
        <v>278</v>
      </c>
      <c r="E34" s="168">
        <v>268</v>
      </c>
      <c r="F34" s="168">
        <v>257</v>
      </c>
      <c r="G34" s="168">
        <v>263</v>
      </c>
      <c r="H34" s="168">
        <v>254</v>
      </c>
      <c r="I34" s="168">
        <v>240</v>
      </c>
      <c r="J34" s="168">
        <v>237</v>
      </c>
      <c r="K34" s="168">
        <v>217</v>
      </c>
      <c r="L34" s="168">
        <v>220</v>
      </c>
      <c r="M34" s="168">
        <v>233</v>
      </c>
      <c r="N34" s="168">
        <v>235</v>
      </c>
    </row>
    <row r="35" spans="1:18" s="207" customFormat="1" ht="15.9" customHeight="1">
      <c r="A35" s="139" t="s">
        <v>248</v>
      </c>
      <c r="B35" s="173">
        <v>218.91666666666666</v>
      </c>
      <c r="C35" s="168">
        <v>231</v>
      </c>
      <c r="D35" s="168">
        <v>227</v>
      </c>
      <c r="E35" s="168">
        <v>223</v>
      </c>
      <c r="F35" s="168">
        <v>221</v>
      </c>
      <c r="G35" s="168">
        <v>215</v>
      </c>
      <c r="H35" s="168">
        <v>209</v>
      </c>
      <c r="I35" s="168">
        <v>207</v>
      </c>
      <c r="J35" s="168">
        <v>207</v>
      </c>
      <c r="K35" s="168">
        <v>213</v>
      </c>
      <c r="L35" s="168">
        <v>213</v>
      </c>
      <c r="M35" s="168">
        <v>221</v>
      </c>
      <c r="N35" s="168">
        <v>240</v>
      </c>
    </row>
    <row r="36" spans="1:18" s="207" customFormat="1" ht="15.9" customHeight="1">
      <c r="A36" s="139" t="s">
        <v>249</v>
      </c>
      <c r="B36" s="173">
        <v>225.33333333333334</v>
      </c>
      <c r="C36" s="168">
        <v>245</v>
      </c>
      <c r="D36" s="168">
        <v>242</v>
      </c>
      <c r="E36" s="168">
        <v>241</v>
      </c>
      <c r="F36" s="168">
        <v>242</v>
      </c>
      <c r="G36" s="168">
        <v>236</v>
      </c>
      <c r="H36" s="168">
        <v>219</v>
      </c>
      <c r="I36" s="168">
        <v>228</v>
      </c>
      <c r="J36" s="168">
        <v>226</v>
      </c>
      <c r="K36" s="168">
        <v>212</v>
      </c>
      <c r="L36" s="168">
        <v>210</v>
      </c>
      <c r="M36" s="168">
        <v>206</v>
      </c>
      <c r="N36" s="168">
        <v>197</v>
      </c>
    </row>
    <row r="37" spans="1:18" s="207" customFormat="1" ht="15.9" customHeight="1">
      <c r="A37" s="139" t="s">
        <v>250</v>
      </c>
      <c r="B37" s="173">
        <v>206.08333333333334</v>
      </c>
      <c r="C37" s="168">
        <v>200</v>
      </c>
      <c r="D37" s="168">
        <v>206</v>
      </c>
      <c r="E37" s="168">
        <v>209</v>
      </c>
      <c r="F37" s="168">
        <v>199</v>
      </c>
      <c r="G37" s="168">
        <v>204</v>
      </c>
      <c r="H37" s="168">
        <v>210</v>
      </c>
      <c r="I37" s="168">
        <v>210</v>
      </c>
      <c r="J37" s="168">
        <v>211</v>
      </c>
      <c r="K37" s="168">
        <v>213</v>
      </c>
      <c r="L37" s="168">
        <v>210</v>
      </c>
      <c r="M37" s="168">
        <v>202</v>
      </c>
      <c r="N37" s="168">
        <v>199</v>
      </c>
      <c r="R37" s="137"/>
    </row>
    <row r="38" spans="1:18" s="207" customFormat="1" ht="15.9" customHeight="1">
      <c r="A38" s="139" t="s">
        <v>251</v>
      </c>
      <c r="B38" s="173">
        <v>200.58333333333334</v>
      </c>
      <c r="C38" s="168">
        <v>198</v>
      </c>
      <c r="D38" s="168">
        <v>202</v>
      </c>
      <c r="E38" s="168">
        <v>200</v>
      </c>
      <c r="F38" s="168">
        <v>204</v>
      </c>
      <c r="G38" s="168">
        <v>195</v>
      </c>
      <c r="H38" s="168">
        <v>202</v>
      </c>
      <c r="I38" s="168">
        <v>216</v>
      </c>
      <c r="J38" s="168">
        <v>202</v>
      </c>
      <c r="K38" s="168">
        <v>204</v>
      </c>
      <c r="L38" s="168">
        <v>191</v>
      </c>
      <c r="M38" s="168">
        <v>198</v>
      </c>
      <c r="N38" s="168">
        <v>195</v>
      </c>
      <c r="Q38" s="137"/>
      <c r="R38" s="137"/>
    </row>
    <row r="39" spans="1:18" s="207" customFormat="1" ht="15.9" customHeight="1">
      <c r="A39" s="139" t="s">
        <v>252</v>
      </c>
      <c r="B39" s="173">
        <v>194.08333333333334</v>
      </c>
      <c r="C39" s="168">
        <v>184</v>
      </c>
      <c r="D39" s="168">
        <v>187</v>
      </c>
      <c r="E39" s="168">
        <v>204</v>
      </c>
      <c r="F39" s="168">
        <v>203</v>
      </c>
      <c r="G39" s="168">
        <v>206</v>
      </c>
      <c r="H39" s="168">
        <v>209</v>
      </c>
      <c r="I39" s="168">
        <v>190</v>
      </c>
      <c r="J39" s="168">
        <v>182</v>
      </c>
      <c r="K39" s="168">
        <v>185</v>
      </c>
      <c r="L39" s="168">
        <v>200</v>
      </c>
      <c r="M39" s="168">
        <v>191</v>
      </c>
      <c r="N39" s="168">
        <v>188</v>
      </c>
      <c r="Q39" s="137"/>
      <c r="R39" s="137"/>
    </row>
    <row r="40" spans="1:18" s="207" customFormat="1" ht="15.9" customHeight="1">
      <c r="A40" s="139" t="s">
        <v>253</v>
      </c>
      <c r="B40" s="173">
        <v>195</v>
      </c>
      <c r="C40" s="168">
        <v>203</v>
      </c>
      <c r="D40" s="168">
        <v>206</v>
      </c>
      <c r="E40" s="168">
        <v>192</v>
      </c>
      <c r="F40" s="168">
        <v>192</v>
      </c>
      <c r="G40" s="168">
        <v>196</v>
      </c>
      <c r="H40" s="168">
        <v>197</v>
      </c>
      <c r="I40" s="168">
        <v>192</v>
      </c>
      <c r="J40" s="168">
        <v>198</v>
      </c>
      <c r="K40" s="168">
        <v>187</v>
      </c>
      <c r="L40" s="168">
        <v>183</v>
      </c>
      <c r="M40" s="168">
        <v>196</v>
      </c>
      <c r="N40" s="168">
        <v>201</v>
      </c>
      <c r="Q40" s="137"/>
      <c r="R40" s="137"/>
    </row>
    <row r="41" spans="1:18" s="207" customFormat="1" ht="15.9" customHeight="1">
      <c r="A41" s="139" t="s">
        <v>254</v>
      </c>
      <c r="B41" s="173">
        <v>191</v>
      </c>
      <c r="C41" s="168">
        <v>207</v>
      </c>
      <c r="D41" s="168">
        <v>207</v>
      </c>
      <c r="E41" s="168">
        <v>209</v>
      </c>
      <c r="F41" s="168">
        <v>200</v>
      </c>
      <c r="G41" s="168">
        <v>194</v>
      </c>
      <c r="H41" s="168">
        <v>184</v>
      </c>
      <c r="I41" s="168">
        <v>182</v>
      </c>
      <c r="J41" s="168">
        <v>179</v>
      </c>
      <c r="K41" s="168">
        <v>185</v>
      </c>
      <c r="L41" s="168">
        <v>185</v>
      </c>
      <c r="M41" s="168">
        <v>183</v>
      </c>
      <c r="N41" s="168">
        <v>178</v>
      </c>
      <c r="Q41" s="137"/>
      <c r="R41" s="137"/>
    </row>
    <row r="42" spans="1:18" s="207" customFormat="1" ht="15.9" customHeight="1">
      <c r="A42" s="209" t="s">
        <v>255</v>
      </c>
      <c r="B42" s="173">
        <v>185</v>
      </c>
      <c r="C42" s="168">
        <v>182</v>
      </c>
      <c r="D42" s="168">
        <v>192</v>
      </c>
      <c r="E42" s="168">
        <v>185</v>
      </c>
      <c r="F42" s="168">
        <v>186</v>
      </c>
      <c r="G42" s="168">
        <v>182</v>
      </c>
      <c r="H42" s="168">
        <v>180</v>
      </c>
      <c r="I42" s="168">
        <v>192</v>
      </c>
      <c r="J42" s="168">
        <v>200</v>
      </c>
      <c r="K42" s="168">
        <v>188</v>
      </c>
      <c r="L42" s="168">
        <v>181</v>
      </c>
      <c r="M42" s="168">
        <v>173</v>
      </c>
      <c r="N42" s="168">
        <v>180</v>
      </c>
      <c r="Q42" s="137"/>
      <c r="R42" s="137"/>
    </row>
    <row r="43" spans="1:18" s="207" customFormat="1" ht="15.9" customHeight="1">
      <c r="A43" s="211" t="s">
        <v>347</v>
      </c>
      <c r="B43" s="189">
        <v>152</v>
      </c>
      <c r="C43" s="190">
        <v>175</v>
      </c>
      <c r="D43" s="190">
        <v>167</v>
      </c>
      <c r="E43" s="190">
        <v>164</v>
      </c>
      <c r="F43" s="190">
        <v>158</v>
      </c>
      <c r="G43" s="190">
        <v>161</v>
      </c>
      <c r="H43" s="190">
        <v>144</v>
      </c>
      <c r="I43" s="190">
        <v>149</v>
      </c>
      <c r="J43" s="190">
        <v>144</v>
      </c>
      <c r="K43" s="190">
        <v>147</v>
      </c>
      <c r="L43" s="190">
        <v>144</v>
      </c>
      <c r="M43" s="190">
        <v>134</v>
      </c>
      <c r="N43" s="190">
        <v>132</v>
      </c>
      <c r="P43" s="137"/>
      <c r="Q43" s="137"/>
      <c r="R43" s="137"/>
    </row>
    <row r="44" spans="1:18" s="207" customFormat="1" ht="15.9" customHeight="1">
      <c r="A44" s="303" t="s">
        <v>241</v>
      </c>
      <c r="B44" s="303"/>
      <c r="C44" s="303"/>
      <c r="D44" s="303"/>
      <c r="E44" s="303"/>
      <c r="F44" s="303"/>
      <c r="G44" s="303"/>
      <c r="H44" s="303"/>
      <c r="I44" s="303"/>
      <c r="J44" s="303"/>
      <c r="K44" s="303"/>
      <c r="L44" s="303"/>
      <c r="M44" s="303"/>
      <c r="N44" s="303"/>
      <c r="Q44" s="137"/>
      <c r="R44" s="137"/>
    </row>
    <row r="45" spans="1:18" s="207" customFormat="1" ht="15.9" customHeight="1">
      <c r="A45" s="187" t="s">
        <v>242</v>
      </c>
      <c r="B45" s="173" t="s">
        <v>243</v>
      </c>
      <c r="C45" s="168" t="s">
        <v>243</v>
      </c>
      <c r="D45" s="168" t="s">
        <v>243</v>
      </c>
      <c r="E45" s="168" t="s">
        <v>243</v>
      </c>
      <c r="F45" s="168" t="s">
        <v>243</v>
      </c>
      <c r="G45" s="168" t="s">
        <v>243</v>
      </c>
      <c r="H45" s="168" t="s">
        <v>243</v>
      </c>
      <c r="I45" s="168" t="s">
        <v>243</v>
      </c>
      <c r="J45" s="168" t="s">
        <v>243</v>
      </c>
      <c r="K45" s="168" t="s">
        <v>243</v>
      </c>
      <c r="L45" s="168" t="s">
        <v>243</v>
      </c>
      <c r="M45" s="168" t="s">
        <v>243</v>
      </c>
      <c r="N45" s="168">
        <v>237</v>
      </c>
    </row>
    <row r="46" spans="1:18" s="207" customFormat="1" ht="15.9" customHeight="1">
      <c r="A46" s="139" t="s">
        <v>244</v>
      </c>
      <c r="B46" s="173">
        <v>213.16666666666666</v>
      </c>
      <c r="C46" s="168">
        <v>247</v>
      </c>
      <c r="D46" s="168">
        <v>240</v>
      </c>
      <c r="E46" s="168">
        <v>222</v>
      </c>
      <c r="F46" s="168">
        <v>196</v>
      </c>
      <c r="G46" s="168">
        <v>206</v>
      </c>
      <c r="H46" s="168">
        <v>208</v>
      </c>
      <c r="I46" s="168">
        <v>216</v>
      </c>
      <c r="J46" s="168">
        <v>212</v>
      </c>
      <c r="K46" s="168">
        <v>209</v>
      </c>
      <c r="L46" s="168">
        <v>204</v>
      </c>
      <c r="M46" s="168">
        <v>192</v>
      </c>
      <c r="N46" s="168">
        <v>206</v>
      </c>
    </row>
    <row r="47" spans="1:18" s="207" customFormat="1" ht="15.9" customHeight="1">
      <c r="A47" s="139" t="s">
        <v>245</v>
      </c>
      <c r="B47" s="173">
        <v>185.5</v>
      </c>
      <c r="C47" s="168">
        <v>210</v>
      </c>
      <c r="D47" s="168">
        <v>215</v>
      </c>
      <c r="E47" s="168">
        <v>206</v>
      </c>
      <c r="F47" s="168">
        <v>203</v>
      </c>
      <c r="G47" s="168">
        <v>182</v>
      </c>
      <c r="H47" s="168">
        <v>177</v>
      </c>
      <c r="I47" s="168">
        <v>176</v>
      </c>
      <c r="J47" s="168">
        <v>171</v>
      </c>
      <c r="K47" s="168">
        <v>165</v>
      </c>
      <c r="L47" s="168">
        <v>164</v>
      </c>
      <c r="M47" s="168">
        <v>178</v>
      </c>
      <c r="N47" s="168">
        <v>179</v>
      </c>
    </row>
    <row r="48" spans="1:18" s="207" customFormat="1" ht="15.9" customHeight="1">
      <c r="A48" s="139" t="s">
        <v>246</v>
      </c>
      <c r="B48" s="173">
        <v>266.41666666666669</v>
      </c>
      <c r="C48" s="168">
        <v>215</v>
      </c>
      <c r="D48" s="168">
        <v>223</v>
      </c>
      <c r="E48" s="168">
        <v>240</v>
      </c>
      <c r="F48" s="168">
        <v>234</v>
      </c>
      <c r="G48" s="168">
        <v>255</v>
      </c>
      <c r="H48" s="168">
        <v>263</v>
      </c>
      <c r="I48" s="168">
        <v>281</v>
      </c>
      <c r="J48" s="168">
        <v>287</v>
      </c>
      <c r="K48" s="168">
        <v>285</v>
      </c>
      <c r="L48" s="168">
        <v>302</v>
      </c>
      <c r="M48" s="168">
        <v>302</v>
      </c>
      <c r="N48" s="168">
        <v>310</v>
      </c>
    </row>
    <row r="49" spans="1:14" s="207" customFormat="1" ht="15.9" customHeight="1">
      <c r="A49" s="139" t="s">
        <v>247</v>
      </c>
      <c r="B49" s="173">
        <v>250.58333333333334</v>
      </c>
      <c r="C49" s="168">
        <v>318</v>
      </c>
      <c r="D49" s="168">
        <v>324</v>
      </c>
      <c r="E49" s="168">
        <v>291</v>
      </c>
      <c r="F49" s="168">
        <v>276</v>
      </c>
      <c r="G49" s="168">
        <v>260</v>
      </c>
      <c r="H49" s="168">
        <v>244</v>
      </c>
      <c r="I49" s="168">
        <v>237</v>
      </c>
      <c r="J49" s="168">
        <v>230</v>
      </c>
      <c r="K49" s="168">
        <v>212</v>
      </c>
      <c r="L49" s="168">
        <v>206</v>
      </c>
      <c r="M49" s="168">
        <v>208</v>
      </c>
      <c r="N49" s="168">
        <v>201</v>
      </c>
    </row>
    <row r="50" spans="1:14" s="207" customFormat="1" ht="15.9" customHeight="1">
      <c r="A50" s="139" t="s">
        <v>248</v>
      </c>
      <c r="B50" s="173">
        <v>186.58333333333334</v>
      </c>
      <c r="C50" s="168">
        <v>198</v>
      </c>
      <c r="D50" s="168">
        <v>203</v>
      </c>
      <c r="E50" s="168">
        <v>207</v>
      </c>
      <c r="F50" s="168">
        <v>194</v>
      </c>
      <c r="G50" s="168">
        <v>188</v>
      </c>
      <c r="H50" s="168">
        <v>186</v>
      </c>
      <c r="I50" s="168">
        <v>176</v>
      </c>
      <c r="J50" s="168">
        <v>167</v>
      </c>
      <c r="K50" s="168">
        <v>167</v>
      </c>
      <c r="L50" s="168">
        <v>170</v>
      </c>
      <c r="M50" s="168">
        <v>190</v>
      </c>
      <c r="N50" s="168">
        <v>193</v>
      </c>
    </row>
    <row r="51" spans="1:14" s="207" customFormat="1" ht="15.9" customHeight="1">
      <c r="A51" s="139" t="s">
        <v>249</v>
      </c>
      <c r="B51" s="173">
        <v>198.25</v>
      </c>
      <c r="C51" s="168">
        <v>213</v>
      </c>
      <c r="D51" s="168">
        <v>214</v>
      </c>
      <c r="E51" s="168">
        <v>208</v>
      </c>
      <c r="F51" s="168">
        <v>198</v>
      </c>
      <c r="G51" s="168">
        <v>209</v>
      </c>
      <c r="H51" s="168">
        <v>184</v>
      </c>
      <c r="I51" s="168">
        <v>184</v>
      </c>
      <c r="J51" s="168">
        <v>191</v>
      </c>
      <c r="K51" s="168">
        <v>190</v>
      </c>
      <c r="L51" s="168">
        <v>185</v>
      </c>
      <c r="M51" s="168">
        <v>208</v>
      </c>
      <c r="N51" s="168">
        <v>195</v>
      </c>
    </row>
    <row r="52" spans="1:14" s="207" customFormat="1" ht="15.9" customHeight="1">
      <c r="A52" s="139" t="s">
        <v>250</v>
      </c>
      <c r="B52" s="173">
        <v>209.91666666666666</v>
      </c>
      <c r="C52" s="168">
        <v>212</v>
      </c>
      <c r="D52" s="168">
        <v>211</v>
      </c>
      <c r="E52" s="168">
        <v>204</v>
      </c>
      <c r="F52" s="168">
        <v>207</v>
      </c>
      <c r="G52" s="168">
        <v>216</v>
      </c>
      <c r="H52" s="168">
        <v>219</v>
      </c>
      <c r="I52" s="168">
        <v>211</v>
      </c>
      <c r="J52" s="168">
        <v>213</v>
      </c>
      <c r="K52" s="168">
        <v>208</v>
      </c>
      <c r="L52" s="168">
        <v>211</v>
      </c>
      <c r="M52" s="168">
        <v>209</v>
      </c>
      <c r="N52" s="168">
        <v>198</v>
      </c>
    </row>
    <row r="53" spans="1:14" s="207" customFormat="1" ht="15.9" customHeight="1">
      <c r="A53" s="139" t="s">
        <v>251</v>
      </c>
      <c r="B53" s="173">
        <v>195.58333333333334</v>
      </c>
      <c r="C53" s="168">
        <v>203</v>
      </c>
      <c r="D53" s="168">
        <v>206</v>
      </c>
      <c r="E53" s="168">
        <v>207</v>
      </c>
      <c r="F53" s="168">
        <v>201</v>
      </c>
      <c r="G53" s="168">
        <v>190</v>
      </c>
      <c r="H53" s="168">
        <v>176</v>
      </c>
      <c r="I53" s="168">
        <v>183</v>
      </c>
      <c r="J53" s="168">
        <v>188</v>
      </c>
      <c r="K53" s="168">
        <v>195</v>
      </c>
      <c r="L53" s="168">
        <v>189</v>
      </c>
      <c r="M53" s="168">
        <v>203</v>
      </c>
      <c r="N53" s="168">
        <v>206</v>
      </c>
    </row>
    <row r="54" spans="1:14" s="207" customFormat="1" ht="15.9" customHeight="1">
      <c r="A54" s="139" t="s">
        <v>252</v>
      </c>
      <c r="B54" s="173">
        <v>218</v>
      </c>
      <c r="C54" s="168">
        <v>231</v>
      </c>
      <c r="D54" s="168">
        <v>214</v>
      </c>
      <c r="E54" s="168">
        <v>220</v>
      </c>
      <c r="F54" s="168">
        <v>210</v>
      </c>
      <c r="G54" s="168">
        <v>219</v>
      </c>
      <c r="H54" s="168">
        <v>207</v>
      </c>
      <c r="I54" s="168">
        <v>219</v>
      </c>
      <c r="J54" s="168">
        <v>217</v>
      </c>
      <c r="K54" s="168">
        <v>215</v>
      </c>
      <c r="L54" s="168">
        <v>222</v>
      </c>
      <c r="M54" s="168">
        <v>218</v>
      </c>
      <c r="N54" s="168">
        <v>224</v>
      </c>
    </row>
    <row r="55" spans="1:14" s="207" customFormat="1" ht="15.9" customHeight="1">
      <c r="A55" s="139" t="s">
        <v>253</v>
      </c>
      <c r="B55" s="173">
        <v>226</v>
      </c>
      <c r="C55" s="168">
        <v>239</v>
      </c>
      <c r="D55" s="168">
        <v>247</v>
      </c>
      <c r="E55" s="168">
        <v>244</v>
      </c>
      <c r="F55" s="168">
        <v>245</v>
      </c>
      <c r="G55" s="168">
        <v>231</v>
      </c>
      <c r="H55" s="168">
        <v>217</v>
      </c>
      <c r="I55" s="168">
        <v>221</v>
      </c>
      <c r="J55" s="168">
        <v>208</v>
      </c>
      <c r="K55" s="168">
        <v>210</v>
      </c>
      <c r="L55" s="168">
        <v>212</v>
      </c>
      <c r="M55" s="168">
        <v>217</v>
      </c>
      <c r="N55" s="168">
        <v>216</v>
      </c>
    </row>
    <row r="56" spans="1:14" s="207" customFormat="1" ht="15.9" customHeight="1">
      <c r="A56" s="139" t="s">
        <v>254</v>
      </c>
      <c r="B56" s="173">
        <v>176</v>
      </c>
      <c r="C56" s="168">
        <v>224</v>
      </c>
      <c r="D56" s="168">
        <v>227</v>
      </c>
      <c r="E56" s="168">
        <v>206</v>
      </c>
      <c r="F56" s="168">
        <v>195</v>
      </c>
      <c r="G56" s="168">
        <v>175</v>
      </c>
      <c r="H56" s="168">
        <v>170</v>
      </c>
      <c r="I56" s="168">
        <v>154</v>
      </c>
      <c r="J56" s="168">
        <v>149</v>
      </c>
      <c r="K56" s="168">
        <v>147</v>
      </c>
      <c r="L56" s="168">
        <v>151</v>
      </c>
      <c r="M56" s="168">
        <v>158</v>
      </c>
      <c r="N56" s="168">
        <v>154</v>
      </c>
    </row>
    <row r="57" spans="1:14" s="207" customFormat="1" ht="15.9" customHeight="1">
      <c r="A57" s="139" t="s">
        <v>255</v>
      </c>
      <c r="B57" s="173">
        <v>142</v>
      </c>
      <c r="C57" s="168">
        <v>172</v>
      </c>
      <c r="D57" s="168">
        <v>179</v>
      </c>
      <c r="E57" s="168">
        <v>156</v>
      </c>
      <c r="F57" s="168">
        <v>145</v>
      </c>
      <c r="G57" s="168">
        <v>135</v>
      </c>
      <c r="H57" s="168">
        <v>129</v>
      </c>
      <c r="I57" s="168">
        <v>133</v>
      </c>
      <c r="J57" s="168">
        <v>130</v>
      </c>
      <c r="K57" s="168">
        <v>123</v>
      </c>
      <c r="L57" s="168">
        <v>127</v>
      </c>
      <c r="M57" s="168">
        <v>135</v>
      </c>
      <c r="N57" s="168">
        <v>138</v>
      </c>
    </row>
    <row r="58" spans="1:14" s="207" customFormat="1" ht="15.9" customHeight="1" thickBot="1">
      <c r="A58" s="153" t="s">
        <v>347</v>
      </c>
      <c r="B58" s="191">
        <v>139</v>
      </c>
      <c r="C58" s="192">
        <v>155</v>
      </c>
      <c r="D58" s="192">
        <v>164</v>
      </c>
      <c r="E58" s="192">
        <v>151</v>
      </c>
      <c r="F58" s="192">
        <v>151</v>
      </c>
      <c r="G58" s="192">
        <v>155</v>
      </c>
      <c r="H58" s="192">
        <v>147</v>
      </c>
      <c r="I58" s="192">
        <v>135</v>
      </c>
      <c r="J58" s="192">
        <v>133</v>
      </c>
      <c r="K58" s="192">
        <v>125</v>
      </c>
      <c r="L58" s="192">
        <v>114</v>
      </c>
      <c r="M58" s="192">
        <v>118</v>
      </c>
      <c r="N58" s="192">
        <v>119</v>
      </c>
    </row>
    <row r="59" spans="1:14" s="207" customFormat="1" ht="15.9" customHeight="1">
      <c r="A59" s="273" t="s">
        <v>429</v>
      </c>
      <c r="B59" s="273"/>
      <c r="C59" s="273"/>
      <c r="D59" s="273"/>
      <c r="E59" s="273"/>
      <c r="F59" s="273"/>
      <c r="G59" s="273"/>
      <c r="H59" s="273"/>
      <c r="I59" s="273"/>
      <c r="J59" s="273"/>
      <c r="K59" s="273"/>
      <c r="L59" s="273"/>
      <c r="M59" s="273"/>
      <c r="N59" s="273"/>
    </row>
    <row r="60" spans="1:14" s="207" customFormat="1" ht="15.9" customHeight="1">
      <c r="A60" s="206"/>
      <c r="B60" s="205"/>
      <c r="C60" s="206"/>
    </row>
  </sheetData>
  <mergeCells count="6">
    <mergeCell ref="A59:N59"/>
    <mergeCell ref="A1:N1"/>
    <mergeCell ref="A5:N5"/>
    <mergeCell ref="A29:N29"/>
    <mergeCell ref="A44:N44"/>
    <mergeCell ref="L3:N3"/>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C6C4"/>
  </sheetPr>
  <dimension ref="A1:AC23"/>
  <sheetViews>
    <sheetView zoomScale="85" zoomScaleNormal="85" workbookViewId="0">
      <selection activeCell="M35" sqref="M35"/>
    </sheetView>
  </sheetViews>
  <sheetFormatPr baseColWidth="10" defaultRowHeight="13.2"/>
  <cols>
    <col min="1" max="1" width="7.5546875" style="21" customWidth="1"/>
    <col min="2" max="2" width="15.44140625" style="22" bestFit="1" customWidth="1"/>
    <col min="3" max="4" width="6" style="21" customWidth="1"/>
    <col min="5" max="12" width="6" style="20" customWidth="1"/>
    <col min="13" max="13" width="6.33203125" style="20" bestFit="1" customWidth="1"/>
    <col min="14" max="14" width="6.109375" style="20" bestFit="1" customWidth="1"/>
    <col min="15" max="248" width="11.44140625" style="20"/>
    <col min="249" max="249" width="7.5546875" style="20" customWidth="1"/>
    <col min="250" max="250" width="10.88671875" style="20" bestFit="1" customWidth="1"/>
    <col min="251" max="262" width="6" style="20" customWidth="1"/>
    <col min="263" max="504" width="11.44140625" style="20"/>
    <col min="505" max="505" width="7.5546875" style="20" customWidth="1"/>
    <col min="506" max="506" width="10.88671875" style="20" bestFit="1" customWidth="1"/>
    <col min="507" max="518" width="6" style="20" customWidth="1"/>
    <col min="519" max="760" width="11.44140625" style="20"/>
    <col min="761" max="761" width="7.5546875" style="20" customWidth="1"/>
    <col min="762" max="762" width="10.88671875" style="20" bestFit="1" customWidth="1"/>
    <col min="763" max="774" width="6" style="20" customWidth="1"/>
    <col min="775" max="1016" width="11.44140625" style="20"/>
    <col min="1017" max="1017" width="7.5546875" style="20" customWidth="1"/>
    <col min="1018" max="1018" width="10.88671875" style="20" bestFit="1" customWidth="1"/>
    <col min="1019" max="1030" width="6" style="20" customWidth="1"/>
    <col min="1031" max="1272" width="11.44140625" style="20"/>
    <col min="1273" max="1273" width="7.5546875" style="20" customWidth="1"/>
    <col min="1274" max="1274" width="10.88671875" style="20" bestFit="1" customWidth="1"/>
    <col min="1275" max="1286" width="6" style="20" customWidth="1"/>
    <col min="1287" max="1528" width="11.44140625" style="20"/>
    <col min="1529" max="1529" width="7.5546875" style="20" customWidth="1"/>
    <col min="1530" max="1530" width="10.88671875" style="20" bestFit="1" customWidth="1"/>
    <col min="1531" max="1542" width="6" style="20" customWidth="1"/>
    <col min="1543" max="1784" width="11.44140625" style="20"/>
    <col min="1785" max="1785" width="7.5546875" style="20" customWidth="1"/>
    <col min="1786" max="1786" width="10.88671875" style="20" bestFit="1" customWidth="1"/>
    <col min="1787" max="1798" width="6" style="20" customWidth="1"/>
    <col min="1799" max="2040" width="11.44140625" style="20"/>
    <col min="2041" max="2041" width="7.5546875" style="20" customWidth="1"/>
    <col min="2042" max="2042" width="10.88671875" style="20" bestFit="1" customWidth="1"/>
    <col min="2043" max="2054" width="6" style="20" customWidth="1"/>
    <col min="2055" max="2296" width="11.44140625" style="20"/>
    <col min="2297" max="2297" width="7.5546875" style="20" customWidth="1"/>
    <col min="2298" max="2298" width="10.88671875" style="20" bestFit="1" customWidth="1"/>
    <col min="2299" max="2310" width="6" style="20" customWidth="1"/>
    <col min="2311" max="2552" width="11.44140625" style="20"/>
    <col min="2553" max="2553" width="7.5546875" style="20" customWidth="1"/>
    <col min="2554" max="2554" width="10.88671875" style="20" bestFit="1" customWidth="1"/>
    <col min="2555" max="2566" width="6" style="20" customWidth="1"/>
    <col min="2567" max="2808" width="11.44140625" style="20"/>
    <col min="2809" max="2809" width="7.5546875" style="20" customWidth="1"/>
    <col min="2810" max="2810" width="10.88671875" style="20" bestFit="1" customWidth="1"/>
    <col min="2811" max="2822" width="6" style="20" customWidth="1"/>
    <col min="2823" max="3064" width="11.44140625" style="20"/>
    <col min="3065" max="3065" width="7.5546875" style="20" customWidth="1"/>
    <col min="3066" max="3066" width="10.88671875" style="20" bestFit="1" customWidth="1"/>
    <col min="3067" max="3078" width="6" style="20" customWidth="1"/>
    <col min="3079" max="3320" width="11.44140625" style="20"/>
    <col min="3321" max="3321" width="7.5546875" style="20" customWidth="1"/>
    <col min="3322" max="3322" width="10.88671875" style="20" bestFit="1" customWidth="1"/>
    <col min="3323" max="3334" width="6" style="20" customWidth="1"/>
    <col min="3335" max="3576" width="11.44140625" style="20"/>
    <col min="3577" max="3577" width="7.5546875" style="20" customWidth="1"/>
    <col min="3578" max="3578" width="10.88671875" style="20" bestFit="1" customWidth="1"/>
    <col min="3579" max="3590" width="6" style="20" customWidth="1"/>
    <col min="3591" max="3832" width="11.44140625" style="20"/>
    <col min="3833" max="3833" width="7.5546875" style="20" customWidth="1"/>
    <col min="3834" max="3834" width="10.88671875" style="20" bestFit="1" customWidth="1"/>
    <col min="3835" max="3846" width="6" style="20" customWidth="1"/>
    <col min="3847" max="4088" width="11.44140625" style="20"/>
    <col min="4089" max="4089" width="7.5546875" style="20" customWidth="1"/>
    <col min="4090" max="4090" width="10.88671875" style="20" bestFit="1" customWidth="1"/>
    <col min="4091" max="4102" width="6" style="20" customWidth="1"/>
    <col min="4103" max="4344" width="11.44140625" style="20"/>
    <col min="4345" max="4345" width="7.5546875" style="20" customWidth="1"/>
    <col min="4346" max="4346" width="10.88671875" style="20" bestFit="1" customWidth="1"/>
    <col min="4347" max="4358" width="6" style="20" customWidth="1"/>
    <col min="4359" max="4600" width="11.44140625" style="20"/>
    <col min="4601" max="4601" width="7.5546875" style="20" customWidth="1"/>
    <col min="4602" max="4602" width="10.88671875" style="20" bestFit="1" customWidth="1"/>
    <col min="4603" max="4614" width="6" style="20" customWidth="1"/>
    <col min="4615" max="4856" width="11.44140625" style="20"/>
    <col min="4857" max="4857" width="7.5546875" style="20" customWidth="1"/>
    <col min="4858" max="4858" width="10.88671875" style="20" bestFit="1" customWidth="1"/>
    <col min="4859" max="4870" width="6" style="20" customWidth="1"/>
    <col min="4871" max="5112" width="11.44140625" style="20"/>
    <col min="5113" max="5113" width="7.5546875" style="20" customWidth="1"/>
    <col min="5114" max="5114" width="10.88671875" style="20" bestFit="1" customWidth="1"/>
    <col min="5115" max="5126" width="6" style="20" customWidth="1"/>
    <col min="5127" max="5368" width="11.44140625" style="20"/>
    <col min="5369" max="5369" width="7.5546875" style="20" customWidth="1"/>
    <col min="5370" max="5370" width="10.88671875" style="20" bestFit="1" customWidth="1"/>
    <col min="5371" max="5382" width="6" style="20" customWidth="1"/>
    <col min="5383" max="5624" width="11.44140625" style="20"/>
    <col min="5625" max="5625" width="7.5546875" style="20" customWidth="1"/>
    <col min="5626" max="5626" width="10.88671875" style="20" bestFit="1" customWidth="1"/>
    <col min="5627" max="5638" width="6" style="20" customWidth="1"/>
    <col min="5639" max="5880" width="11.44140625" style="20"/>
    <col min="5881" max="5881" width="7.5546875" style="20" customWidth="1"/>
    <col min="5882" max="5882" width="10.88671875" style="20" bestFit="1" customWidth="1"/>
    <col min="5883" max="5894" width="6" style="20" customWidth="1"/>
    <col min="5895" max="6136" width="11.44140625" style="20"/>
    <col min="6137" max="6137" width="7.5546875" style="20" customWidth="1"/>
    <col min="6138" max="6138" width="10.88671875" style="20" bestFit="1" customWidth="1"/>
    <col min="6139" max="6150" width="6" style="20" customWidth="1"/>
    <col min="6151" max="6392" width="11.44140625" style="20"/>
    <col min="6393" max="6393" width="7.5546875" style="20" customWidth="1"/>
    <col min="6394" max="6394" width="10.88671875" style="20" bestFit="1" customWidth="1"/>
    <col min="6395" max="6406" width="6" style="20" customWidth="1"/>
    <col min="6407" max="6648" width="11.44140625" style="20"/>
    <col min="6649" max="6649" width="7.5546875" style="20" customWidth="1"/>
    <col min="6650" max="6650" width="10.88671875" style="20" bestFit="1" customWidth="1"/>
    <col min="6651" max="6662" width="6" style="20" customWidth="1"/>
    <col min="6663" max="6904" width="11.44140625" style="20"/>
    <col min="6905" max="6905" width="7.5546875" style="20" customWidth="1"/>
    <col min="6906" max="6906" width="10.88671875" style="20" bestFit="1" customWidth="1"/>
    <col min="6907" max="6918" width="6" style="20" customWidth="1"/>
    <col min="6919" max="7160" width="11.44140625" style="20"/>
    <col min="7161" max="7161" width="7.5546875" style="20" customWidth="1"/>
    <col min="7162" max="7162" width="10.88671875" style="20" bestFit="1" customWidth="1"/>
    <col min="7163" max="7174" width="6" style="20" customWidth="1"/>
    <col min="7175" max="7416" width="11.44140625" style="20"/>
    <col min="7417" max="7417" width="7.5546875" style="20" customWidth="1"/>
    <col min="7418" max="7418" width="10.88671875" style="20" bestFit="1" customWidth="1"/>
    <col min="7419" max="7430" width="6" style="20" customWidth="1"/>
    <col min="7431" max="7672" width="11.44140625" style="20"/>
    <col min="7673" max="7673" width="7.5546875" style="20" customWidth="1"/>
    <col min="7674" max="7674" width="10.88671875" style="20" bestFit="1" customWidth="1"/>
    <col min="7675" max="7686" width="6" style="20" customWidth="1"/>
    <col min="7687" max="7928" width="11.44140625" style="20"/>
    <col min="7929" max="7929" width="7.5546875" style="20" customWidth="1"/>
    <col min="7930" max="7930" width="10.88671875" style="20" bestFit="1" customWidth="1"/>
    <col min="7931" max="7942" width="6" style="20" customWidth="1"/>
    <col min="7943" max="8184" width="11.44140625" style="20"/>
    <col min="8185" max="8185" width="7.5546875" style="20" customWidth="1"/>
    <col min="8186" max="8186" width="10.88671875" style="20" bestFit="1" customWidth="1"/>
    <col min="8187" max="8198" width="6" style="20" customWidth="1"/>
    <col min="8199" max="8440" width="11.44140625" style="20"/>
    <col min="8441" max="8441" width="7.5546875" style="20" customWidth="1"/>
    <col min="8442" max="8442" width="10.88671875" style="20" bestFit="1" customWidth="1"/>
    <col min="8443" max="8454" width="6" style="20" customWidth="1"/>
    <col min="8455" max="8696" width="11.44140625" style="20"/>
    <col min="8697" max="8697" width="7.5546875" style="20" customWidth="1"/>
    <col min="8698" max="8698" width="10.88671875" style="20" bestFit="1" customWidth="1"/>
    <col min="8699" max="8710" width="6" style="20" customWidth="1"/>
    <col min="8711" max="8952" width="11.44140625" style="20"/>
    <col min="8953" max="8953" width="7.5546875" style="20" customWidth="1"/>
    <col min="8954" max="8954" width="10.88671875" style="20" bestFit="1" customWidth="1"/>
    <col min="8955" max="8966" width="6" style="20" customWidth="1"/>
    <col min="8967" max="9208" width="11.44140625" style="20"/>
    <col min="9209" max="9209" width="7.5546875" style="20" customWidth="1"/>
    <col min="9210" max="9210" width="10.88671875" style="20" bestFit="1" customWidth="1"/>
    <col min="9211" max="9222" width="6" style="20" customWidth="1"/>
    <col min="9223" max="9464" width="11.44140625" style="20"/>
    <col min="9465" max="9465" width="7.5546875" style="20" customWidth="1"/>
    <col min="9466" max="9466" width="10.88671875" style="20" bestFit="1" customWidth="1"/>
    <col min="9467" max="9478" width="6" style="20" customWidth="1"/>
    <col min="9479" max="9720" width="11.44140625" style="20"/>
    <col min="9721" max="9721" width="7.5546875" style="20" customWidth="1"/>
    <col min="9722" max="9722" width="10.88671875" style="20" bestFit="1" customWidth="1"/>
    <col min="9723" max="9734" width="6" style="20" customWidth="1"/>
    <col min="9735" max="9976" width="11.44140625" style="20"/>
    <col min="9977" max="9977" width="7.5546875" style="20" customWidth="1"/>
    <col min="9978" max="9978" width="10.88671875" style="20" bestFit="1" customWidth="1"/>
    <col min="9979" max="9990" width="6" style="20" customWidth="1"/>
    <col min="9991" max="10232" width="11.44140625" style="20"/>
    <col min="10233" max="10233" width="7.5546875" style="20" customWidth="1"/>
    <col min="10234" max="10234" width="10.88671875" style="20" bestFit="1" customWidth="1"/>
    <col min="10235" max="10246" width="6" style="20" customWidth="1"/>
    <col min="10247" max="10488" width="11.44140625" style="20"/>
    <col min="10489" max="10489" width="7.5546875" style="20" customWidth="1"/>
    <col min="10490" max="10490" width="10.88671875" style="20" bestFit="1" customWidth="1"/>
    <col min="10491" max="10502" width="6" style="20" customWidth="1"/>
    <col min="10503" max="10744" width="11.44140625" style="20"/>
    <col min="10745" max="10745" width="7.5546875" style="20" customWidth="1"/>
    <col min="10746" max="10746" width="10.88671875" style="20" bestFit="1" customWidth="1"/>
    <col min="10747" max="10758" width="6" style="20" customWidth="1"/>
    <col min="10759" max="11000" width="11.44140625" style="20"/>
    <col min="11001" max="11001" width="7.5546875" style="20" customWidth="1"/>
    <col min="11002" max="11002" width="10.88671875" style="20" bestFit="1" customWidth="1"/>
    <col min="11003" max="11014" width="6" style="20" customWidth="1"/>
    <col min="11015" max="11256" width="11.44140625" style="20"/>
    <col min="11257" max="11257" width="7.5546875" style="20" customWidth="1"/>
    <col min="11258" max="11258" width="10.88671875" style="20" bestFit="1" customWidth="1"/>
    <col min="11259" max="11270" width="6" style="20" customWidth="1"/>
    <col min="11271" max="11512" width="11.44140625" style="20"/>
    <col min="11513" max="11513" width="7.5546875" style="20" customWidth="1"/>
    <col min="11514" max="11514" width="10.88671875" style="20" bestFit="1" customWidth="1"/>
    <col min="11515" max="11526" width="6" style="20" customWidth="1"/>
    <col min="11527" max="11768" width="11.44140625" style="20"/>
    <col min="11769" max="11769" width="7.5546875" style="20" customWidth="1"/>
    <col min="11770" max="11770" width="10.88671875" style="20" bestFit="1" customWidth="1"/>
    <col min="11771" max="11782" width="6" style="20" customWidth="1"/>
    <col min="11783" max="12024" width="11.44140625" style="20"/>
    <col min="12025" max="12025" width="7.5546875" style="20" customWidth="1"/>
    <col min="12026" max="12026" width="10.88671875" style="20" bestFit="1" customWidth="1"/>
    <col min="12027" max="12038" width="6" style="20" customWidth="1"/>
    <col min="12039" max="12280" width="11.44140625" style="20"/>
    <col min="12281" max="12281" width="7.5546875" style="20" customWidth="1"/>
    <col min="12282" max="12282" width="10.88671875" style="20" bestFit="1" customWidth="1"/>
    <col min="12283" max="12294" width="6" style="20" customWidth="1"/>
    <col min="12295" max="12536" width="11.44140625" style="20"/>
    <col min="12537" max="12537" width="7.5546875" style="20" customWidth="1"/>
    <col min="12538" max="12538" width="10.88671875" style="20" bestFit="1" customWidth="1"/>
    <col min="12539" max="12550" width="6" style="20" customWidth="1"/>
    <col min="12551" max="12792" width="11.44140625" style="20"/>
    <col min="12793" max="12793" width="7.5546875" style="20" customWidth="1"/>
    <col min="12794" max="12794" width="10.88671875" style="20" bestFit="1" customWidth="1"/>
    <col min="12795" max="12806" width="6" style="20" customWidth="1"/>
    <col min="12807" max="13048" width="11.44140625" style="20"/>
    <col min="13049" max="13049" width="7.5546875" style="20" customWidth="1"/>
    <col min="13050" max="13050" width="10.88671875" style="20" bestFit="1" customWidth="1"/>
    <col min="13051" max="13062" width="6" style="20" customWidth="1"/>
    <col min="13063" max="13304" width="11.44140625" style="20"/>
    <col min="13305" max="13305" width="7.5546875" style="20" customWidth="1"/>
    <col min="13306" max="13306" width="10.88671875" style="20" bestFit="1" customWidth="1"/>
    <col min="13307" max="13318" width="6" style="20" customWidth="1"/>
    <col min="13319" max="13560" width="11.44140625" style="20"/>
    <col min="13561" max="13561" width="7.5546875" style="20" customWidth="1"/>
    <col min="13562" max="13562" width="10.88671875" style="20" bestFit="1" customWidth="1"/>
    <col min="13563" max="13574" width="6" style="20" customWidth="1"/>
    <col min="13575" max="13816" width="11.44140625" style="20"/>
    <col min="13817" max="13817" width="7.5546875" style="20" customWidth="1"/>
    <col min="13818" max="13818" width="10.88671875" style="20" bestFit="1" customWidth="1"/>
    <col min="13819" max="13830" width="6" style="20" customWidth="1"/>
    <col min="13831" max="14072" width="11.44140625" style="20"/>
    <col min="14073" max="14073" width="7.5546875" style="20" customWidth="1"/>
    <col min="14074" max="14074" width="10.88671875" style="20" bestFit="1" customWidth="1"/>
    <col min="14075" max="14086" width="6" style="20" customWidth="1"/>
    <col min="14087" max="14328" width="11.44140625" style="20"/>
    <col min="14329" max="14329" width="7.5546875" style="20" customWidth="1"/>
    <col min="14330" max="14330" width="10.88671875" style="20" bestFit="1" customWidth="1"/>
    <col min="14331" max="14342" width="6" style="20" customWidth="1"/>
    <col min="14343" max="14584" width="11.44140625" style="20"/>
    <col min="14585" max="14585" width="7.5546875" style="20" customWidth="1"/>
    <col min="14586" max="14586" width="10.88671875" style="20" bestFit="1" customWidth="1"/>
    <col min="14587" max="14598" width="6" style="20" customWidth="1"/>
    <col min="14599" max="14840" width="11.44140625" style="20"/>
    <col min="14841" max="14841" width="7.5546875" style="20" customWidth="1"/>
    <col min="14842" max="14842" width="10.88671875" style="20" bestFit="1" customWidth="1"/>
    <col min="14843" max="14854" width="6" style="20" customWidth="1"/>
    <col min="14855" max="15096" width="11.44140625" style="20"/>
    <col min="15097" max="15097" width="7.5546875" style="20" customWidth="1"/>
    <col min="15098" max="15098" width="10.88671875" style="20" bestFit="1" customWidth="1"/>
    <col min="15099" max="15110" width="6" style="20" customWidth="1"/>
    <col min="15111" max="15352" width="11.44140625" style="20"/>
    <col min="15353" max="15353" width="7.5546875" style="20" customWidth="1"/>
    <col min="15354" max="15354" width="10.88671875" style="20" bestFit="1" customWidth="1"/>
    <col min="15355" max="15366" width="6" style="20" customWidth="1"/>
    <col min="15367" max="15608" width="11.44140625" style="20"/>
    <col min="15609" max="15609" width="7.5546875" style="20" customWidth="1"/>
    <col min="15610" max="15610" width="10.88671875" style="20" bestFit="1" customWidth="1"/>
    <col min="15611" max="15622" width="6" style="20" customWidth="1"/>
    <col min="15623" max="15864" width="11.44140625" style="20"/>
    <col min="15865" max="15865" width="7.5546875" style="20" customWidth="1"/>
    <col min="15866" max="15866" width="10.88671875" style="20" bestFit="1" customWidth="1"/>
    <col min="15867" max="15878" width="6" style="20" customWidth="1"/>
    <col min="15879" max="16120" width="11.44140625" style="20"/>
    <col min="16121" max="16121" width="7.5546875" style="20" customWidth="1"/>
    <col min="16122" max="16122" width="10.88671875" style="20" bestFit="1" customWidth="1"/>
    <col min="16123" max="16134" width="6" style="20" customWidth="1"/>
    <col min="16135" max="16384" width="11.44140625" style="20"/>
  </cols>
  <sheetData>
    <row r="1" spans="1:14" ht="18" customHeight="1">
      <c r="A1" s="295" t="s">
        <v>310</v>
      </c>
      <c r="B1" s="295"/>
      <c r="C1" s="295"/>
      <c r="D1" s="295"/>
      <c r="E1" s="295"/>
      <c r="F1" s="295"/>
      <c r="G1" s="295"/>
      <c r="H1" s="295"/>
      <c r="I1" s="295"/>
      <c r="J1" s="295"/>
      <c r="K1" s="295"/>
      <c r="L1" s="295"/>
      <c r="M1" s="295"/>
      <c r="N1" s="295"/>
    </row>
    <row r="2" spans="1:14" s="137" customFormat="1" ht="15.9" customHeight="1" thickBot="1">
      <c r="A2" s="215"/>
      <c r="B2" s="147"/>
      <c r="C2" s="146"/>
      <c r="D2" s="146"/>
      <c r="E2" s="148"/>
      <c r="F2" s="148"/>
      <c r="G2" s="148"/>
      <c r="H2" s="148"/>
      <c r="I2" s="148"/>
      <c r="J2" s="148"/>
      <c r="K2" s="148"/>
      <c r="L2" s="148"/>
      <c r="M2" s="148"/>
      <c r="N2" s="148"/>
    </row>
    <row r="3" spans="1:14" s="137" customFormat="1" ht="15.9" customHeight="1">
      <c r="A3" s="135"/>
      <c r="B3" s="160"/>
      <c r="C3" s="135"/>
      <c r="D3" s="135"/>
      <c r="L3" s="306" t="s">
        <v>311</v>
      </c>
      <c r="M3" s="306"/>
      <c r="N3" s="306"/>
    </row>
    <row r="4" spans="1:14" s="138" customFormat="1" ht="15.9" customHeight="1">
      <c r="A4" s="149" t="s">
        <v>274</v>
      </c>
      <c r="B4" s="216" t="s">
        <v>170</v>
      </c>
      <c r="C4" s="217" t="s">
        <v>126</v>
      </c>
      <c r="D4" s="217" t="s">
        <v>127</v>
      </c>
      <c r="E4" s="217" t="s">
        <v>117</v>
      </c>
      <c r="F4" s="217" t="s">
        <v>116</v>
      </c>
      <c r="G4" s="217" t="s">
        <v>135</v>
      </c>
      <c r="H4" s="217" t="s">
        <v>134</v>
      </c>
      <c r="I4" s="217" t="s">
        <v>133</v>
      </c>
      <c r="J4" s="217" t="s">
        <v>132</v>
      </c>
      <c r="K4" s="217" t="s">
        <v>131</v>
      </c>
      <c r="L4" s="217" t="s">
        <v>130</v>
      </c>
      <c r="M4" s="217" t="s">
        <v>129</v>
      </c>
      <c r="N4" s="217" t="s">
        <v>128</v>
      </c>
    </row>
    <row r="5" spans="1:14" s="137" customFormat="1" ht="15.9" customHeight="1">
      <c r="A5" s="213">
        <v>2006</v>
      </c>
      <c r="B5" s="173">
        <f t="shared" ref="B5:B11" si="0">SUM(C5:N5)/12</f>
        <v>13.416666666666666</v>
      </c>
      <c r="C5" s="168">
        <v>13</v>
      </c>
      <c r="D5" s="168">
        <v>20</v>
      </c>
      <c r="E5" s="168">
        <v>13</v>
      </c>
      <c r="F5" s="168">
        <v>12</v>
      </c>
      <c r="G5" s="168">
        <v>15</v>
      </c>
      <c r="H5" s="168">
        <v>14</v>
      </c>
      <c r="I5" s="168">
        <v>11</v>
      </c>
      <c r="J5" s="168">
        <v>9</v>
      </c>
      <c r="K5" s="168">
        <v>13</v>
      </c>
      <c r="L5" s="168">
        <v>19</v>
      </c>
      <c r="M5" s="168">
        <v>7</v>
      </c>
      <c r="N5" s="168">
        <v>15</v>
      </c>
    </row>
    <row r="6" spans="1:14" s="137" customFormat="1" ht="15.9" customHeight="1">
      <c r="A6" s="213">
        <v>2007</v>
      </c>
      <c r="B6" s="173">
        <f t="shared" si="0"/>
        <v>10.166666666666666</v>
      </c>
      <c r="C6" s="168">
        <v>11</v>
      </c>
      <c r="D6" s="168">
        <v>16</v>
      </c>
      <c r="E6" s="168">
        <v>13</v>
      </c>
      <c r="F6" s="168">
        <v>7</v>
      </c>
      <c r="G6" s="168">
        <v>12</v>
      </c>
      <c r="H6" s="168">
        <v>8</v>
      </c>
      <c r="I6" s="168">
        <v>8</v>
      </c>
      <c r="J6" s="168">
        <v>8</v>
      </c>
      <c r="K6" s="168">
        <v>6</v>
      </c>
      <c r="L6" s="168">
        <v>11</v>
      </c>
      <c r="M6" s="168">
        <v>13</v>
      </c>
      <c r="N6" s="168">
        <v>9</v>
      </c>
    </row>
    <row r="7" spans="1:14" s="137" customFormat="1" ht="15.9" customHeight="1">
      <c r="A7" s="213">
        <v>2008</v>
      </c>
      <c r="B7" s="173">
        <f t="shared" si="0"/>
        <v>6.416666666666667</v>
      </c>
      <c r="C7" s="168">
        <v>11</v>
      </c>
      <c r="D7" s="168">
        <v>10</v>
      </c>
      <c r="E7" s="168">
        <v>10</v>
      </c>
      <c r="F7" s="168">
        <v>8</v>
      </c>
      <c r="G7" s="168">
        <v>7</v>
      </c>
      <c r="H7" s="168">
        <v>3</v>
      </c>
      <c r="I7" s="168">
        <v>7</v>
      </c>
      <c r="J7" s="168">
        <v>4</v>
      </c>
      <c r="K7" s="168">
        <v>9</v>
      </c>
      <c r="L7" s="168">
        <v>3</v>
      </c>
      <c r="M7" s="168">
        <v>3</v>
      </c>
      <c r="N7" s="168">
        <v>2</v>
      </c>
    </row>
    <row r="8" spans="1:14" s="137" customFormat="1" ht="15.9" customHeight="1">
      <c r="A8" s="213">
        <v>2009</v>
      </c>
      <c r="B8" s="173">
        <f t="shared" si="0"/>
        <v>6.75</v>
      </c>
      <c r="C8" s="168">
        <v>5</v>
      </c>
      <c r="D8" s="168">
        <v>7</v>
      </c>
      <c r="E8" s="168">
        <v>10</v>
      </c>
      <c r="F8" s="168">
        <v>7</v>
      </c>
      <c r="G8" s="168">
        <v>4</v>
      </c>
      <c r="H8" s="168">
        <v>4</v>
      </c>
      <c r="I8" s="168">
        <v>4</v>
      </c>
      <c r="J8" s="168">
        <v>8</v>
      </c>
      <c r="K8" s="168">
        <v>8</v>
      </c>
      <c r="L8" s="168">
        <v>5</v>
      </c>
      <c r="M8" s="168">
        <v>11</v>
      </c>
      <c r="N8" s="168">
        <v>8</v>
      </c>
    </row>
    <row r="9" spans="1:14" s="137" customFormat="1" ht="15.9" customHeight="1">
      <c r="A9" s="213">
        <v>2010</v>
      </c>
      <c r="B9" s="173">
        <f t="shared" si="0"/>
        <v>11.333333333333334</v>
      </c>
      <c r="C9" s="168">
        <v>7</v>
      </c>
      <c r="D9" s="168">
        <v>8</v>
      </c>
      <c r="E9" s="168">
        <v>16</v>
      </c>
      <c r="F9" s="168">
        <v>18</v>
      </c>
      <c r="G9" s="168">
        <v>10</v>
      </c>
      <c r="H9" s="168">
        <v>15</v>
      </c>
      <c r="I9" s="168">
        <v>14</v>
      </c>
      <c r="J9" s="168">
        <v>8</v>
      </c>
      <c r="K9" s="168">
        <v>14</v>
      </c>
      <c r="L9" s="168">
        <v>5</v>
      </c>
      <c r="M9" s="168">
        <v>8</v>
      </c>
      <c r="N9" s="168">
        <v>13</v>
      </c>
    </row>
    <row r="10" spans="1:14" s="137" customFormat="1" ht="15.9" customHeight="1">
      <c r="A10" s="213">
        <v>2011</v>
      </c>
      <c r="B10" s="173">
        <f t="shared" si="0"/>
        <v>9.25</v>
      </c>
      <c r="C10" s="168">
        <v>10</v>
      </c>
      <c r="D10" s="168">
        <v>9</v>
      </c>
      <c r="E10" s="168">
        <v>11</v>
      </c>
      <c r="F10" s="168">
        <v>9</v>
      </c>
      <c r="G10" s="168">
        <v>9</v>
      </c>
      <c r="H10" s="168">
        <v>11</v>
      </c>
      <c r="I10" s="168">
        <v>8</v>
      </c>
      <c r="J10" s="168">
        <v>11</v>
      </c>
      <c r="K10" s="168">
        <v>11</v>
      </c>
      <c r="L10" s="168">
        <v>3</v>
      </c>
      <c r="M10" s="168">
        <v>9</v>
      </c>
      <c r="N10" s="168">
        <v>10</v>
      </c>
    </row>
    <row r="11" spans="1:14" s="137" customFormat="1" ht="15.9" customHeight="1">
      <c r="A11" s="213">
        <v>2012</v>
      </c>
      <c r="B11" s="173">
        <f t="shared" si="0"/>
        <v>12.166666666666666</v>
      </c>
      <c r="C11" s="168">
        <v>18</v>
      </c>
      <c r="D11" s="168">
        <v>15</v>
      </c>
      <c r="E11" s="168">
        <v>8</v>
      </c>
      <c r="F11" s="168">
        <v>15</v>
      </c>
      <c r="G11" s="168">
        <v>16</v>
      </c>
      <c r="H11" s="168">
        <v>11</v>
      </c>
      <c r="I11" s="168">
        <v>6</v>
      </c>
      <c r="J11" s="168">
        <v>16</v>
      </c>
      <c r="K11" s="168">
        <v>9</v>
      </c>
      <c r="L11" s="168">
        <v>6</v>
      </c>
      <c r="M11" s="168">
        <v>10</v>
      </c>
      <c r="N11" s="168">
        <v>16</v>
      </c>
    </row>
    <row r="12" spans="1:14" s="137" customFormat="1" ht="15.9" customHeight="1">
      <c r="A12" s="213">
        <v>2013</v>
      </c>
      <c r="B12" s="173">
        <f>SUM(C12:N12)/12</f>
        <v>11.916666666666666</v>
      </c>
      <c r="C12" s="168">
        <v>12</v>
      </c>
      <c r="D12" s="168">
        <v>3</v>
      </c>
      <c r="E12" s="168">
        <v>12</v>
      </c>
      <c r="F12" s="168">
        <v>8</v>
      </c>
      <c r="G12" s="168">
        <v>17</v>
      </c>
      <c r="H12" s="168">
        <v>9</v>
      </c>
      <c r="I12" s="168">
        <v>11</v>
      </c>
      <c r="J12" s="168">
        <v>17</v>
      </c>
      <c r="K12" s="168">
        <v>8</v>
      </c>
      <c r="L12" s="168">
        <v>16</v>
      </c>
      <c r="M12" s="168">
        <v>12</v>
      </c>
      <c r="N12" s="168">
        <v>18</v>
      </c>
    </row>
    <row r="13" spans="1:14" s="137" customFormat="1" ht="15.9" customHeight="1">
      <c r="A13" s="213">
        <v>2014</v>
      </c>
      <c r="B13" s="173">
        <f>SUM(C13:N13)/12</f>
        <v>11.583333333333334</v>
      </c>
      <c r="C13" s="168">
        <v>18</v>
      </c>
      <c r="D13" s="168">
        <v>9</v>
      </c>
      <c r="E13" s="168">
        <v>6</v>
      </c>
      <c r="F13" s="168">
        <v>13</v>
      </c>
      <c r="G13" s="168">
        <v>13</v>
      </c>
      <c r="H13" s="168">
        <v>9</v>
      </c>
      <c r="I13" s="168">
        <v>15</v>
      </c>
      <c r="J13" s="168">
        <v>10</v>
      </c>
      <c r="K13" s="168">
        <v>19</v>
      </c>
      <c r="L13" s="168">
        <v>9</v>
      </c>
      <c r="M13" s="168">
        <v>8</v>
      </c>
      <c r="N13" s="168">
        <v>10</v>
      </c>
    </row>
    <row r="14" spans="1:14" s="137" customFormat="1" ht="15.9" customHeight="1">
      <c r="A14" s="213">
        <v>2015</v>
      </c>
      <c r="B14" s="173">
        <f>SUM(C14:N14)/12</f>
        <v>11</v>
      </c>
      <c r="C14" s="168">
        <v>9</v>
      </c>
      <c r="D14" s="168">
        <v>9</v>
      </c>
      <c r="E14" s="168">
        <v>19</v>
      </c>
      <c r="F14" s="168">
        <v>10</v>
      </c>
      <c r="G14" s="168">
        <v>14</v>
      </c>
      <c r="H14" s="168">
        <v>13</v>
      </c>
      <c r="I14" s="168">
        <v>7</v>
      </c>
      <c r="J14" s="168">
        <v>5</v>
      </c>
      <c r="K14" s="168">
        <v>13</v>
      </c>
      <c r="L14" s="168">
        <v>9</v>
      </c>
      <c r="M14" s="168">
        <v>11</v>
      </c>
      <c r="N14" s="168">
        <v>13</v>
      </c>
    </row>
    <row r="15" spans="1:14" s="137" customFormat="1" ht="15.9" customHeight="1">
      <c r="A15" s="213">
        <v>2016</v>
      </c>
      <c r="B15" s="173">
        <f>SUM(C15:N15)/12</f>
        <v>11.083333333333334</v>
      </c>
      <c r="C15" s="168">
        <v>8</v>
      </c>
      <c r="D15" s="168">
        <v>10</v>
      </c>
      <c r="E15" s="168">
        <v>17</v>
      </c>
      <c r="F15" s="168">
        <v>7</v>
      </c>
      <c r="G15" s="168">
        <v>11</v>
      </c>
      <c r="H15" s="168">
        <v>21</v>
      </c>
      <c r="I15" s="168">
        <v>10</v>
      </c>
      <c r="J15" s="168">
        <v>12</v>
      </c>
      <c r="K15" s="168">
        <v>8</v>
      </c>
      <c r="L15" s="168">
        <v>17</v>
      </c>
      <c r="M15" s="168">
        <v>6</v>
      </c>
      <c r="N15" s="168">
        <v>6</v>
      </c>
    </row>
    <row r="16" spans="1:14" s="137" customFormat="1" ht="15.9" customHeight="1">
      <c r="A16" s="213">
        <v>2017</v>
      </c>
      <c r="B16" s="173">
        <v>11</v>
      </c>
      <c r="C16" s="168">
        <v>14</v>
      </c>
      <c r="D16" s="168">
        <v>14</v>
      </c>
      <c r="E16" s="168">
        <v>13</v>
      </c>
      <c r="F16" s="168">
        <v>22</v>
      </c>
      <c r="G16" s="168">
        <v>17</v>
      </c>
      <c r="H16" s="168">
        <v>10</v>
      </c>
      <c r="I16" s="168">
        <v>8</v>
      </c>
      <c r="J16" s="168">
        <v>10</v>
      </c>
      <c r="K16" s="168">
        <v>4</v>
      </c>
      <c r="L16" s="168">
        <v>6</v>
      </c>
      <c r="M16" s="168">
        <v>9</v>
      </c>
      <c r="N16" s="168">
        <v>7</v>
      </c>
    </row>
    <row r="17" spans="1:29" s="137" customFormat="1" ht="15.9" customHeight="1">
      <c r="A17" s="213">
        <v>2018</v>
      </c>
      <c r="B17" s="173">
        <v>8.25</v>
      </c>
      <c r="C17" s="168">
        <v>11</v>
      </c>
      <c r="D17" s="168">
        <v>12</v>
      </c>
      <c r="E17" s="168">
        <v>8</v>
      </c>
      <c r="F17" s="168">
        <v>9</v>
      </c>
      <c r="G17" s="168">
        <v>4</v>
      </c>
      <c r="H17" s="168">
        <v>10</v>
      </c>
      <c r="I17" s="168">
        <v>8</v>
      </c>
      <c r="J17" s="168">
        <v>8</v>
      </c>
      <c r="K17" s="168">
        <v>8</v>
      </c>
      <c r="L17" s="168">
        <v>6</v>
      </c>
      <c r="M17" s="168">
        <v>9</v>
      </c>
      <c r="N17" s="168">
        <v>6</v>
      </c>
    </row>
    <row r="18" spans="1:29" s="137" customFormat="1" ht="15.9" customHeight="1" thickBot="1">
      <c r="A18" s="218">
        <v>2019</v>
      </c>
      <c r="B18" s="191">
        <v>7</v>
      </c>
      <c r="C18" s="192">
        <v>9</v>
      </c>
      <c r="D18" s="192">
        <v>6</v>
      </c>
      <c r="E18" s="192">
        <v>2</v>
      </c>
      <c r="F18" s="192">
        <v>10</v>
      </c>
      <c r="G18" s="192">
        <v>6</v>
      </c>
      <c r="H18" s="192">
        <v>3</v>
      </c>
      <c r="I18" s="192">
        <v>10</v>
      </c>
      <c r="J18" s="192">
        <v>6</v>
      </c>
      <c r="K18" s="192">
        <v>5</v>
      </c>
      <c r="L18" s="192">
        <v>9</v>
      </c>
      <c r="M18" s="192">
        <v>5</v>
      </c>
      <c r="N18" s="192">
        <v>9</v>
      </c>
    </row>
    <row r="19" spans="1:29" s="137" customFormat="1" ht="15.9" customHeight="1">
      <c r="A19" s="273" t="s">
        <v>429</v>
      </c>
      <c r="B19" s="273"/>
      <c r="C19" s="273"/>
      <c r="D19" s="273"/>
      <c r="E19" s="273"/>
      <c r="F19" s="273"/>
      <c r="G19" s="273"/>
      <c r="H19" s="273"/>
      <c r="I19" s="273"/>
      <c r="J19" s="273"/>
      <c r="K19" s="273"/>
      <c r="L19" s="273"/>
      <c r="M19" s="273"/>
      <c r="N19" s="273"/>
    </row>
    <row r="20" spans="1:29" s="137" customFormat="1" ht="15.9" customHeight="1">
      <c r="A20" s="305" t="s">
        <v>312</v>
      </c>
      <c r="B20" s="305"/>
      <c r="C20" s="305"/>
      <c r="D20" s="305"/>
      <c r="E20" s="305"/>
      <c r="F20" s="305"/>
      <c r="G20" s="305"/>
      <c r="H20" s="305"/>
      <c r="I20" s="305"/>
      <c r="J20" s="305"/>
      <c r="K20" s="305"/>
      <c r="L20" s="305"/>
      <c r="M20" s="305"/>
      <c r="N20" s="305"/>
    </row>
    <row r="21" spans="1:29" s="137" customFormat="1" ht="69.75" customHeight="1">
      <c r="A21" s="304" t="s">
        <v>313</v>
      </c>
      <c r="B21" s="304"/>
      <c r="C21" s="304"/>
      <c r="D21" s="304"/>
      <c r="E21" s="304"/>
      <c r="F21" s="304"/>
      <c r="G21" s="304"/>
      <c r="H21" s="304"/>
      <c r="I21" s="304"/>
      <c r="J21" s="304"/>
      <c r="K21" s="304"/>
      <c r="L21" s="304"/>
      <c r="M21" s="304"/>
      <c r="N21" s="304"/>
      <c r="O21" s="246"/>
      <c r="P21" s="246"/>
      <c r="Q21" s="246"/>
      <c r="R21" s="246"/>
      <c r="S21" s="246"/>
      <c r="T21" s="246"/>
      <c r="U21" s="246"/>
      <c r="V21" s="246"/>
      <c r="W21" s="246"/>
      <c r="X21" s="246"/>
      <c r="Y21" s="246"/>
      <c r="Z21" s="246"/>
      <c r="AA21" s="246"/>
      <c r="AB21" s="246"/>
      <c r="AC21" s="246"/>
    </row>
    <row r="22" spans="1:29" s="137" customFormat="1" ht="30.75" customHeight="1">
      <c r="A22" s="304" t="s">
        <v>314</v>
      </c>
      <c r="B22" s="304"/>
      <c r="C22" s="304"/>
      <c r="D22" s="304"/>
      <c r="E22" s="304"/>
      <c r="F22" s="304"/>
      <c r="G22" s="304"/>
      <c r="H22" s="304"/>
      <c r="I22" s="304"/>
      <c r="J22" s="304"/>
      <c r="K22" s="304"/>
      <c r="L22" s="304"/>
      <c r="M22" s="304"/>
      <c r="N22" s="304"/>
      <c r="O22" s="304"/>
      <c r="P22" s="304"/>
      <c r="Q22" s="304"/>
      <c r="R22" s="304"/>
      <c r="S22" s="304"/>
      <c r="T22" s="304"/>
    </row>
    <row r="23" spans="1:29" ht="15">
      <c r="A23" s="304"/>
      <c r="B23" s="304"/>
      <c r="C23" s="304"/>
      <c r="D23" s="304"/>
      <c r="E23" s="304"/>
      <c r="F23" s="304"/>
      <c r="G23" s="304"/>
      <c r="H23" s="304"/>
      <c r="I23" s="304"/>
      <c r="J23" s="304"/>
      <c r="K23" s="304"/>
      <c r="L23" s="304"/>
      <c r="M23" s="304"/>
      <c r="N23" s="304"/>
      <c r="O23" s="304"/>
      <c r="P23" s="304"/>
      <c r="Q23" s="304"/>
      <c r="R23" s="304"/>
      <c r="S23" s="304"/>
      <c r="T23" s="304"/>
    </row>
  </sheetData>
  <mergeCells count="9">
    <mergeCell ref="O22:T22"/>
    <mergeCell ref="A23:N23"/>
    <mergeCell ref="O23:T23"/>
    <mergeCell ref="A1:N1"/>
    <mergeCell ref="A20:N20"/>
    <mergeCell ref="A21:N21"/>
    <mergeCell ref="A22:N22"/>
    <mergeCell ref="A19:N19"/>
    <mergeCell ref="L3:N3"/>
  </mergeCells>
  <pageMargins left="0.78740157499999996" right="0.78740157499999996" top="0.984251969" bottom="0.984251969" header="0.4921259845" footer="0.4921259845"/>
  <pageSetup paperSize="9" scale="96" orientation="portrait" r:id="rId1"/>
  <headerFooter alignWithMargins="0"/>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C6C4"/>
  </sheetPr>
  <dimension ref="A1:L20"/>
  <sheetViews>
    <sheetView topLeftCell="C1" zoomScale="85" zoomScaleNormal="85" workbookViewId="0">
      <selection activeCell="M12" sqref="M12"/>
    </sheetView>
  </sheetViews>
  <sheetFormatPr baseColWidth="10" defaultRowHeight="13.2"/>
  <cols>
    <col min="1" max="1" width="6.109375" style="21" customWidth="1"/>
    <col min="2" max="2" width="6.6640625" style="22" bestFit="1" customWidth="1"/>
    <col min="3" max="3" width="8.33203125" style="21" bestFit="1" customWidth="1"/>
    <col min="4" max="4" width="8.6640625" style="20" bestFit="1" customWidth="1"/>
    <col min="5" max="5" width="22.44140625" style="20" bestFit="1" customWidth="1"/>
    <col min="6" max="6" width="9.33203125" style="20" bestFit="1" customWidth="1"/>
    <col min="7" max="7" width="14.5546875" style="20" bestFit="1" customWidth="1"/>
    <col min="8" max="8" width="14.44140625" style="20" bestFit="1" customWidth="1"/>
    <col min="9" max="9" width="11.33203125" style="20" bestFit="1" customWidth="1"/>
    <col min="10" max="256" width="11.44140625" style="20"/>
    <col min="257" max="257" width="6.109375" style="20" customWidth="1"/>
    <col min="258" max="258" width="10.88671875" style="20" bestFit="1" customWidth="1"/>
    <col min="259" max="265" width="10.5546875" style="20" customWidth="1"/>
    <col min="266" max="512" width="11.44140625" style="20"/>
    <col min="513" max="513" width="6.109375" style="20" customWidth="1"/>
    <col min="514" max="514" width="10.88671875" style="20" bestFit="1" customWidth="1"/>
    <col min="515" max="521" width="10.5546875" style="20" customWidth="1"/>
    <col min="522" max="768" width="11.44140625" style="20"/>
    <col min="769" max="769" width="6.109375" style="20" customWidth="1"/>
    <col min="770" max="770" width="10.88671875" style="20" bestFit="1" customWidth="1"/>
    <col min="771" max="777" width="10.5546875" style="20" customWidth="1"/>
    <col min="778" max="1024" width="11.44140625" style="20"/>
    <col min="1025" max="1025" width="6.109375" style="20" customWidth="1"/>
    <col min="1026" max="1026" width="10.88671875" style="20" bestFit="1" customWidth="1"/>
    <col min="1027" max="1033" width="10.5546875" style="20" customWidth="1"/>
    <col min="1034" max="1280" width="11.44140625" style="20"/>
    <col min="1281" max="1281" width="6.109375" style="20" customWidth="1"/>
    <col min="1282" max="1282" width="10.88671875" style="20" bestFit="1" customWidth="1"/>
    <col min="1283" max="1289" width="10.5546875" style="20" customWidth="1"/>
    <col min="1290" max="1536" width="11.44140625" style="20"/>
    <col min="1537" max="1537" width="6.109375" style="20" customWidth="1"/>
    <col min="1538" max="1538" width="10.88671875" style="20" bestFit="1" customWidth="1"/>
    <col min="1539" max="1545" width="10.5546875" style="20" customWidth="1"/>
    <col min="1546" max="1792" width="11.44140625" style="20"/>
    <col min="1793" max="1793" width="6.109375" style="20" customWidth="1"/>
    <col min="1794" max="1794" width="10.88671875" style="20" bestFit="1" customWidth="1"/>
    <col min="1795" max="1801" width="10.5546875" style="20" customWidth="1"/>
    <col min="1802" max="2048" width="11.44140625" style="20"/>
    <col min="2049" max="2049" width="6.109375" style="20" customWidth="1"/>
    <col min="2050" max="2050" width="10.88671875" style="20" bestFit="1" customWidth="1"/>
    <col min="2051" max="2057" width="10.5546875" style="20" customWidth="1"/>
    <col min="2058" max="2304" width="11.44140625" style="20"/>
    <col min="2305" max="2305" width="6.109375" style="20" customWidth="1"/>
    <col min="2306" max="2306" width="10.88671875" style="20" bestFit="1" customWidth="1"/>
    <col min="2307" max="2313" width="10.5546875" style="20" customWidth="1"/>
    <col min="2314" max="2560" width="11.44140625" style="20"/>
    <col min="2561" max="2561" width="6.109375" style="20" customWidth="1"/>
    <col min="2562" max="2562" width="10.88671875" style="20" bestFit="1" customWidth="1"/>
    <col min="2563" max="2569" width="10.5546875" style="20" customWidth="1"/>
    <col min="2570" max="2816" width="11.44140625" style="20"/>
    <col min="2817" max="2817" width="6.109375" style="20" customWidth="1"/>
    <col min="2818" max="2818" width="10.88671875" style="20" bestFit="1" customWidth="1"/>
    <col min="2819" max="2825" width="10.5546875" style="20" customWidth="1"/>
    <col min="2826" max="3072" width="11.44140625" style="20"/>
    <col min="3073" max="3073" width="6.109375" style="20" customWidth="1"/>
    <col min="3074" max="3074" width="10.88671875" style="20" bestFit="1" customWidth="1"/>
    <col min="3075" max="3081" width="10.5546875" style="20" customWidth="1"/>
    <col min="3082" max="3328" width="11.44140625" style="20"/>
    <col min="3329" max="3329" width="6.109375" style="20" customWidth="1"/>
    <col min="3330" max="3330" width="10.88671875" style="20" bestFit="1" customWidth="1"/>
    <col min="3331" max="3337" width="10.5546875" style="20" customWidth="1"/>
    <col min="3338" max="3584" width="11.44140625" style="20"/>
    <col min="3585" max="3585" width="6.109375" style="20" customWidth="1"/>
    <col min="3586" max="3586" width="10.88671875" style="20" bestFit="1" customWidth="1"/>
    <col min="3587" max="3593" width="10.5546875" style="20" customWidth="1"/>
    <col min="3594" max="3840" width="11.44140625" style="20"/>
    <col min="3841" max="3841" width="6.109375" style="20" customWidth="1"/>
    <col min="3842" max="3842" width="10.88671875" style="20" bestFit="1" customWidth="1"/>
    <col min="3843" max="3849" width="10.5546875" style="20" customWidth="1"/>
    <col min="3850" max="4096" width="11.44140625" style="20"/>
    <col min="4097" max="4097" width="6.109375" style="20" customWidth="1"/>
    <col min="4098" max="4098" width="10.88671875" style="20" bestFit="1" customWidth="1"/>
    <col min="4099" max="4105" width="10.5546875" style="20" customWidth="1"/>
    <col min="4106" max="4352" width="11.44140625" style="20"/>
    <col min="4353" max="4353" width="6.109375" style="20" customWidth="1"/>
    <col min="4354" max="4354" width="10.88671875" style="20" bestFit="1" customWidth="1"/>
    <col min="4355" max="4361" width="10.5546875" style="20" customWidth="1"/>
    <col min="4362" max="4608" width="11.44140625" style="20"/>
    <col min="4609" max="4609" width="6.109375" style="20" customWidth="1"/>
    <col min="4610" max="4610" width="10.88671875" style="20" bestFit="1" customWidth="1"/>
    <col min="4611" max="4617" width="10.5546875" style="20" customWidth="1"/>
    <col min="4618" max="4864" width="11.44140625" style="20"/>
    <col min="4865" max="4865" width="6.109375" style="20" customWidth="1"/>
    <col min="4866" max="4866" width="10.88671875" style="20" bestFit="1" customWidth="1"/>
    <col min="4867" max="4873" width="10.5546875" style="20" customWidth="1"/>
    <col min="4874" max="5120" width="11.44140625" style="20"/>
    <col min="5121" max="5121" width="6.109375" style="20" customWidth="1"/>
    <col min="5122" max="5122" width="10.88671875" style="20" bestFit="1" customWidth="1"/>
    <col min="5123" max="5129" width="10.5546875" style="20" customWidth="1"/>
    <col min="5130" max="5376" width="11.44140625" style="20"/>
    <col min="5377" max="5377" width="6.109375" style="20" customWidth="1"/>
    <col min="5378" max="5378" width="10.88671875" style="20" bestFit="1" customWidth="1"/>
    <col min="5379" max="5385" width="10.5546875" style="20" customWidth="1"/>
    <col min="5386" max="5632" width="11.44140625" style="20"/>
    <col min="5633" max="5633" width="6.109375" style="20" customWidth="1"/>
    <col min="5634" max="5634" width="10.88671875" style="20" bestFit="1" customWidth="1"/>
    <col min="5635" max="5641" width="10.5546875" style="20" customWidth="1"/>
    <col min="5642" max="5888" width="11.44140625" style="20"/>
    <col min="5889" max="5889" width="6.109375" style="20" customWidth="1"/>
    <col min="5890" max="5890" width="10.88671875" style="20" bestFit="1" customWidth="1"/>
    <col min="5891" max="5897" width="10.5546875" style="20" customWidth="1"/>
    <col min="5898" max="6144" width="11.44140625" style="20"/>
    <col min="6145" max="6145" width="6.109375" style="20" customWidth="1"/>
    <col min="6146" max="6146" width="10.88671875" style="20" bestFit="1" customWidth="1"/>
    <col min="6147" max="6153" width="10.5546875" style="20" customWidth="1"/>
    <col min="6154" max="6400" width="11.44140625" style="20"/>
    <col min="6401" max="6401" width="6.109375" style="20" customWidth="1"/>
    <col min="6402" max="6402" width="10.88671875" style="20" bestFit="1" customWidth="1"/>
    <col min="6403" max="6409" width="10.5546875" style="20" customWidth="1"/>
    <col min="6410" max="6656" width="11.44140625" style="20"/>
    <col min="6657" max="6657" width="6.109375" style="20" customWidth="1"/>
    <col min="6658" max="6658" width="10.88671875" style="20" bestFit="1" customWidth="1"/>
    <col min="6659" max="6665" width="10.5546875" style="20" customWidth="1"/>
    <col min="6666" max="6912" width="11.44140625" style="20"/>
    <col min="6913" max="6913" width="6.109375" style="20" customWidth="1"/>
    <col min="6914" max="6914" width="10.88671875" style="20" bestFit="1" customWidth="1"/>
    <col min="6915" max="6921" width="10.5546875" style="20" customWidth="1"/>
    <col min="6922" max="7168" width="11.44140625" style="20"/>
    <col min="7169" max="7169" width="6.109375" style="20" customWidth="1"/>
    <col min="7170" max="7170" width="10.88671875" style="20" bestFit="1" customWidth="1"/>
    <col min="7171" max="7177" width="10.5546875" style="20" customWidth="1"/>
    <col min="7178" max="7424" width="11.44140625" style="20"/>
    <col min="7425" max="7425" width="6.109375" style="20" customWidth="1"/>
    <col min="7426" max="7426" width="10.88671875" style="20" bestFit="1" customWidth="1"/>
    <col min="7427" max="7433" width="10.5546875" style="20" customWidth="1"/>
    <col min="7434" max="7680" width="11.44140625" style="20"/>
    <col min="7681" max="7681" width="6.109375" style="20" customWidth="1"/>
    <col min="7682" max="7682" width="10.88671875" style="20" bestFit="1" customWidth="1"/>
    <col min="7683" max="7689" width="10.5546875" style="20" customWidth="1"/>
    <col min="7690" max="7936" width="11.44140625" style="20"/>
    <col min="7937" max="7937" width="6.109375" style="20" customWidth="1"/>
    <col min="7938" max="7938" width="10.88671875" style="20" bestFit="1" customWidth="1"/>
    <col min="7939" max="7945" width="10.5546875" style="20" customWidth="1"/>
    <col min="7946" max="8192" width="11.44140625" style="20"/>
    <col min="8193" max="8193" width="6.109375" style="20" customWidth="1"/>
    <col min="8194" max="8194" width="10.88671875" style="20" bestFit="1" customWidth="1"/>
    <col min="8195" max="8201" width="10.5546875" style="20" customWidth="1"/>
    <col min="8202" max="8448" width="11.44140625" style="20"/>
    <col min="8449" max="8449" width="6.109375" style="20" customWidth="1"/>
    <col min="8450" max="8450" width="10.88671875" style="20" bestFit="1" customWidth="1"/>
    <col min="8451" max="8457" width="10.5546875" style="20" customWidth="1"/>
    <col min="8458" max="8704" width="11.44140625" style="20"/>
    <col min="8705" max="8705" width="6.109375" style="20" customWidth="1"/>
    <col min="8706" max="8706" width="10.88671875" style="20" bestFit="1" customWidth="1"/>
    <col min="8707" max="8713" width="10.5546875" style="20" customWidth="1"/>
    <col min="8714" max="8960" width="11.44140625" style="20"/>
    <col min="8961" max="8961" width="6.109375" style="20" customWidth="1"/>
    <col min="8962" max="8962" width="10.88671875" style="20" bestFit="1" customWidth="1"/>
    <col min="8963" max="8969" width="10.5546875" style="20" customWidth="1"/>
    <col min="8970" max="9216" width="11.44140625" style="20"/>
    <col min="9217" max="9217" width="6.109375" style="20" customWidth="1"/>
    <col min="9218" max="9218" width="10.88671875" style="20" bestFit="1" customWidth="1"/>
    <col min="9219" max="9225" width="10.5546875" style="20" customWidth="1"/>
    <col min="9226" max="9472" width="11.44140625" style="20"/>
    <col min="9473" max="9473" width="6.109375" style="20" customWidth="1"/>
    <col min="9474" max="9474" width="10.88671875" style="20" bestFit="1" customWidth="1"/>
    <col min="9475" max="9481" width="10.5546875" style="20" customWidth="1"/>
    <col min="9482" max="9728" width="11.44140625" style="20"/>
    <col min="9729" max="9729" width="6.109375" style="20" customWidth="1"/>
    <col min="9730" max="9730" width="10.88671875" style="20" bestFit="1" customWidth="1"/>
    <col min="9731" max="9737" width="10.5546875" style="20" customWidth="1"/>
    <col min="9738" max="9984" width="11.44140625" style="20"/>
    <col min="9985" max="9985" width="6.109375" style="20" customWidth="1"/>
    <col min="9986" max="9986" width="10.88671875" style="20" bestFit="1" customWidth="1"/>
    <col min="9987" max="9993" width="10.5546875" style="20" customWidth="1"/>
    <col min="9994" max="10240" width="11.44140625" style="20"/>
    <col min="10241" max="10241" width="6.109375" style="20" customWidth="1"/>
    <col min="10242" max="10242" width="10.88671875" style="20" bestFit="1" customWidth="1"/>
    <col min="10243" max="10249" width="10.5546875" style="20" customWidth="1"/>
    <col min="10250" max="10496" width="11.44140625" style="20"/>
    <col min="10497" max="10497" width="6.109375" style="20" customWidth="1"/>
    <col min="10498" max="10498" width="10.88671875" style="20" bestFit="1" customWidth="1"/>
    <col min="10499" max="10505" width="10.5546875" style="20" customWidth="1"/>
    <col min="10506" max="10752" width="11.44140625" style="20"/>
    <col min="10753" max="10753" width="6.109375" style="20" customWidth="1"/>
    <col min="10754" max="10754" width="10.88671875" style="20" bestFit="1" customWidth="1"/>
    <col min="10755" max="10761" width="10.5546875" style="20" customWidth="1"/>
    <col min="10762" max="11008" width="11.44140625" style="20"/>
    <col min="11009" max="11009" width="6.109375" style="20" customWidth="1"/>
    <col min="11010" max="11010" width="10.88671875" style="20" bestFit="1" customWidth="1"/>
    <col min="11011" max="11017" width="10.5546875" style="20" customWidth="1"/>
    <col min="11018" max="11264" width="11.44140625" style="20"/>
    <col min="11265" max="11265" width="6.109375" style="20" customWidth="1"/>
    <col min="11266" max="11266" width="10.88671875" style="20" bestFit="1" customWidth="1"/>
    <col min="11267" max="11273" width="10.5546875" style="20" customWidth="1"/>
    <col min="11274" max="11520" width="11.44140625" style="20"/>
    <col min="11521" max="11521" width="6.109375" style="20" customWidth="1"/>
    <col min="11522" max="11522" width="10.88671875" style="20" bestFit="1" customWidth="1"/>
    <col min="11523" max="11529" width="10.5546875" style="20" customWidth="1"/>
    <col min="11530" max="11776" width="11.44140625" style="20"/>
    <col min="11777" max="11777" width="6.109375" style="20" customWidth="1"/>
    <col min="11778" max="11778" width="10.88671875" style="20" bestFit="1" customWidth="1"/>
    <col min="11779" max="11785" width="10.5546875" style="20" customWidth="1"/>
    <col min="11786" max="12032" width="11.44140625" style="20"/>
    <col min="12033" max="12033" width="6.109375" style="20" customWidth="1"/>
    <col min="12034" max="12034" width="10.88671875" style="20" bestFit="1" customWidth="1"/>
    <col min="12035" max="12041" width="10.5546875" style="20" customWidth="1"/>
    <col min="12042" max="12288" width="11.44140625" style="20"/>
    <col min="12289" max="12289" width="6.109375" style="20" customWidth="1"/>
    <col min="12290" max="12290" width="10.88671875" style="20" bestFit="1" customWidth="1"/>
    <col min="12291" max="12297" width="10.5546875" style="20" customWidth="1"/>
    <col min="12298" max="12544" width="11.44140625" style="20"/>
    <col min="12545" max="12545" width="6.109375" style="20" customWidth="1"/>
    <col min="12546" max="12546" width="10.88671875" style="20" bestFit="1" customWidth="1"/>
    <col min="12547" max="12553" width="10.5546875" style="20" customWidth="1"/>
    <col min="12554" max="12800" width="11.44140625" style="20"/>
    <col min="12801" max="12801" width="6.109375" style="20" customWidth="1"/>
    <col min="12802" max="12802" width="10.88671875" style="20" bestFit="1" customWidth="1"/>
    <col min="12803" max="12809" width="10.5546875" style="20" customWidth="1"/>
    <col min="12810" max="13056" width="11.44140625" style="20"/>
    <col min="13057" max="13057" width="6.109375" style="20" customWidth="1"/>
    <col min="13058" max="13058" width="10.88671875" style="20" bestFit="1" customWidth="1"/>
    <col min="13059" max="13065" width="10.5546875" style="20" customWidth="1"/>
    <col min="13066" max="13312" width="11.44140625" style="20"/>
    <col min="13313" max="13313" width="6.109375" style="20" customWidth="1"/>
    <col min="13314" max="13314" width="10.88671875" style="20" bestFit="1" customWidth="1"/>
    <col min="13315" max="13321" width="10.5546875" style="20" customWidth="1"/>
    <col min="13322" max="13568" width="11.44140625" style="20"/>
    <col min="13569" max="13569" width="6.109375" style="20" customWidth="1"/>
    <col min="13570" max="13570" width="10.88671875" style="20" bestFit="1" customWidth="1"/>
    <col min="13571" max="13577" width="10.5546875" style="20" customWidth="1"/>
    <col min="13578" max="13824" width="11.44140625" style="20"/>
    <col min="13825" max="13825" width="6.109375" style="20" customWidth="1"/>
    <col min="13826" max="13826" width="10.88671875" style="20" bestFit="1" customWidth="1"/>
    <col min="13827" max="13833" width="10.5546875" style="20" customWidth="1"/>
    <col min="13834" max="14080" width="11.44140625" style="20"/>
    <col min="14081" max="14081" width="6.109375" style="20" customWidth="1"/>
    <col min="14082" max="14082" width="10.88671875" style="20" bestFit="1" customWidth="1"/>
    <col min="14083" max="14089" width="10.5546875" style="20" customWidth="1"/>
    <col min="14090" max="14336" width="11.44140625" style="20"/>
    <col min="14337" max="14337" width="6.109375" style="20" customWidth="1"/>
    <col min="14338" max="14338" width="10.88671875" style="20" bestFit="1" customWidth="1"/>
    <col min="14339" max="14345" width="10.5546875" style="20" customWidth="1"/>
    <col min="14346" max="14592" width="11.44140625" style="20"/>
    <col min="14593" max="14593" width="6.109375" style="20" customWidth="1"/>
    <col min="14594" max="14594" width="10.88671875" style="20" bestFit="1" customWidth="1"/>
    <col min="14595" max="14601" width="10.5546875" style="20" customWidth="1"/>
    <col min="14602" max="14848" width="11.44140625" style="20"/>
    <col min="14849" max="14849" width="6.109375" style="20" customWidth="1"/>
    <col min="14850" max="14850" width="10.88671875" style="20" bestFit="1" customWidth="1"/>
    <col min="14851" max="14857" width="10.5546875" style="20" customWidth="1"/>
    <col min="14858" max="15104" width="11.44140625" style="20"/>
    <col min="15105" max="15105" width="6.109375" style="20" customWidth="1"/>
    <col min="15106" max="15106" width="10.88671875" style="20" bestFit="1" customWidth="1"/>
    <col min="15107" max="15113" width="10.5546875" style="20" customWidth="1"/>
    <col min="15114" max="15360" width="11.44140625" style="20"/>
    <col min="15361" max="15361" width="6.109375" style="20" customWidth="1"/>
    <col min="15362" max="15362" width="10.88671875" style="20" bestFit="1" customWidth="1"/>
    <col min="15363" max="15369" width="10.5546875" style="20" customWidth="1"/>
    <col min="15370" max="15616" width="11.44140625" style="20"/>
    <col min="15617" max="15617" width="6.109375" style="20" customWidth="1"/>
    <col min="15618" max="15618" width="10.88671875" style="20" bestFit="1" customWidth="1"/>
    <col min="15619" max="15625" width="10.5546875" style="20" customWidth="1"/>
    <col min="15626" max="15872" width="11.44140625" style="20"/>
    <col min="15873" max="15873" width="6.109375" style="20" customWidth="1"/>
    <col min="15874" max="15874" width="10.88671875" style="20" bestFit="1" customWidth="1"/>
    <col min="15875" max="15881" width="10.5546875" style="20" customWidth="1"/>
    <col min="15882" max="16128" width="11.44140625" style="20"/>
    <col min="16129" max="16129" width="6.109375" style="20" customWidth="1"/>
    <col min="16130" max="16130" width="10.88671875" style="20" bestFit="1" customWidth="1"/>
    <col min="16131" max="16137" width="10.5546875" style="20" customWidth="1"/>
    <col min="16138" max="16384" width="11.44140625" style="20"/>
  </cols>
  <sheetData>
    <row r="1" spans="1:12" ht="18.75" customHeight="1">
      <c r="A1" s="134" t="s">
        <v>315</v>
      </c>
      <c r="B1" s="134"/>
      <c r="C1" s="134"/>
      <c r="D1" s="134"/>
      <c r="E1" s="134"/>
      <c r="F1" s="134"/>
      <c r="G1" s="134"/>
      <c r="H1" s="134"/>
      <c r="I1" s="134"/>
    </row>
    <row r="2" spans="1:12" s="137" customFormat="1" ht="15.9" customHeight="1">
      <c r="A2" s="135" t="s">
        <v>170</v>
      </c>
      <c r="B2" s="144"/>
      <c r="C2" s="135"/>
    </row>
    <row r="3" spans="1:12" s="137" customFormat="1" ht="15.9" customHeight="1" thickBot="1">
      <c r="A3" s="146"/>
      <c r="B3" s="147"/>
      <c r="C3" s="146"/>
      <c r="D3" s="148"/>
      <c r="E3" s="148"/>
      <c r="F3" s="148"/>
      <c r="G3" s="148"/>
      <c r="H3" s="293" t="s">
        <v>316</v>
      </c>
      <c r="I3" s="293"/>
    </row>
    <row r="4" spans="1:12" s="137" customFormat="1" ht="15.9" customHeight="1">
      <c r="A4" s="142" t="s">
        <v>237</v>
      </c>
      <c r="B4" s="143" t="s">
        <v>59</v>
      </c>
      <c r="C4" s="294" t="s">
        <v>238</v>
      </c>
      <c r="D4" s="294"/>
      <c r="E4" s="144" t="s">
        <v>194</v>
      </c>
      <c r="F4" s="144"/>
      <c r="G4" s="144" t="s">
        <v>239</v>
      </c>
      <c r="H4" s="144"/>
      <c r="I4" s="144"/>
    </row>
    <row r="5" spans="1:12" s="137" customFormat="1" ht="15.9" customHeight="1">
      <c r="A5" s="149"/>
      <c r="B5" s="150"/>
      <c r="C5" s="151" t="s">
        <v>240</v>
      </c>
      <c r="D5" s="151" t="s">
        <v>241</v>
      </c>
      <c r="E5" s="167" t="s">
        <v>48</v>
      </c>
      <c r="F5" s="151" t="s">
        <v>49</v>
      </c>
      <c r="G5" s="151" t="s">
        <v>184</v>
      </c>
      <c r="H5" s="151" t="s">
        <v>185</v>
      </c>
      <c r="I5" s="151" t="s">
        <v>33</v>
      </c>
    </row>
    <row r="6" spans="1:12" s="138" customFormat="1" ht="15.9" customHeight="1">
      <c r="A6" s="139" t="s">
        <v>242</v>
      </c>
      <c r="B6" s="156">
        <v>784.25</v>
      </c>
      <c r="C6" s="155" t="s">
        <v>243</v>
      </c>
      <c r="D6" s="155" t="s">
        <v>243</v>
      </c>
      <c r="E6" s="164" t="s">
        <v>243</v>
      </c>
      <c r="F6" s="164" t="s">
        <v>243</v>
      </c>
      <c r="G6" s="164" t="s">
        <v>243</v>
      </c>
      <c r="H6" s="164" t="s">
        <v>243</v>
      </c>
      <c r="I6" s="164" t="s">
        <v>243</v>
      </c>
      <c r="J6" s="162"/>
      <c r="K6" s="162"/>
      <c r="L6" s="163"/>
    </row>
    <row r="7" spans="1:12" s="138" customFormat="1" ht="15.9" customHeight="1">
      <c r="A7" s="139" t="s">
        <v>244</v>
      </c>
      <c r="B7" s="156">
        <v>666</v>
      </c>
      <c r="C7" s="155">
        <v>330</v>
      </c>
      <c r="D7" s="155">
        <v>336</v>
      </c>
      <c r="E7" s="164">
        <v>310.5</v>
      </c>
      <c r="F7" s="164">
        <v>355.25</v>
      </c>
      <c r="G7" s="164">
        <v>121.25</v>
      </c>
      <c r="H7" s="164">
        <v>377.66666670000001</v>
      </c>
      <c r="I7" s="164">
        <v>166.83333329999999</v>
      </c>
      <c r="J7" s="162"/>
      <c r="K7" s="162"/>
      <c r="L7" s="163"/>
    </row>
    <row r="8" spans="1:12" s="138" customFormat="1" ht="15.9" customHeight="1">
      <c r="A8" s="139" t="s">
        <v>245</v>
      </c>
      <c r="B8" s="156">
        <v>566</v>
      </c>
      <c r="C8" s="155">
        <v>284</v>
      </c>
      <c r="D8" s="155">
        <v>281</v>
      </c>
      <c r="E8" s="155">
        <v>275</v>
      </c>
      <c r="F8" s="155">
        <v>291</v>
      </c>
      <c r="G8" s="155">
        <v>99</v>
      </c>
      <c r="H8" s="155">
        <v>306</v>
      </c>
      <c r="I8" s="155">
        <v>161</v>
      </c>
      <c r="J8" s="162"/>
      <c r="K8" s="162"/>
      <c r="L8" s="163"/>
    </row>
    <row r="9" spans="1:12" s="138" customFormat="1" ht="15.9" customHeight="1">
      <c r="A9" s="139" t="s">
        <v>246</v>
      </c>
      <c r="B9" s="156">
        <v>711</v>
      </c>
      <c r="C9" s="155">
        <v>353</v>
      </c>
      <c r="D9" s="155">
        <v>358</v>
      </c>
      <c r="E9" s="155">
        <v>336</v>
      </c>
      <c r="F9" s="155">
        <v>376</v>
      </c>
      <c r="G9" s="155">
        <v>119</v>
      </c>
      <c r="H9" s="155">
        <v>416</v>
      </c>
      <c r="I9" s="155">
        <v>177</v>
      </c>
      <c r="J9" s="162"/>
      <c r="K9" s="162"/>
      <c r="L9" s="163"/>
    </row>
    <row r="10" spans="1:12" s="138" customFormat="1" ht="15.9" customHeight="1">
      <c r="A10" s="139" t="s">
        <v>247</v>
      </c>
      <c r="B10" s="156">
        <v>692</v>
      </c>
      <c r="C10" s="155">
        <v>348</v>
      </c>
      <c r="D10" s="155">
        <v>344</v>
      </c>
      <c r="E10" s="155">
        <v>311.41666666666669</v>
      </c>
      <c r="F10" s="155">
        <v>380.75</v>
      </c>
      <c r="G10" s="155">
        <v>103.33333333333333</v>
      </c>
      <c r="H10" s="155">
        <v>397.41666666666669</v>
      </c>
      <c r="I10" s="155">
        <v>191.41666666666666</v>
      </c>
      <c r="J10" s="162"/>
      <c r="K10" s="162"/>
      <c r="L10" s="163"/>
    </row>
    <row r="11" spans="1:12" s="138" customFormat="1" ht="15.9" customHeight="1">
      <c r="A11" s="139" t="s">
        <v>248</v>
      </c>
      <c r="B11" s="156">
        <v>603</v>
      </c>
      <c r="C11" s="155">
        <v>318</v>
      </c>
      <c r="D11" s="155">
        <v>285</v>
      </c>
      <c r="E11" s="155">
        <v>261.25</v>
      </c>
      <c r="F11" s="155">
        <v>341.75</v>
      </c>
      <c r="G11" s="155">
        <v>79.75</v>
      </c>
      <c r="H11" s="155">
        <v>334.66666666666669</v>
      </c>
      <c r="I11" s="155">
        <v>188.58333333333334</v>
      </c>
      <c r="J11" s="162"/>
      <c r="K11" s="162"/>
      <c r="L11" s="163"/>
    </row>
    <row r="12" spans="1:12" s="138" customFormat="1" ht="15.9" customHeight="1">
      <c r="A12" s="139" t="s">
        <v>249</v>
      </c>
      <c r="B12" s="156">
        <v>636</v>
      </c>
      <c r="C12" s="155">
        <v>337</v>
      </c>
      <c r="D12" s="155">
        <v>300</v>
      </c>
      <c r="E12" s="155">
        <v>286.5</v>
      </c>
      <c r="F12" s="155">
        <v>349.91666666666669</v>
      </c>
      <c r="G12" s="155">
        <v>82</v>
      </c>
      <c r="H12" s="155">
        <v>372.83333333333331</v>
      </c>
      <c r="I12" s="155">
        <v>181.58333333333334</v>
      </c>
      <c r="J12" s="162"/>
      <c r="K12" s="162"/>
      <c r="L12" s="163"/>
    </row>
    <row r="13" spans="1:12" s="138" customFormat="1" ht="15.9" customHeight="1">
      <c r="A13" s="139" t="s">
        <v>250</v>
      </c>
      <c r="B13" s="156">
        <v>631</v>
      </c>
      <c r="C13" s="155">
        <v>318</v>
      </c>
      <c r="D13" s="155">
        <v>313</v>
      </c>
      <c r="E13" s="155">
        <v>300.16666666666669</v>
      </c>
      <c r="F13" s="155">
        <v>330.91666666666669</v>
      </c>
      <c r="G13" s="155">
        <v>84.416666666666671</v>
      </c>
      <c r="H13" s="155">
        <v>362.66666666666669</v>
      </c>
      <c r="I13" s="155">
        <v>184</v>
      </c>
      <c r="J13" s="162"/>
      <c r="K13" s="162"/>
      <c r="L13" s="163"/>
    </row>
    <row r="14" spans="1:12" s="138" customFormat="1" ht="15.9" customHeight="1">
      <c r="A14" s="139" t="s">
        <v>251</v>
      </c>
      <c r="B14" s="156">
        <v>628</v>
      </c>
      <c r="C14" s="155">
        <v>317</v>
      </c>
      <c r="D14" s="155">
        <v>312</v>
      </c>
      <c r="E14" s="155">
        <v>292.16666666666669</v>
      </c>
      <c r="F14" s="155">
        <v>336.25</v>
      </c>
      <c r="G14" s="155">
        <v>90.166666666666671</v>
      </c>
      <c r="H14" s="155">
        <v>360.66666666666669</v>
      </c>
      <c r="I14" s="155">
        <v>177.58333333333334</v>
      </c>
      <c r="J14" s="162"/>
      <c r="K14" s="162"/>
      <c r="L14" s="163"/>
    </row>
    <row r="15" spans="1:12" s="138" customFormat="1" ht="15.9" customHeight="1">
      <c r="A15" s="139" t="s">
        <v>252</v>
      </c>
      <c r="B15" s="156">
        <v>638</v>
      </c>
      <c r="C15" s="155">
        <v>302</v>
      </c>
      <c r="D15" s="155">
        <v>337</v>
      </c>
      <c r="E15" s="155">
        <v>280.5</v>
      </c>
      <c r="F15" s="155">
        <v>357.5</v>
      </c>
      <c r="G15" s="155">
        <v>97.166666666666671</v>
      </c>
      <c r="H15" s="155">
        <v>357.91666666666669</v>
      </c>
      <c r="I15" s="155">
        <v>182.91666666666666</v>
      </c>
      <c r="J15" s="162"/>
      <c r="K15" s="162"/>
      <c r="L15" s="163"/>
    </row>
    <row r="16" spans="1:12" s="138" customFormat="1" ht="15.9" customHeight="1">
      <c r="A16" s="139" t="s">
        <v>253</v>
      </c>
      <c r="B16" s="156">
        <v>629</v>
      </c>
      <c r="C16" s="155">
        <v>287</v>
      </c>
      <c r="D16" s="155">
        <v>342</v>
      </c>
      <c r="E16" s="155">
        <v>270</v>
      </c>
      <c r="F16" s="155">
        <v>358</v>
      </c>
      <c r="G16" s="137">
        <v>91</v>
      </c>
      <c r="H16" s="137">
        <v>362</v>
      </c>
      <c r="I16" s="137">
        <v>175</v>
      </c>
    </row>
    <row r="17" spans="1:9" s="138" customFormat="1" ht="15.9" customHeight="1">
      <c r="A17" s="139" t="s">
        <v>254</v>
      </c>
      <c r="B17" s="156">
        <v>548</v>
      </c>
      <c r="C17" s="155">
        <v>271</v>
      </c>
      <c r="D17" s="155">
        <v>277</v>
      </c>
      <c r="E17" s="155">
        <v>245</v>
      </c>
      <c r="F17" s="137">
        <v>304</v>
      </c>
      <c r="G17" s="137">
        <v>75</v>
      </c>
      <c r="H17" s="137">
        <v>319</v>
      </c>
      <c r="I17" s="137">
        <v>155</v>
      </c>
    </row>
    <row r="18" spans="1:9" s="138" customFormat="1" ht="15.9" customHeight="1">
      <c r="A18" s="139" t="s">
        <v>255</v>
      </c>
      <c r="B18" s="156">
        <v>484.25</v>
      </c>
      <c r="C18" s="155">
        <v>261.5</v>
      </c>
      <c r="D18" s="155">
        <v>222.75</v>
      </c>
      <c r="E18" s="155">
        <v>213.08333333333334</v>
      </c>
      <c r="F18" s="164">
        <v>271.16666666666669</v>
      </c>
      <c r="G18" s="164">
        <v>60.833333333333336</v>
      </c>
      <c r="H18" s="164">
        <v>282.58333333333331</v>
      </c>
      <c r="I18" s="164">
        <v>140.83333333333334</v>
      </c>
    </row>
    <row r="19" spans="1:9" s="138" customFormat="1" ht="15.9" customHeight="1" thickBot="1">
      <c r="A19" s="153" t="s">
        <v>347</v>
      </c>
      <c r="B19" s="157">
        <v>462</v>
      </c>
      <c r="C19" s="158">
        <v>233</v>
      </c>
      <c r="D19" s="158">
        <v>230</v>
      </c>
      <c r="E19" s="158">
        <v>207</v>
      </c>
      <c r="F19" s="165">
        <v>255</v>
      </c>
      <c r="G19" s="165">
        <v>47</v>
      </c>
      <c r="H19" s="165">
        <v>277</v>
      </c>
      <c r="I19" s="165">
        <v>138</v>
      </c>
    </row>
    <row r="20" spans="1:9">
      <c r="A20" s="273" t="s">
        <v>429</v>
      </c>
      <c r="B20" s="273"/>
      <c r="C20" s="273"/>
      <c r="D20" s="273"/>
      <c r="E20" s="273"/>
      <c r="F20" s="273"/>
      <c r="G20" s="273"/>
      <c r="H20" s="273"/>
      <c r="I20" s="273"/>
    </row>
  </sheetData>
  <mergeCells count="3">
    <mergeCell ref="H3:I3"/>
    <mergeCell ref="C4:D4"/>
    <mergeCell ref="A20:I20"/>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7" enableFormatConditionsCalculation="0">
    <tabColor rgb="FFC8E6E5"/>
  </sheetPr>
  <dimension ref="A1:Q29"/>
  <sheetViews>
    <sheetView zoomScale="85" zoomScaleNormal="85" workbookViewId="0">
      <selection sqref="A1:O1"/>
    </sheetView>
  </sheetViews>
  <sheetFormatPr baseColWidth="10" defaultColWidth="11.44140625" defaultRowHeight="13.2"/>
  <cols>
    <col min="1" max="1" width="5" style="8" customWidth="1"/>
    <col min="2" max="2" width="22.88671875" style="8" bestFit="1" customWidth="1"/>
    <col min="3" max="3" width="15.44140625" style="13" bestFit="1" customWidth="1"/>
    <col min="4" max="14" width="6.33203125" style="8" bestFit="1" customWidth="1"/>
    <col min="15" max="15" width="7.88671875" style="8" customWidth="1"/>
    <col min="16" max="16384" width="11.44140625" style="7"/>
  </cols>
  <sheetData>
    <row r="1" spans="1:17" ht="18" customHeight="1">
      <c r="A1" s="257" t="s">
        <v>216</v>
      </c>
      <c r="B1" s="257"/>
      <c r="C1" s="257"/>
      <c r="D1" s="257"/>
      <c r="E1" s="257"/>
      <c r="F1" s="257"/>
      <c r="G1" s="257"/>
      <c r="H1" s="257"/>
      <c r="I1" s="257"/>
      <c r="J1" s="257"/>
      <c r="K1" s="257"/>
      <c r="L1" s="257"/>
      <c r="M1" s="257"/>
      <c r="N1" s="257"/>
      <c r="O1" s="257"/>
      <c r="P1" s="5"/>
    </row>
    <row r="2" spans="1:17" s="49" customFormat="1" ht="15.9" customHeight="1">
      <c r="A2" s="78"/>
      <c r="B2" s="78"/>
      <c r="C2" s="79"/>
      <c r="D2" s="50"/>
      <c r="E2" s="50"/>
      <c r="F2" s="50"/>
      <c r="G2" s="50"/>
      <c r="H2" s="50"/>
      <c r="I2" s="50"/>
      <c r="J2" s="50"/>
      <c r="K2" s="50"/>
      <c r="L2" s="50"/>
      <c r="M2" s="50"/>
      <c r="N2" s="50"/>
      <c r="O2" s="50"/>
    </row>
    <row r="3" spans="1:17" s="49" customFormat="1" ht="15.9" customHeight="1" thickBot="1">
      <c r="A3" s="73"/>
      <c r="B3" s="73"/>
      <c r="C3" s="73"/>
      <c r="D3" s="73"/>
      <c r="E3" s="73"/>
      <c r="F3" s="73"/>
      <c r="G3" s="73"/>
      <c r="H3" s="73"/>
      <c r="I3" s="73"/>
      <c r="J3" s="73"/>
      <c r="K3" s="73"/>
      <c r="L3" s="73"/>
      <c r="M3" s="73"/>
      <c r="N3" s="270" t="s">
        <v>2</v>
      </c>
      <c r="O3" s="270"/>
    </row>
    <row r="4" spans="1:17" s="80" customFormat="1" ht="15.9" customHeight="1">
      <c r="A4" s="268"/>
      <c r="B4" s="269"/>
      <c r="C4" s="86" t="s">
        <v>170</v>
      </c>
      <c r="D4" s="87" t="s">
        <v>126</v>
      </c>
      <c r="E4" s="87" t="s">
        <v>127</v>
      </c>
      <c r="F4" s="87" t="s">
        <v>117</v>
      </c>
      <c r="G4" s="87" t="s">
        <v>116</v>
      </c>
      <c r="H4" s="87" t="s">
        <v>135</v>
      </c>
      <c r="I4" s="87" t="s">
        <v>134</v>
      </c>
      <c r="J4" s="87" t="s">
        <v>133</v>
      </c>
      <c r="K4" s="87" t="s">
        <v>132</v>
      </c>
      <c r="L4" s="87" t="s">
        <v>131</v>
      </c>
      <c r="M4" s="87" t="s">
        <v>130</v>
      </c>
      <c r="N4" s="87" t="s">
        <v>129</v>
      </c>
      <c r="O4" s="87" t="s">
        <v>128</v>
      </c>
      <c r="P4" s="82"/>
    </row>
    <row r="5" spans="1:17" s="49" customFormat="1" ht="15.9" customHeight="1">
      <c r="A5" s="264" t="s">
        <v>59</v>
      </c>
      <c r="B5" s="264"/>
      <c r="C5" s="85">
        <v>147.33333333333334</v>
      </c>
      <c r="D5" s="85">
        <v>173</v>
      </c>
      <c r="E5" s="85">
        <v>168</v>
      </c>
      <c r="F5" s="85">
        <v>159</v>
      </c>
      <c r="G5" s="85">
        <v>155</v>
      </c>
      <c r="H5" s="85">
        <v>156</v>
      </c>
      <c r="I5" s="85">
        <v>137</v>
      </c>
      <c r="J5" s="85">
        <v>139</v>
      </c>
      <c r="K5" s="85">
        <v>140</v>
      </c>
      <c r="L5" s="85">
        <v>151</v>
      </c>
      <c r="M5" s="85">
        <v>139</v>
      </c>
      <c r="N5" s="85">
        <v>125</v>
      </c>
      <c r="O5" s="85">
        <v>126</v>
      </c>
      <c r="Q5" s="81"/>
    </row>
    <row r="6" spans="1:17" s="49" customFormat="1" ht="15.9" customHeight="1">
      <c r="A6" s="265" t="s">
        <v>193</v>
      </c>
      <c r="B6" s="265"/>
      <c r="C6" s="265"/>
      <c r="D6" s="265"/>
      <c r="E6" s="265"/>
      <c r="F6" s="265"/>
      <c r="G6" s="265"/>
      <c r="H6" s="265"/>
      <c r="I6" s="265"/>
      <c r="J6" s="265"/>
      <c r="K6" s="265"/>
      <c r="L6" s="265"/>
      <c r="M6" s="265"/>
      <c r="N6" s="265"/>
      <c r="O6" s="265"/>
    </row>
    <row r="7" spans="1:17" s="49" customFormat="1" ht="15.9" customHeight="1">
      <c r="A7" s="68"/>
      <c r="B7" s="59" t="s">
        <v>184</v>
      </c>
      <c r="C7" s="69">
        <v>16.083333333333332</v>
      </c>
      <c r="D7" s="69">
        <v>22</v>
      </c>
      <c r="E7" s="69">
        <v>17</v>
      </c>
      <c r="F7" s="69">
        <v>18</v>
      </c>
      <c r="G7" s="69">
        <v>18</v>
      </c>
      <c r="H7" s="69">
        <v>15</v>
      </c>
      <c r="I7" s="69">
        <v>14</v>
      </c>
      <c r="J7" s="69">
        <v>11</v>
      </c>
      <c r="K7" s="69">
        <v>17</v>
      </c>
      <c r="L7" s="69">
        <v>20</v>
      </c>
      <c r="M7" s="69">
        <v>13</v>
      </c>
      <c r="N7" s="69">
        <v>14</v>
      </c>
      <c r="O7" s="69">
        <v>14</v>
      </c>
    </row>
    <row r="8" spans="1:17" s="49" customFormat="1" ht="15.9" customHeight="1">
      <c r="A8" s="68"/>
      <c r="B8" s="59" t="s">
        <v>185</v>
      </c>
      <c r="C8" s="69">
        <v>87.416666666666671</v>
      </c>
      <c r="D8" s="69">
        <v>106</v>
      </c>
      <c r="E8" s="69">
        <v>105</v>
      </c>
      <c r="F8" s="69">
        <v>93</v>
      </c>
      <c r="G8" s="69">
        <v>94</v>
      </c>
      <c r="H8" s="69">
        <v>94</v>
      </c>
      <c r="I8" s="69">
        <v>81</v>
      </c>
      <c r="J8" s="69">
        <v>86</v>
      </c>
      <c r="K8" s="69">
        <v>80</v>
      </c>
      <c r="L8" s="69">
        <v>82</v>
      </c>
      <c r="M8" s="69">
        <v>80</v>
      </c>
      <c r="N8" s="69">
        <v>73</v>
      </c>
      <c r="O8" s="69">
        <v>75</v>
      </c>
    </row>
    <row r="9" spans="1:17" s="49" customFormat="1" ht="15.9" customHeight="1">
      <c r="A9" s="68"/>
      <c r="B9" s="59" t="s">
        <v>33</v>
      </c>
      <c r="C9" s="69">
        <v>43.833333333333336</v>
      </c>
      <c r="D9" s="69">
        <v>45</v>
      </c>
      <c r="E9" s="69">
        <v>46</v>
      </c>
      <c r="F9" s="69">
        <v>48</v>
      </c>
      <c r="G9" s="69">
        <v>43</v>
      </c>
      <c r="H9" s="69">
        <v>47</v>
      </c>
      <c r="I9" s="69">
        <v>42</v>
      </c>
      <c r="J9" s="69">
        <v>42</v>
      </c>
      <c r="K9" s="69">
        <v>43</v>
      </c>
      <c r="L9" s="69">
        <v>49</v>
      </c>
      <c r="M9" s="69">
        <v>46</v>
      </c>
      <c r="N9" s="69">
        <v>38</v>
      </c>
      <c r="O9" s="69">
        <v>37</v>
      </c>
    </row>
    <row r="10" spans="1:17" s="49" customFormat="1" ht="15.9" customHeight="1">
      <c r="A10" s="68"/>
      <c r="B10" s="68"/>
      <c r="C10" s="67"/>
      <c r="D10" s="69"/>
      <c r="E10" s="69"/>
      <c r="F10" s="69"/>
      <c r="G10" s="69"/>
      <c r="H10" s="69"/>
      <c r="I10" s="69"/>
      <c r="J10" s="69"/>
      <c r="K10" s="69"/>
      <c r="L10" s="69"/>
      <c r="M10" s="69"/>
      <c r="N10" s="69"/>
      <c r="O10" s="69"/>
    </row>
    <row r="11" spans="1:17" s="49" customFormat="1" ht="15.9" customHeight="1">
      <c r="A11" s="267" t="s">
        <v>195</v>
      </c>
      <c r="B11" s="267"/>
      <c r="C11" s="267"/>
      <c r="D11" s="267"/>
      <c r="E11" s="267"/>
      <c r="F11" s="267"/>
      <c r="G11" s="267"/>
      <c r="H11" s="267"/>
      <c r="I11" s="267"/>
      <c r="J11" s="267"/>
      <c r="K11" s="267"/>
      <c r="L11" s="267"/>
      <c r="M11" s="267"/>
      <c r="N11" s="267"/>
      <c r="O11" s="267"/>
    </row>
    <row r="12" spans="1:17" s="49" customFormat="1" ht="15.9" customHeight="1">
      <c r="A12" s="68"/>
      <c r="B12" s="59" t="s">
        <v>60</v>
      </c>
      <c r="C12" s="69">
        <v>63.333333333333336</v>
      </c>
      <c r="D12" s="69">
        <v>72</v>
      </c>
      <c r="E12" s="69">
        <v>61</v>
      </c>
      <c r="F12" s="69">
        <v>53</v>
      </c>
      <c r="G12" s="69">
        <v>57</v>
      </c>
      <c r="H12" s="69">
        <v>62</v>
      </c>
      <c r="I12" s="69">
        <v>56</v>
      </c>
      <c r="J12" s="69">
        <v>63</v>
      </c>
      <c r="K12" s="69">
        <v>64</v>
      </c>
      <c r="L12" s="69">
        <v>68</v>
      </c>
      <c r="M12" s="69">
        <v>70</v>
      </c>
      <c r="N12" s="69">
        <v>67</v>
      </c>
      <c r="O12" s="69">
        <v>67</v>
      </c>
    </row>
    <row r="13" spans="1:17" s="49" customFormat="1" ht="15.9" customHeight="1">
      <c r="A13" s="68"/>
      <c r="B13" s="59" t="s">
        <v>32</v>
      </c>
      <c r="C13" s="69">
        <v>84</v>
      </c>
      <c r="D13" s="69">
        <v>101</v>
      </c>
      <c r="E13" s="69">
        <v>107</v>
      </c>
      <c r="F13" s="69">
        <v>106</v>
      </c>
      <c r="G13" s="69">
        <v>98</v>
      </c>
      <c r="H13" s="69">
        <v>94</v>
      </c>
      <c r="I13" s="69">
        <v>81</v>
      </c>
      <c r="J13" s="69">
        <v>76</v>
      </c>
      <c r="K13" s="69">
        <v>76</v>
      </c>
      <c r="L13" s="69">
        <v>83</v>
      </c>
      <c r="M13" s="69">
        <v>69</v>
      </c>
      <c r="N13" s="69">
        <v>58</v>
      </c>
      <c r="O13" s="69">
        <v>59</v>
      </c>
    </row>
    <row r="14" spans="1:17" s="49" customFormat="1" ht="15.9" customHeight="1">
      <c r="A14" s="68"/>
      <c r="B14" s="59" t="s">
        <v>188</v>
      </c>
      <c r="C14" s="69"/>
      <c r="D14" s="69"/>
      <c r="E14" s="69"/>
      <c r="F14" s="69"/>
      <c r="G14" s="69"/>
      <c r="H14" s="69"/>
      <c r="I14" s="69"/>
      <c r="J14" s="69"/>
      <c r="K14" s="69"/>
      <c r="L14" s="69"/>
      <c r="M14" s="69"/>
      <c r="N14" s="69"/>
      <c r="O14" s="69"/>
    </row>
    <row r="15" spans="1:17" s="49" customFormat="1" ht="15.9" customHeight="1">
      <c r="A15" s="50"/>
      <c r="B15" s="68" t="s">
        <v>42</v>
      </c>
      <c r="C15" s="69">
        <v>20.416666666666668</v>
      </c>
      <c r="D15" s="69">
        <v>26</v>
      </c>
      <c r="E15" s="69">
        <v>31</v>
      </c>
      <c r="F15" s="69">
        <v>30</v>
      </c>
      <c r="G15" s="69">
        <v>26</v>
      </c>
      <c r="H15" s="69">
        <v>21</v>
      </c>
      <c r="I15" s="69">
        <v>20</v>
      </c>
      <c r="J15" s="69">
        <v>20</v>
      </c>
      <c r="K15" s="69">
        <v>15</v>
      </c>
      <c r="L15" s="69">
        <v>19</v>
      </c>
      <c r="M15" s="69">
        <v>14</v>
      </c>
      <c r="N15" s="69">
        <v>10</v>
      </c>
      <c r="O15" s="69">
        <v>13</v>
      </c>
      <c r="P15" s="50"/>
    </row>
    <row r="16" spans="1:17" s="49" customFormat="1" ht="15.9" customHeight="1">
      <c r="A16" s="50"/>
      <c r="B16" s="68" t="s">
        <v>168</v>
      </c>
      <c r="C16" s="69">
        <v>38.916666666666664</v>
      </c>
      <c r="D16" s="69">
        <v>43</v>
      </c>
      <c r="E16" s="69">
        <v>45</v>
      </c>
      <c r="F16" s="69">
        <v>42</v>
      </c>
      <c r="G16" s="69">
        <v>41</v>
      </c>
      <c r="H16" s="69">
        <v>45</v>
      </c>
      <c r="I16" s="69">
        <v>33</v>
      </c>
      <c r="J16" s="69">
        <v>36</v>
      </c>
      <c r="K16" s="69">
        <v>43</v>
      </c>
      <c r="L16" s="69">
        <v>45</v>
      </c>
      <c r="M16" s="69">
        <v>35</v>
      </c>
      <c r="N16" s="69">
        <v>29</v>
      </c>
      <c r="O16" s="69">
        <v>30</v>
      </c>
      <c r="P16" s="50"/>
    </row>
    <row r="17" spans="1:15" s="49" customFormat="1" ht="15.9" customHeight="1">
      <c r="A17" s="50"/>
      <c r="B17" s="68" t="s">
        <v>34</v>
      </c>
      <c r="C17" s="69">
        <v>24.25</v>
      </c>
      <c r="D17" s="69">
        <v>32</v>
      </c>
      <c r="E17" s="69">
        <v>31</v>
      </c>
      <c r="F17" s="69">
        <v>33</v>
      </c>
      <c r="G17" s="69">
        <v>30</v>
      </c>
      <c r="H17" s="69">
        <v>28</v>
      </c>
      <c r="I17" s="69">
        <v>28</v>
      </c>
      <c r="J17" s="69">
        <v>20</v>
      </c>
      <c r="K17" s="69">
        <v>18</v>
      </c>
      <c r="L17" s="69">
        <v>19</v>
      </c>
      <c r="M17" s="69">
        <v>19</v>
      </c>
      <c r="N17" s="69">
        <v>18</v>
      </c>
      <c r="O17" s="69">
        <v>15</v>
      </c>
    </row>
    <row r="18" spans="1:15" s="49" customFormat="1" ht="15.9" customHeight="1">
      <c r="A18" s="68"/>
      <c r="B18" s="68" t="s">
        <v>40</v>
      </c>
      <c r="C18" s="69">
        <v>0.41666666666666669</v>
      </c>
      <c r="D18" s="69">
        <v>0</v>
      </c>
      <c r="E18" s="69">
        <v>0</v>
      </c>
      <c r="F18" s="69">
        <v>1</v>
      </c>
      <c r="G18" s="69">
        <v>1</v>
      </c>
      <c r="H18" s="69">
        <v>0</v>
      </c>
      <c r="I18" s="69">
        <v>0</v>
      </c>
      <c r="J18" s="69">
        <v>0</v>
      </c>
      <c r="K18" s="69">
        <v>0</v>
      </c>
      <c r="L18" s="69">
        <v>0</v>
      </c>
      <c r="M18" s="69">
        <v>1</v>
      </c>
      <c r="N18" s="69">
        <v>1</v>
      </c>
      <c r="O18" s="69">
        <v>1</v>
      </c>
    </row>
    <row r="19" spans="1:15" s="49" customFormat="1" ht="15.9" customHeight="1">
      <c r="A19" s="68"/>
      <c r="B19" s="68" t="s">
        <v>41</v>
      </c>
      <c r="C19" s="69">
        <v>0</v>
      </c>
      <c r="D19" s="69">
        <v>0</v>
      </c>
      <c r="E19" s="69">
        <v>0</v>
      </c>
      <c r="F19" s="69">
        <v>0</v>
      </c>
      <c r="G19" s="69">
        <v>0</v>
      </c>
      <c r="H19" s="69">
        <v>0</v>
      </c>
      <c r="I19" s="69">
        <v>0</v>
      </c>
      <c r="J19" s="69">
        <v>0</v>
      </c>
      <c r="K19" s="69">
        <v>0</v>
      </c>
      <c r="L19" s="69">
        <v>0</v>
      </c>
      <c r="M19" s="69">
        <v>0</v>
      </c>
      <c r="N19" s="69">
        <v>0</v>
      </c>
      <c r="O19" s="69">
        <v>0</v>
      </c>
    </row>
    <row r="20" spans="1:15" s="49" customFormat="1" ht="15.9" customHeight="1">
      <c r="A20" s="68"/>
      <c r="B20" s="68"/>
      <c r="C20" s="67"/>
      <c r="D20" s="69"/>
      <c r="E20" s="69"/>
      <c r="F20" s="69"/>
      <c r="G20" s="69"/>
      <c r="H20" s="69"/>
      <c r="I20" s="69"/>
      <c r="J20" s="69"/>
      <c r="K20" s="69"/>
      <c r="L20" s="69"/>
      <c r="M20" s="69"/>
      <c r="N20" s="69"/>
      <c r="O20" s="69"/>
    </row>
    <row r="21" spans="1:15" s="49" customFormat="1" ht="15.9" customHeight="1">
      <c r="A21" s="265" t="s">
        <v>196</v>
      </c>
      <c r="B21" s="265"/>
      <c r="C21" s="265"/>
      <c r="D21" s="265"/>
      <c r="E21" s="265"/>
      <c r="F21" s="265"/>
      <c r="G21" s="265"/>
      <c r="H21" s="265"/>
      <c r="I21" s="265"/>
      <c r="J21" s="265"/>
      <c r="K21" s="265"/>
      <c r="L21" s="265"/>
      <c r="M21" s="265"/>
      <c r="N21" s="265"/>
      <c r="O21" s="265"/>
    </row>
    <row r="22" spans="1:15" s="49" customFormat="1" ht="15.9" customHeight="1">
      <c r="A22" s="59"/>
      <c r="B22" s="59" t="s">
        <v>43</v>
      </c>
      <c r="C22" s="69">
        <v>86.5</v>
      </c>
      <c r="D22" s="69">
        <v>108</v>
      </c>
      <c r="E22" s="69">
        <v>105</v>
      </c>
      <c r="F22" s="69">
        <v>94</v>
      </c>
      <c r="G22" s="69">
        <v>94</v>
      </c>
      <c r="H22" s="69">
        <v>87</v>
      </c>
      <c r="I22" s="69">
        <v>79</v>
      </c>
      <c r="J22" s="69">
        <v>82</v>
      </c>
      <c r="K22" s="69">
        <v>83</v>
      </c>
      <c r="L22" s="69">
        <v>91</v>
      </c>
      <c r="M22" s="69">
        <v>80</v>
      </c>
      <c r="N22" s="69">
        <v>67</v>
      </c>
      <c r="O22" s="69">
        <v>68</v>
      </c>
    </row>
    <row r="23" spans="1:15" s="49" customFormat="1" ht="15.9" customHeight="1">
      <c r="A23" s="50"/>
      <c r="B23" s="59" t="s">
        <v>108</v>
      </c>
      <c r="C23" s="69">
        <v>60.833333333333336</v>
      </c>
      <c r="D23" s="69">
        <v>65</v>
      </c>
      <c r="E23" s="69">
        <v>63</v>
      </c>
      <c r="F23" s="69">
        <v>65</v>
      </c>
      <c r="G23" s="69">
        <v>61</v>
      </c>
      <c r="H23" s="69">
        <v>69</v>
      </c>
      <c r="I23" s="69">
        <v>58</v>
      </c>
      <c r="J23" s="69">
        <v>57</v>
      </c>
      <c r="K23" s="69">
        <v>57</v>
      </c>
      <c r="L23" s="69">
        <v>60</v>
      </c>
      <c r="M23" s="69">
        <v>59</v>
      </c>
      <c r="N23" s="69">
        <v>58</v>
      </c>
      <c r="O23" s="69">
        <v>58</v>
      </c>
    </row>
    <row r="24" spans="1:15" s="49" customFormat="1" ht="15.9" customHeight="1">
      <c r="A24" s="59"/>
      <c r="B24" s="68"/>
      <c r="C24" s="67"/>
      <c r="D24" s="69"/>
      <c r="E24" s="69"/>
      <c r="F24" s="69"/>
      <c r="G24" s="69"/>
      <c r="H24" s="69"/>
      <c r="I24" s="69"/>
      <c r="J24" s="69"/>
      <c r="K24" s="69"/>
      <c r="L24" s="69"/>
      <c r="M24" s="69"/>
      <c r="N24" s="69"/>
      <c r="O24" s="69"/>
    </row>
    <row r="25" spans="1:15" s="49" customFormat="1" ht="15.9" customHeight="1">
      <c r="A25" s="266" t="s">
        <v>39</v>
      </c>
      <c r="B25" s="266"/>
      <c r="C25" s="266"/>
      <c r="D25" s="266"/>
      <c r="E25" s="266"/>
      <c r="F25" s="266"/>
      <c r="G25" s="266"/>
      <c r="H25" s="266"/>
      <c r="I25" s="266"/>
      <c r="J25" s="266"/>
      <c r="K25" s="266"/>
      <c r="L25" s="266"/>
      <c r="M25" s="266"/>
      <c r="N25" s="266"/>
      <c r="O25" s="266"/>
    </row>
    <row r="26" spans="1:15" s="49" customFormat="1" ht="15.9" customHeight="1">
      <c r="B26" s="59" t="s">
        <v>51</v>
      </c>
      <c r="C26" s="69">
        <v>28.916666666666668</v>
      </c>
      <c r="D26" s="69">
        <v>49</v>
      </c>
      <c r="E26" s="69">
        <v>32</v>
      </c>
      <c r="F26" s="69">
        <v>28</v>
      </c>
      <c r="G26" s="69">
        <v>29</v>
      </c>
      <c r="H26" s="69">
        <v>28</v>
      </c>
      <c r="I26" s="69">
        <v>10</v>
      </c>
      <c r="J26" s="69">
        <v>34</v>
      </c>
      <c r="K26" s="69">
        <v>30</v>
      </c>
      <c r="L26" s="69">
        <v>32</v>
      </c>
      <c r="M26" s="69">
        <v>25</v>
      </c>
      <c r="N26" s="69">
        <v>26</v>
      </c>
      <c r="O26" s="69">
        <v>24</v>
      </c>
    </row>
    <row r="27" spans="1:15" s="49" customFormat="1" ht="15.9" customHeight="1" thickBot="1">
      <c r="B27" s="59" t="s">
        <v>52</v>
      </c>
      <c r="C27" s="69">
        <v>31.666666666666668</v>
      </c>
      <c r="D27" s="69">
        <v>35</v>
      </c>
      <c r="E27" s="69">
        <v>37</v>
      </c>
      <c r="F27" s="69">
        <v>37</v>
      </c>
      <c r="G27" s="69">
        <v>33</v>
      </c>
      <c r="H27" s="69">
        <v>27</v>
      </c>
      <c r="I27" s="69">
        <v>29</v>
      </c>
      <c r="J27" s="69">
        <v>32</v>
      </c>
      <c r="K27" s="69">
        <v>29</v>
      </c>
      <c r="L27" s="69">
        <v>21</v>
      </c>
      <c r="M27" s="69">
        <v>37</v>
      </c>
      <c r="N27" s="69">
        <v>40</v>
      </c>
      <c r="O27" s="69">
        <v>23</v>
      </c>
    </row>
    <row r="28" spans="1:15">
      <c r="A28" s="256" t="s">
        <v>429</v>
      </c>
      <c r="B28" s="256"/>
      <c r="C28" s="256"/>
      <c r="D28" s="256"/>
      <c r="E28" s="256"/>
      <c r="F28" s="256"/>
      <c r="G28" s="256"/>
      <c r="H28" s="256"/>
      <c r="I28" s="256"/>
      <c r="J28" s="256"/>
      <c r="K28" s="256"/>
      <c r="L28" s="256"/>
      <c r="M28" s="256"/>
      <c r="N28" s="256"/>
      <c r="O28" s="256"/>
    </row>
    <row r="29" spans="1:15">
      <c r="A29" s="15"/>
      <c r="B29" s="15"/>
      <c r="C29" s="16"/>
      <c r="D29" s="15"/>
      <c r="E29" s="15"/>
      <c r="F29" s="15"/>
      <c r="G29" s="15"/>
      <c r="H29" s="15"/>
      <c r="I29" s="15"/>
      <c r="J29" s="15"/>
      <c r="K29" s="15"/>
      <c r="L29" s="15"/>
      <c r="M29" s="15"/>
      <c r="N29" s="15"/>
      <c r="O29" s="15"/>
    </row>
  </sheetData>
  <mergeCells count="9">
    <mergeCell ref="A28:O28"/>
    <mergeCell ref="A5:B5"/>
    <mergeCell ref="A21:O21"/>
    <mergeCell ref="A25:O25"/>
    <mergeCell ref="A1:O1"/>
    <mergeCell ref="A6:O6"/>
    <mergeCell ref="A11:O11"/>
    <mergeCell ref="A4:B4"/>
    <mergeCell ref="N3:O3"/>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C6C4"/>
  </sheetPr>
  <dimension ref="A1:N58"/>
  <sheetViews>
    <sheetView zoomScale="85" zoomScaleNormal="85" workbookViewId="0">
      <selection activeCell="S11" sqref="S11"/>
    </sheetView>
  </sheetViews>
  <sheetFormatPr baseColWidth="10" defaultRowHeight="13.2"/>
  <cols>
    <col min="1" max="1" width="6.33203125" style="21" customWidth="1"/>
    <col min="2" max="2" width="16.44140625" style="22" bestFit="1" customWidth="1"/>
    <col min="3" max="3" width="6.109375" style="21" customWidth="1"/>
    <col min="4" max="12" width="6.109375" style="20" customWidth="1"/>
    <col min="13" max="13" width="6.5546875" style="20" bestFit="1" customWidth="1"/>
    <col min="14" max="14" width="6.109375" style="20" customWidth="1"/>
    <col min="15" max="256" width="11.44140625" style="20"/>
    <col min="257" max="257" width="6.33203125" style="20" customWidth="1"/>
    <col min="258" max="258" width="10.88671875" style="20" bestFit="1" customWidth="1"/>
    <col min="259" max="270" width="6.109375" style="20" customWidth="1"/>
    <col min="271" max="512" width="11.44140625" style="20"/>
    <col min="513" max="513" width="6.33203125" style="20" customWidth="1"/>
    <col min="514" max="514" width="10.88671875" style="20" bestFit="1" customWidth="1"/>
    <col min="515" max="526" width="6.109375" style="20" customWidth="1"/>
    <col min="527" max="768" width="11.44140625" style="20"/>
    <col min="769" max="769" width="6.33203125" style="20" customWidth="1"/>
    <col min="770" max="770" width="10.88671875" style="20" bestFit="1" customWidth="1"/>
    <col min="771" max="782" width="6.109375" style="20" customWidth="1"/>
    <col min="783" max="1024" width="11.44140625" style="20"/>
    <col min="1025" max="1025" width="6.33203125" style="20" customWidth="1"/>
    <col min="1026" max="1026" width="10.88671875" style="20" bestFit="1" customWidth="1"/>
    <col min="1027" max="1038" width="6.109375" style="20" customWidth="1"/>
    <col min="1039" max="1280" width="11.44140625" style="20"/>
    <col min="1281" max="1281" width="6.33203125" style="20" customWidth="1"/>
    <col min="1282" max="1282" width="10.88671875" style="20" bestFit="1" customWidth="1"/>
    <col min="1283" max="1294" width="6.109375" style="20" customWidth="1"/>
    <col min="1295" max="1536" width="11.44140625" style="20"/>
    <col min="1537" max="1537" width="6.33203125" style="20" customWidth="1"/>
    <col min="1538" max="1538" width="10.88671875" style="20" bestFit="1" customWidth="1"/>
    <col min="1539" max="1550" width="6.109375" style="20" customWidth="1"/>
    <col min="1551" max="1792" width="11.44140625" style="20"/>
    <col min="1793" max="1793" width="6.33203125" style="20" customWidth="1"/>
    <col min="1794" max="1794" width="10.88671875" style="20" bestFit="1" customWidth="1"/>
    <col min="1795" max="1806" width="6.109375" style="20" customWidth="1"/>
    <col min="1807" max="2048" width="11.44140625" style="20"/>
    <col min="2049" max="2049" width="6.33203125" style="20" customWidth="1"/>
    <col min="2050" max="2050" width="10.88671875" style="20" bestFit="1" customWidth="1"/>
    <col min="2051" max="2062" width="6.109375" style="20" customWidth="1"/>
    <col min="2063" max="2304" width="11.44140625" style="20"/>
    <col min="2305" max="2305" width="6.33203125" style="20" customWidth="1"/>
    <col min="2306" max="2306" width="10.88671875" style="20" bestFit="1" customWidth="1"/>
    <col min="2307" max="2318" width="6.109375" style="20" customWidth="1"/>
    <col min="2319" max="2560" width="11.44140625" style="20"/>
    <col min="2561" max="2561" width="6.33203125" style="20" customWidth="1"/>
    <col min="2562" max="2562" width="10.88671875" style="20" bestFit="1" customWidth="1"/>
    <col min="2563" max="2574" width="6.109375" style="20" customWidth="1"/>
    <col min="2575" max="2816" width="11.44140625" style="20"/>
    <col min="2817" max="2817" width="6.33203125" style="20" customWidth="1"/>
    <col min="2818" max="2818" width="10.88671875" style="20" bestFit="1" customWidth="1"/>
    <col min="2819" max="2830" width="6.109375" style="20" customWidth="1"/>
    <col min="2831" max="3072" width="11.44140625" style="20"/>
    <col min="3073" max="3073" width="6.33203125" style="20" customWidth="1"/>
    <col min="3074" max="3074" width="10.88671875" style="20" bestFit="1" customWidth="1"/>
    <col min="3075" max="3086" width="6.109375" style="20" customWidth="1"/>
    <col min="3087" max="3328" width="11.44140625" style="20"/>
    <col min="3329" max="3329" width="6.33203125" style="20" customWidth="1"/>
    <col min="3330" max="3330" width="10.88671875" style="20" bestFit="1" customWidth="1"/>
    <col min="3331" max="3342" width="6.109375" style="20" customWidth="1"/>
    <col min="3343" max="3584" width="11.44140625" style="20"/>
    <col min="3585" max="3585" width="6.33203125" style="20" customWidth="1"/>
    <col min="3586" max="3586" width="10.88671875" style="20" bestFit="1" customWidth="1"/>
    <col min="3587" max="3598" width="6.109375" style="20" customWidth="1"/>
    <col min="3599" max="3840" width="11.44140625" style="20"/>
    <col min="3841" max="3841" width="6.33203125" style="20" customWidth="1"/>
    <col min="3842" max="3842" width="10.88671875" style="20" bestFit="1" customWidth="1"/>
    <col min="3843" max="3854" width="6.109375" style="20" customWidth="1"/>
    <col min="3855" max="4096" width="11.44140625" style="20"/>
    <col min="4097" max="4097" width="6.33203125" style="20" customWidth="1"/>
    <col min="4098" max="4098" width="10.88671875" style="20" bestFit="1" customWidth="1"/>
    <col min="4099" max="4110" width="6.109375" style="20" customWidth="1"/>
    <col min="4111" max="4352" width="11.44140625" style="20"/>
    <col min="4353" max="4353" width="6.33203125" style="20" customWidth="1"/>
    <col min="4354" max="4354" width="10.88671875" style="20" bestFit="1" customWidth="1"/>
    <col min="4355" max="4366" width="6.109375" style="20" customWidth="1"/>
    <col min="4367" max="4608" width="11.44140625" style="20"/>
    <col min="4609" max="4609" width="6.33203125" style="20" customWidth="1"/>
    <col min="4610" max="4610" width="10.88671875" style="20" bestFit="1" customWidth="1"/>
    <col min="4611" max="4622" width="6.109375" style="20" customWidth="1"/>
    <col min="4623" max="4864" width="11.44140625" style="20"/>
    <col min="4865" max="4865" width="6.33203125" style="20" customWidth="1"/>
    <col min="4866" max="4866" width="10.88671875" style="20" bestFit="1" customWidth="1"/>
    <col min="4867" max="4878" width="6.109375" style="20" customWidth="1"/>
    <col min="4879" max="5120" width="11.44140625" style="20"/>
    <col min="5121" max="5121" width="6.33203125" style="20" customWidth="1"/>
    <col min="5122" max="5122" width="10.88671875" style="20" bestFit="1" customWidth="1"/>
    <col min="5123" max="5134" width="6.109375" style="20" customWidth="1"/>
    <col min="5135" max="5376" width="11.44140625" style="20"/>
    <col min="5377" max="5377" width="6.33203125" style="20" customWidth="1"/>
    <col min="5378" max="5378" width="10.88671875" style="20" bestFit="1" customWidth="1"/>
    <col min="5379" max="5390" width="6.109375" style="20" customWidth="1"/>
    <col min="5391" max="5632" width="11.44140625" style="20"/>
    <col min="5633" max="5633" width="6.33203125" style="20" customWidth="1"/>
    <col min="5634" max="5634" width="10.88671875" style="20" bestFit="1" customWidth="1"/>
    <col min="5635" max="5646" width="6.109375" style="20" customWidth="1"/>
    <col min="5647" max="5888" width="11.44140625" style="20"/>
    <col min="5889" max="5889" width="6.33203125" style="20" customWidth="1"/>
    <col min="5890" max="5890" width="10.88671875" style="20" bestFit="1" customWidth="1"/>
    <col min="5891" max="5902" width="6.109375" style="20" customWidth="1"/>
    <col min="5903" max="6144" width="11.44140625" style="20"/>
    <col min="6145" max="6145" width="6.33203125" style="20" customWidth="1"/>
    <col min="6146" max="6146" width="10.88671875" style="20" bestFit="1" customWidth="1"/>
    <col min="6147" max="6158" width="6.109375" style="20" customWidth="1"/>
    <col min="6159" max="6400" width="11.44140625" style="20"/>
    <col min="6401" max="6401" width="6.33203125" style="20" customWidth="1"/>
    <col min="6402" max="6402" width="10.88671875" style="20" bestFit="1" customWidth="1"/>
    <col min="6403" max="6414" width="6.109375" style="20" customWidth="1"/>
    <col min="6415" max="6656" width="11.44140625" style="20"/>
    <col min="6657" max="6657" width="6.33203125" style="20" customWidth="1"/>
    <col min="6658" max="6658" width="10.88671875" style="20" bestFit="1" customWidth="1"/>
    <col min="6659" max="6670" width="6.109375" style="20" customWidth="1"/>
    <col min="6671" max="6912" width="11.44140625" style="20"/>
    <col min="6913" max="6913" width="6.33203125" style="20" customWidth="1"/>
    <col min="6914" max="6914" width="10.88671875" style="20" bestFit="1" customWidth="1"/>
    <col min="6915" max="6926" width="6.109375" style="20" customWidth="1"/>
    <col min="6927" max="7168" width="11.44140625" style="20"/>
    <col min="7169" max="7169" width="6.33203125" style="20" customWidth="1"/>
    <col min="7170" max="7170" width="10.88671875" style="20" bestFit="1" customWidth="1"/>
    <col min="7171" max="7182" width="6.109375" style="20" customWidth="1"/>
    <col min="7183" max="7424" width="11.44140625" style="20"/>
    <col min="7425" max="7425" width="6.33203125" style="20" customWidth="1"/>
    <col min="7426" max="7426" width="10.88671875" style="20" bestFit="1" customWidth="1"/>
    <col min="7427" max="7438" width="6.109375" style="20" customWidth="1"/>
    <col min="7439" max="7680" width="11.44140625" style="20"/>
    <col min="7681" max="7681" width="6.33203125" style="20" customWidth="1"/>
    <col min="7682" max="7682" width="10.88671875" style="20" bestFit="1" customWidth="1"/>
    <col min="7683" max="7694" width="6.109375" style="20" customWidth="1"/>
    <col min="7695" max="7936" width="11.44140625" style="20"/>
    <col min="7937" max="7937" width="6.33203125" style="20" customWidth="1"/>
    <col min="7938" max="7938" width="10.88671875" style="20" bestFit="1" customWidth="1"/>
    <col min="7939" max="7950" width="6.109375" style="20" customWidth="1"/>
    <col min="7951" max="8192" width="11.44140625" style="20"/>
    <col min="8193" max="8193" width="6.33203125" style="20" customWidth="1"/>
    <col min="8194" max="8194" width="10.88671875" style="20" bestFit="1" customWidth="1"/>
    <col min="8195" max="8206" width="6.109375" style="20" customWidth="1"/>
    <col min="8207" max="8448" width="11.44140625" style="20"/>
    <col min="8449" max="8449" width="6.33203125" style="20" customWidth="1"/>
    <col min="8450" max="8450" width="10.88671875" style="20" bestFit="1" customWidth="1"/>
    <col min="8451" max="8462" width="6.109375" style="20" customWidth="1"/>
    <col min="8463" max="8704" width="11.44140625" style="20"/>
    <col min="8705" max="8705" width="6.33203125" style="20" customWidth="1"/>
    <col min="8706" max="8706" width="10.88671875" style="20" bestFit="1" customWidth="1"/>
    <col min="8707" max="8718" width="6.109375" style="20" customWidth="1"/>
    <col min="8719" max="8960" width="11.44140625" style="20"/>
    <col min="8961" max="8961" width="6.33203125" style="20" customWidth="1"/>
    <col min="8962" max="8962" width="10.88671875" style="20" bestFit="1" customWidth="1"/>
    <col min="8963" max="8974" width="6.109375" style="20" customWidth="1"/>
    <col min="8975" max="9216" width="11.44140625" style="20"/>
    <col min="9217" max="9217" width="6.33203125" style="20" customWidth="1"/>
    <col min="9218" max="9218" width="10.88671875" style="20" bestFit="1" customWidth="1"/>
    <col min="9219" max="9230" width="6.109375" style="20" customWidth="1"/>
    <col min="9231" max="9472" width="11.44140625" style="20"/>
    <col min="9473" max="9473" width="6.33203125" style="20" customWidth="1"/>
    <col min="9474" max="9474" width="10.88671875" style="20" bestFit="1" customWidth="1"/>
    <col min="9475" max="9486" width="6.109375" style="20" customWidth="1"/>
    <col min="9487" max="9728" width="11.44140625" style="20"/>
    <col min="9729" max="9729" width="6.33203125" style="20" customWidth="1"/>
    <col min="9730" max="9730" width="10.88671875" style="20" bestFit="1" customWidth="1"/>
    <col min="9731" max="9742" width="6.109375" style="20" customWidth="1"/>
    <col min="9743" max="9984" width="11.44140625" style="20"/>
    <col min="9985" max="9985" width="6.33203125" style="20" customWidth="1"/>
    <col min="9986" max="9986" width="10.88671875" style="20" bestFit="1" customWidth="1"/>
    <col min="9987" max="9998" width="6.109375" style="20" customWidth="1"/>
    <col min="9999" max="10240" width="11.44140625" style="20"/>
    <col min="10241" max="10241" width="6.33203125" style="20" customWidth="1"/>
    <col min="10242" max="10242" width="10.88671875" style="20" bestFit="1" customWidth="1"/>
    <col min="10243" max="10254" width="6.109375" style="20" customWidth="1"/>
    <col min="10255" max="10496" width="11.44140625" style="20"/>
    <col min="10497" max="10497" width="6.33203125" style="20" customWidth="1"/>
    <col min="10498" max="10498" width="10.88671875" style="20" bestFit="1" customWidth="1"/>
    <col min="10499" max="10510" width="6.109375" style="20" customWidth="1"/>
    <col min="10511" max="10752" width="11.44140625" style="20"/>
    <col min="10753" max="10753" width="6.33203125" style="20" customWidth="1"/>
    <col min="10754" max="10754" width="10.88671875" style="20" bestFit="1" customWidth="1"/>
    <col min="10755" max="10766" width="6.109375" style="20" customWidth="1"/>
    <col min="10767" max="11008" width="11.44140625" style="20"/>
    <col min="11009" max="11009" width="6.33203125" style="20" customWidth="1"/>
    <col min="11010" max="11010" width="10.88671875" style="20" bestFit="1" customWidth="1"/>
    <col min="11011" max="11022" width="6.109375" style="20" customWidth="1"/>
    <col min="11023" max="11264" width="11.44140625" style="20"/>
    <col min="11265" max="11265" width="6.33203125" style="20" customWidth="1"/>
    <col min="11266" max="11266" width="10.88671875" style="20" bestFit="1" customWidth="1"/>
    <col min="11267" max="11278" width="6.109375" style="20" customWidth="1"/>
    <col min="11279" max="11520" width="11.44140625" style="20"/>
    <col min="11521" max="11521" width="6.33203125" style="20" customWidth="1"/>
    <col min="11522" max="11522" width="10.88671875" style="20" bestFit="1" customWidth="1"/>
    <col min="11523" max="11534" width="6.109375" style="20" customWidth="1"/>
    <col min="11535" max="11776" width="11.44140625" style="20"/>
    <col min="11777" max="11777" width="6.33203125" style="20" customWidth="1"/>
    <col min="11778" max="11778" width="10.88671875" style="20" bestFit="1" customWidth="1"/>
    <col min="11779" max="11790" width="6.109375" style="20" customWidth="1"/>
    <col min="11791" max="12032" width="11.44140625" style="20"/>
    <col min="12033" max="12033" width="6.33203125" style="20" customWidth="1"/>
    <col min="12034" max="12034" width="10.88671875" style="20" bestFit="1" customWidth="1"/>
    <col min="12035" max="12046" width="6.109375" style="20" customWidth="1"/>
    <col min="12047" max="12288" width="11.44140625" style="20"/>
    <col min="12289" max="12289" width="6.33203125" style="20" customWidth="1"/>
    <col min="12290" max="12290" width="10.88671875" style="20" bestFit="1" customWidth="1"/>
    <col min="12291" max="12302" width="6.109375" style="20" customWidth="1"/>
    <col min="12303" max="12544" width="11.44140625" style="20"/>
    <col min="12545" max="12545" width="6.33203125" style="20" customWidth="1"/>
    <col min="12546" max="12546" width="10.88671875" style="20" bestFit="1" customWidth="1"/>
    <col min="12547" max="12558" width="6.109375" style="20" customWidth="1"/>
    <col min="12559" max="12800" width="11.44140625" style="20"/>
    <col min="12801" max="12801" width="6.33203125" style="20" customWidth="1"/>
    <col min="12802" max="12802" width="10.88671875" style="20" bestFit="1" customWidth="1"/>
    <col min="12803" max="12814" width="6.109375" style="20" customWidth="1"/>
    <col min="12815" max="13056" width="11.44140625" style="20"/>
    <col min="13057" max="13057" width="6.33203125" style="20" customWidth="1"/>
    <col min="13058" max="13058" width="10.88671875" style="20" bestFit="1" customWidth="1"/>
    <col min="13059" max="13070" width="6.109375" style="20" customWidth="1"/>
    <col min="13071" max="13312" width="11.44140625" style="20"/>
    <col min="13313" max="13313" width="6.33203125" style="20" customWidth="1"/>
    <col min="13314" max="13314" width="10.88671875" style="20" bestFit="1" customWidth="1"/>
    <col min="13315" max="13326" width="6.109375" style="20" customWidth="1"/>
    <col min="13327" max="13568" width="11.44140625" style="20"/>
    <col min="13569" max="13569" width="6.33203125" style="20" customWidth="1"/>
    <col min="13570" max="13570" width="10.88671875" style="20" bestFit="1" customWidth="1"/>
    <col min="13571" max="13582" width="6.109375" style="20" customWidth="1"/>
    <col min="13583" max="13824" width="11.44140625" style="20"/>
    <col min="13825" max="13825" width="6.33203125" style="20" customWidth="1"/>
    <col min="13826" max="13826" width="10.88671875" style="20" bestFit="1" customWidth="1"/>
    <col min="13827" max="13838" width="6.109375" style="20" customWidth="1"/>
    <col min="13839" max="14080" width="11.44140625" style="20"/>
    <col min="14081" max="14081" width="6.33203125" style="20" customWidth="1"/>
    <col min="14082" max="14082" width="10.88671875" style="20" bestFit="1" customWidth="1"/>
    <col min="14083" max="14094" width="6.109375" style="20" customWidth="1"/>
    <col min="14095" max="14336" width="11.44140625" style="20"/>
    <col min="14337" max="14337" width="6.33203125" style="20" customWidth="1"/>
    <col min="14338" max="14338" width="10.88671875" style="20" bestFit="1" customWidth="1"/>
    <col min="14339" max="14350" width="6.109375" style="20" customWidth="1"/>
    <col min="14351" max="14592" width="11.44140625" style="20"/>
    <col min="14593" max="14593" width="6.33203125" style="20" customWidth="1"/>
    <col min="14594" max="14594" width="10.88671875" style="20" bestFit="1" customWidth="1"/>
    <col min="14595" max="14606" width="6.109375" style="20" customWidth="1"/>
    <col min="14607" max="14848" width="11.44140625" style="20"/>
    <col min="14849" max="14849" width="6.33203125" style="20" customWidth="1"/>
    <col min="14850" max="14850" width="10.88671875" style="20" bestFit="1" customWidth="1"/>
    <col min="14851" max="14862" width="6.109375" style="20" customWidth="1"/>
    <col min="14863" max="15104" width="11.44140625" style="20"/>
    <col min="15105" max="15105" width="6.33203125" style="20" customWidth="1"/>
    <col min="15106" max="15106" width="10.88671875" style="20" bestFit="1" customWidth="1"/>
    <col min="15107" max="15118" width="6.109375" style="20" customWidth="1"/>
    <col min="15119" max="15360" width="11.44140625" style="20"/>
    <col min="15361" max="15361" width="6.33203125" style="20" customWidth="1"/>
    <col min="15362" max="15362" width="10.88671875" style="20" bestFit="1" customWidth="1"/>
    <col min="15363" max="15374" width="6.109375" style="20" customWidth="1"/>
    <col min="15375" max="15616" width="11.44140625" style="20"/>
    <col min="15617" max="15617" width="6.33203125" style="20" customWidth="1"/>
    <col min="15618" max="15618" width="10.88671875" style="20" bestFit="1" customWidth="1"/>
    <col min="15619" max="15630" width="6.109375" style="20" customWidth="1"/>
    <col min="15631" max="15872" width="11.44140625" style="20"/>
    <col min="15873" max="15873" width="6.33203125" style="20" customWidth="1"/>
    <col min="15874" max="15874" width="10.88671875" style="20" bestFit="1" customWidth="1"/>
    <col min="15875" max="15886" width="6.109375" style="20" customWidth="1"/>
    <col min="15887" max="16128" width="11.44140625" style="20"/>
    <col min="16129" max="16129" width="6.33203125" style="20" customWidth="1"/>
    <col min="16130" max="16130" width="10.88671875" style="20" bestFit="1" customWidth="1"/>
    <col min="16131" max="16142" width="6.109375" style="20" customWidth="1"/>
    <col min="16143" max="16384" width="11.44140625" style="20"/>
  </cols>
  <sheetData>
    <row r="1" spans="1:14" ht="18" customHeight="1">
      <c r="A1" s="295" t="s">
        <v>317</v>
      </c>
      <c r="B1" s="295"/>
      <c r="C1" s="295"/>
      <c r="D1" s="295"/>
      <c r="E1" s="295"/>
      <c r="F1" s="295"/>
      <c r="G1" s="295"/>
      <c r="H1" s="295"/>
      <c r="I1" s="295"/>
      <c r="J1" s="295"/>
      <c r="K1" s="295"/>
      <c r="L1" s="295"/>
      <c r="M1" s="295"/>
      <c r="N1" s="295"/>
    </row>
    <row r="2" spans="1:14" s="137" customFormat="1" ht="15.9" customHeight="1" thickBot="1">
      <c r="A2" s="215"/>
      <c r="B2" s="147"/>
      <c r="C2" s="146"/>
      <c r="D2" s="148"/>
      <c r="E2" s="148"/>
      <c r="F2" s="148"/>
      <c r="G2" s="148"/>
      <c r="H2" s="148"/>
      <c r="I2" s="148"/>
      <c r="J2" s="148"/>
      <c r="K2" s="148"/>
      <c r="L2" s="148"/>
      <c r="M2" s="148"/>
      <c r="N2" s="148"/>
    </row>
    <row r="3" spans="1:14" s="137" customFormat="1" ht="15.9" customHeight="1">
      <c r="A3" s="135"/>
      <c r="B3" s="160"/>
      <c r="C3" s="135"/>
      <c r="L3" s="306" t="s">
        <v>318</v>
      </c>
      <c r="M3" s="306"/>
      <c r="N3" s="306"/>
    </row>
    <row r="4" spans="1:14" s="138" customFormat="1" ht="15.9" customHeight="1">
      <c r="A4" s="149" t="s">
        <v>274</v>
      </c>
      <c r="B4" s="216" t="s">
        <v>170</v>
      </c>
      <c r="C4" s="217" t="s">
        <v>126</v>
      </c>
      <c r="D4" s="217" t="s">
        <v>127</v>
      </c>
      <c r="E4" s="217" t="s">
        <v>117</v>
      </c>
      <c r="F4" s="217" t="s">
        <v>116</v>
      </c>
      <c r="G4" s="217" t="s">
        <v>135</v>
      </c>
      <c r="H4" s="217" t="s">
        <v>134</v>
      </c>
      <c r="I4" s="217" t="s">
        <v>133</v>
      </c>
      <c r="J4" s="217" t="s">
        <v>132</v>
      </c>
      <c r="K4" s="217" t="s">
        <v>131</v>
      </c>
      <c r="L4" s="217" t="s">
        <v>130</v>
      </c>
      <c r="M4" s="217" t="s">
        <v>129</v>
      </c>
      <c r="N4" s="217" t="s">
        <v>128</v>
      </c>
    </row>
    <row r="5" spans="1:14" s="137" customFormat="1" ht="15.9" customHeight="1">
      <c r="A5" s="307" t="s">
        <v>156</v>
      </c>
      <c r="B5" s="307"/>
      <c r="C5" s="307"/>
      <c r="D5" s="307"/>
      <c r="E5" s="307"/>
      <c r="F5" s="307"/>
      <c r="G5" s="307"/>
      <c r="H5" s="307"/>
      <c r="I5" s="307"/>
      <c r="J5" s="307"/>
      <c r="K5" s="307"/>
      <c r="L5" s="307"/>
      <c r="M5" s="307"/>
      <c r="N5" s="307"/>
    </row>
    <row r="6" spans="1:14" s="137" customFormat="1" ht="15.9" customHeight="1">
      <c r="A6" s="187" t="s">
        <v>289</v>
      </c>
      <c r="B6" s="173">
        <f>SUM(C6:N6)/12</f>
        <v>345.58333333333331</v>
      </c>
      <c r="C6" s="168">
        <v>361</v>
      </c>
      <c r="D6" s="168">
        <v>370</v>
      </c>
      <c r="E6" s="168">
        <v>352</v>
      </c>
      <c r="F6" s="168">
        <v>335</v>
      </c>
      <c r="G6" s="168">
        <v>318</v>
      </c>
      <c r="H6" s="168">
        <v>327</v>
      </c>
      <c r="I6" s="168">
        <v>346</v>
      </c>
      <c r="J6" s="168">
        <v>349</v>
      </c>
      <c r="K6" s="168">
        <v>346</v>
      </c>
      <c r="L6" s="168">
        <v>340</v>
      </c>
      <c r="M6" s="168">
        <v>351</v>
      </c>
      <c r="N6" s="168">
        <v>352</v>
      </c>
    </row>
    <row r="7" spans="1:14" s="137" customFormat="1" ht="15.9" customHeight="1">
      <c r="A7" s="139" t="s">
        <v>294</v>
      </c>
      <c r="B7" s="173">
        <f>SUM(C7:N7)/12</f>
        <v>825.08333333333337</v>
      </c>
      <c r="C7" s="168">
        <v>831</v>
      </c>
      <c r="D7" s="168">
        <v>834</v>
      </c>
      <c r="E7" s="168">
        <v>848</v>
      </c>
      <c r="F7" s="168">
        <v>846</v>
      </c>
      <c r="G7" s="168">
        <v>817</v>
      </c>
      <c r="H7" s="168">
        <v>795</v>
      </c>
      <c r="I7" s="168">
        <v>796</v>
      </c>
      <c r="J7" s="168">
        <v>850</v>
      </c>
      <c r="K7" s="168">
        <v>822</v>
      </c>
      <c r="L7" s="168">
        <v>821</v>
      </c>
      <c r="M7" s="168">
        <v>813</v>
      </c>
      <c r="N7" s="168">
        <v>828</v>
      </c>
    </row>
    <row r="8" spans="1:14" s="137" customFormat="1" ht="15.9" customHeight="1">
      <c r="A8" s="187" t="s">
        <v>242</v>
      </c>
      <c r="B8" s="173">
        <f>SUM(C8:N8)/12</f>
        <v>784.25</v>
      </c>
      <c r="C8" s="168">
        <v>836</v>
      </c>
      <c r="D8" s="168">
        <v>813</v>
      </c>
      <c r="E8" s="168">
        <v>828</v>
      </c>
      <c r="F8" s="168">
        <v>823</v>
      </c>
      <c r="G8" s="168">
        <v>796</v>
      </c>
      <c r="H8" s="168">
        <v>778</v>
      </c>
      <c r="I8" s="168">
        <v>764</v>
      </c>
      <c r="J8" s="168">
        <v>778</v>
      </c>
      <c r="K8" s="168">
        <v>763</v>
      </c>
      <c r="L8" s="168">
        <v>752</v>
      </c>
      <c r="M8" s="168">
        <v>736</v>
      </c>
      <c r="N8" s="168">
        <v>744</v>
      </c>
    </row>
    <row r="9" spans="1:14" s="137" customFormat="1" ht="15.9" customHeight="1">
      <c r="A9" s="187" t="s">
        <v>244</v>
      </c>
      <c r="B9" s="173">
        <f>SUM(C9:N9)/12</f>
        <v>665.75</v>
      </c>
      <c r="C9" s="168">
        <v>764</v>
      </c>
      <c r="D9" s="168">
        <v>759</v>
      </c>
      <c r="E9" s="168">
        <v>697</v>
      </c>
      <c r="F9" s="168">
        <v>648</v>
      </c>
      <c r="G9" s="168">
        <v>625</v>
      </c>
      <c r="H9" s="168">
        <v>643</v>
      </c>
      <c r="I9" s="168">
        <v>644</v>
      </c>
      <c r="J9" s="168">
        <v>664</v>
      </c>
      <c r="K9" s="168">
        <v>632</v>
      </c>
      <c r="L9" s="168">
        <v>635</v>
      </c>
      <c r="M9" s="168">
        <v>636</v>
      </c>
      <c r="N9" s="168">
        <v>642</v>
      </c>
    </row>
    <row r="10" spans="1:14" s="137" customFormat="1" ht="15.9" customHeight="1">
      <c r="A10" s="187" t="s">
        <v>245</v>
      </c>
      <c r="B10" s="173">
        <v>565.66666666666663</v>
      </c>
      <c r="C10" s="168">
        <v>643</v>
      </c>
      <c r="D10" s="168">
        <v>632</v>
      </c>
      <c r="E10" s="168">
        <v>622</v>
      </c>
      <c r="F10" s="168">
        <v>598</v>
      </c>
      <c r="G10" s="168">
        <v>534</v>
      </c>
      <c r="H10" s="168">
        <v>522</v>
      </c>
      <c r="I10" s="168">
        <v>523</v>
      </c>
      <c r="J10" s="168">
        <v>525</v>
      </c>
      <c r="K10" s="168">
        <v>523</v>
      </c>
      <c r="L10" s="168">
        <v>529</v>
      </c>
      <c r="M10" s="168">
        <v>563</v>
      </c>
      <c r="N10" s="168">
        <v>574</v>
      </c>
    </row>
    <row r="11" spans="1:14" s="137" customFormat="1" ht="15.9" customHeight="1">
      <c r="A11" s="187" t="s">
        <v>246</v>
      </c>
      <c r="B11" s="173">
        <v>711.33333333333337</v>
      </c>
      <c r="C11" s="168">
        <v>637</v>
      </c>
      <c r="D11" s="168">
        <v>648</v>
      </c>
      <c r="E11" s="168">
        <v>667</v>
      </c>
      <c r="F11" s="168">
        <v>678</v>
      </c>
      <c r="G11" s="168">
        <v>701</v>
      </c>
      <c r="H11" s="168">
        <v>715</v>
      </c>
      <c r="I11" s="168">
        <v>731</v>
      </c>
      <c r="J11" s="168">
        <v>739</v>
      </c>
      <c r="K11" s="168">
        <v>739</v>
      </c>
      <c r="L11" s="168">
        <v>758</v>
      </c>
      <c r="M11" s="168">
        <v>747</v>
      </c>
      <c r="N11" s="168">
        <v>776</v>
      </c>
    </row>
    <row r="12" spans="1:14" s="137" customFormat="1" ht="15.9" customHeight="1">
      <c r="A12" s="187" t="s">
        <v>247</v>
      </c>
      <c r="B12" s="173">
        <v>692.16666666666663</v>
      </c>
      <c r="C12" s="168">
        <v>780</v>
      </c>
      <c r="D12" s="168">
        <v>791</v>
      </c>
      <c r="E12" s="168">
        <v>749</v>
      </c>
      <c r="F12" s="168">
        <v>752</v>
      </c>
      <c r="G12" s="168">
        <v>715</v>
      </c>
      <c r="H12" s="168">
        <v>705</v>
      </c>
      <c r="I12" s="168">
        <v>679</v>
      </c>
      <c r="J12" s="168">
        <v>664</v>
      </c>
      <c r="K12" s="168">
        <v>620</v>
      </c>
      <c r="L12" s="168">
        <v>606</v>
      </c>
      <c r="M12" s="168">
        <v>617</v>
      </c>
      <c r="N12" s="168">
        <v>628</v>
      </c>
    </row>
    <row r="13" spans="1:14" s="137" customFormat="1" ht="15.9" customHeight="1">
      <c r="A13" s="187" t="s">
        <v>248</v>
      </c>
      <c r="B13" s="173">
        <v>603</v>
      </c>
      <c r="C13" s="168">
        <v>635</v>
      </c>
      <c r="D13" s="168">
        <v>604</v>
      </c>
      <c r="E13" s="168">
        <v>607</v>
      </c>
      <c r="F13" s="168">
        <v>610</v>
      </c>
      <c r="G13" s="168">
        <v>585</v>
      </c>
      <c r="H13" s="168">
        <v>579</v>
      </c>
      <c r="I13" s="168">
        <v>579</v>
      </c>
      <c r="J13" s="168">
        <v>578</v>
      </c>
      <c r="K13" s="168">
        <v>581</v>
      </c>
      <c r="L13" s="168">
        <v>596</v>
      </c>
      <c r="M13" s="168">
        <v>628</v>
      </c>
      <c r="N13" s="168">
        <v>654</v>
      </c>
    </row>
    <row r="14" spans="1:14" s="137" customFormat="1" ht="15.9" customHeight="1">
      <c r="A14" s="187" t="s">
        <v>249</v>
      </c>
      <c r="B14" s="173">
        <v>636.41666666666663</v>
      </c>
      <c r="C14" s="168">
        <v>674</v>
      </c>
      <c r="D14" s="168">
        <v>646</v>
      </c>
      <c r="E14" s="168">
        <v>653</v>
      </c>
      <c r="F14" s="168">
        <v>655</v>
      </c>
      <c r="G14" s="168">
        <v>637</v>
      </c>
      <c r="H14" s="168">
        <v>603</v>
      </c>
      <c r="I14" s="168">
        <v>637</v>
      </c>
      <c r="J14" s="168">
        <v>637</v>
      </c>
      <c r="K14" s="168">
        <v>615</v>
      </c>
      <c r="L14" s="168">
        <v>610</v>
      </c>
      <c r="M14" s="168">
        <v>635</v>
      </c>
      <c r="N14" s="168">
        <v>635</v>
      </c>
    </row>
    <row r="15" spans="1:14" s="137" customFormat="1" ht="15.9" customHeight="1">
      <c r="A15" s="187" t="s">
        <v>250</v>
      </c>
      <c r="B15" s="173">
        <v>631.08333333333337</v>
      </c>
      <c r="C15" s="168">
        <v>614</v>
      </c>
      <c r="D15" s="168">
        <v>616</v>
      </c>
      <c r="E15" s="168">
        <v>600</v>
      </c>
      <c r="F15" s="168">
        <v>597</v>
      </c>
      <c r="G15" s="168">
        <v>608</v>
      </c>
      <c r="H15" s="168">
        <v>622</v>
      </c>
      <c r="I15" s="168">
        <v>631</v>
      </c>
      <c r="J15" s="168">
        <v>664</v>
      </c>
      <c r="K15" s="168">
        <v>658</v>
      </c>
      <c r="L15" s="168">
        <v>645</v>
      </c>
      <c r="M15" s="168">
        <v>655</v>
      </c>
      <c r="N15" s="168">
        <v>663</v>
      </c>
    </row>
    <row r="16" spans="1:14" s="137" customFormat="1" ht="15.9" customHeight="1">
      <c r="A16" s="187" t="s">
        <v>251</v>
      </c>
      <c r="B16" s="173">
        <v>628.41666666666663</v>
      </c>
      <c r="C16" s="168">
        <v>646</v>
      </c>
      <c r="D16" s="168">
        <v>643</v>
      </c>
      <c r="E16" s="168">
        <v>629</v>
      </c>
      <c r="F16" s="168">
        <v>641</v>
      </c>
      <c r="G16" s="168">
        <v>607</v>
      </c>
      <c r="H16" s="168">
        <v>598</v>
      </c>
      <c r="I16" s="168">
        <v>639</v>
      </c>
      <c r="J16" s="168">
        <v>627</v>
      </c>
      <c r="K16" s="168">
        <v>621</v>
      </c>
      <c r="L16" s="168">
        <v>623</v>
      </c>
      <c r="M16" s="168">
        <v>632</v>
      </c>
      <c r="N16" s="168">
        <v>635</v>
      </c>
    </row>
    <row r="17" spans="1:14" s="137" customFormat="1" ht="15.9" customHeight="1">
      <c r="A17" s="187" t="s">
        <v>252</v>
      </c>
      <c r="B17" s="173">
        <v>638</v>
      </c>
      <c r="C17" s="168">
        <v>621</v>
      </c>
      <c r="D17" s="168">
        <v>627</v>
      </c>
      <c r="E17" s="168">
        <v>648</v>
      </c>
      <c r="F17" s="168">
        <v>647</v>
      </c>
      <c r="G17" s="168">
        <v>638</v>
      </c>
      <c r="H17" s="168">
        <v>643</v>
      </c>
      <c r="I17" s="168">
        <v>623</v>
      </c>
      <c r="J17" s="168">
        <v>614</v>
      </c>
      <c r="K17" s="168">
        <v>617</v>
      </c>
      <c r="L17" s="168">
        <v>636</v>
      </c>
      <c r="M17" s="168">
        <v>659</v>
      </c>
      <c r="N17" s="168">
        <v>683</v>
      </c>
    </row>
    <row r="18" spans="1:14" s="137" customFormat="1" ht="15.9" customHeight="1">
      <c r="A18" s="187" t="s">
        <v>253</v>
      </c>
      <c r="B18" s="173">
        <v>629</v>
      </c>
      <c r="C18" s="168">
        <v>680</v>
      </c>
      <c r="D18" s="168">
        <v>658</v>
      </c>
      <c r="E18" s="168">
        <v>644</v>
      </c>
      <c r="F18" s="168">
        <v>645</v>
      </c>
      <c r="G18" s="168">
        <v>638</v>
      </c>
      <c r="H18" s="168">
        <v>626</v>
      </c>
      <c r="I18" s="168">
        <v>619</v>
      </c>
      <c r="J18" s="168">
        <v>605</v>
      </c>
      <c r="K18" s="168">
        <v>594</v>
      </c>
      <c r="L18" s="168">
        <v>595</v>
      </c>
      <c r="M18" s="168">
        <v>616</v>
      </c>
      <c r="N18" s="168">
        <v>622</v>
      </c>
    </row>
    <row r="19" spans="1:14" s="137" customFormat="1" ht="15.9" customHeight="1">
      <c r="A19" s="187" t="s">
        <v>254</v>
      </c>
      <c r="B19" s="173">
        <v>548</v>
      </c>
      <c r="C19" s="168">
        <v>640</v>
      </c>
      <c r="D19" s="168">
        <v>632</v>
      </c>
      <c r="E19" s="168">
        <v>600</v>
      </c>
      <c r="F19" s="168">
        <v>580</v>
      </c>
      <c r="G19" s="168">
        <v>570</v>
      </c>
      <c r="H19" s="168">
        <v>540</v>
      </c>
      <c r="I19" s="168">
        <v>529</v>
      </c>
      <c r="J19" s="168">
        <v>503</v>
      </c>
      <c r="K19" s="168">
        <v>479</v>
      </c>
      <c r="L19" s="168">
        <v>486</v>
      </c>
      <c r="M19" s="168">
        <v>495</v>
      </c>
      <c r="N19" s="168">
        <v>527</v>
      </c>
    </row>
    <row r="20" spans="1:14" s="137" customFormat="1" ht="15.9" customHeight="1">
      <c r="A20" s="187" t="s">
        <v>255</v>
      </c>
      <c r="B20" s="173">
        <v>484</v>
      </c>
      <c r="C20" s="168">
        <v>540</v>
      </c>
      <c r="D20" s="168">
        <v>532</v>
      </c>
      <c r="E20" s="168">
        <v>500</v>
      </c>
      <c r="F20" s="168">
        <v>473</v>
      </c>
      <c r="G20" s="168">
        <v>471</v>
      </c>
      <c r="H20" s="168">
        <v>470</v>
      </c>
      <c r="I20" s="168">
        <v>487</v>
      </c>
      <c r="J20" s="168">
        <v>462</v>
      </c>
      <c r="K20" s="168">
        <v>443</v>
      </c>
      <c r="L20" s="168">
        <v>455</v>
      </c>
      <c r="M20" s="168">
        <v>476</v>
      </c>
      <c r="N20" s="168">
        <v>502</v>
      </c>
    </row>
    <row r="21" spans="1:14" s="137" customFormat="1" ht="15.9" customHeight="1">
      <c r="A21" s="188" t="s">
        <v>347</v>
      </c>
      <c r="B21" s="189">
        <v>462</v>
      </c>
      <c r="C21" s="190">
        <v>514</v>
      </c>
      <c r="D21" s="190">
        <v>509</v>
      </c>
      <c r="E21" s="190">
        <v>503</v>
      </c>
      <c r="F21" s="190">
        <v>487</v>
      </c>
      <c r="G21" s="190">
        <v>469</v>
      </c>
      <c r="H21" s="190">
        <v>451</v>
      </c>
      <c r="I21" s="190">
        <v>451</v>
      </c>
      <c r="J21" s="190">
        <v>433</v>
      </c>
      <c r="K21" s="190">
        <v>443</v>
      </c>
      <c r="L21" s="190">
        <v>435</v>
      </c>
      <c r="M21" s="190">
        <v>407</v>
      </c>
      <c r="N21" s="190">
        <v>446</v>
      </c>
    </row>
    <row r="22" spans="1:14" s="137" customFormat="1" ht="15.9" customHeight="1">
      <c r="A22" s="275" t="s">
        <v>240</v>
      </c>
      <c r="B22" s="275"/>
      <c r="C22" s="275"/>
      <c r="D22" s="275"/>
      <c r="E22" s="275"/>
      <c r="F22" s="275"/>
      <c r="G22" s="275"/>
      <c r="H22" s="275"/>
      <c r="I22" s="275"/>
      <c r="J22" s="275"/>
      <c r="K22" s="275"/>
      <c r="L22" s="275"/>
      <c r="M22" s="275"/>
      <c r="N22" s="275"/>
    </row>
    <row r="23" spans="1:14" s="137" customFormat="1" ht="15.9" customHeight="1">
      <c r="A23" s="187" t="s">
        <v>289</v>
      </c>
      <c r="B23" s="173">
        <f>SUM(C23:N23)/12</f>
        <v>163.33333333333334</v>
      </c>
      <c r="C23" s="168">
        <v>165</v>
      </c>
      <c r="D23" s="168">
        <v>162</v>
      </c>
      <c r="E23" s="168">
        <v>159</v>
      </c>
      <c r="F23" s="168">
        <v>162</v>
      </c>
      <c r="G23" s="168">
        <v>152</v>
      </c>
      <c r="H23" s="168">
        <v>154</v>
      </c>
      <c r="I23" s="168">
        <v>166</v>
      </c>
      <c r="J23" s="168">
        <v>173</v>
      </c>
      <c r="K23" s="168">
        <v>174</v>
      </c>
      <c r="L23" s="168">
        <v>167</v>
      </c>
      <c r="M23" s="168">
        <v>163</v>
      </c>
      <c r="N23" s="168">
        <v>163</v>
      </c>
    </row>
    <row r="24" spans="1:14" s="137" customFormat="1" ht="15.9" customHeight="1">
      <c r="A24" s="139" t="s">
        <v>294</v>
      </c>
      <c r="B24" s="173">
        <f>SUM(C24:N24)/12</f>
        <v>400.41666666666669</v>
      </c>
      <c r="C24" s="168">
        <v>377</v>
      </c>
      <c r="D24" s="168">
        <v>384</v>
      </c>
      <c r="E24" s="168">
        <v>404</v>
      </c>
      <c r="F24" s="168">
        <v>414</v>
      </c>
      <c r="G24" s="168">
        <v>402</v>
      </c>
      <c r="H24" s="168">
        <v>392</v>
      </c>
      <c r="I24" s="168">
        <v>402</v>
      </c>
      <c r="J24" s="168">
        <v>428</v>
      </c>
      <c r="K24" s="168">
        <v>412</v>
      </c>
      <c r="L24" s="168">
        <v>406</v>
      </c>
      <c r="M24" s="168">
        <v>395</v>
      </c>
      <c r="N24" s="168">
        <v>389</v>
      </c>
    </row>
    <row r="25" spans="1:14" s="137" customFormat="1" ht="15.9" customHeight="1">
      <c r="A25" s="187" t="s">
        <v>242</v>
      </c>
      <c r="B25" s="173">
        <f>SUM(C25:N25)/12</f>
        <v>377.5</v>
      </c>
      <c r="C25" s="168">
        <v>391</v>
      </c>
      <c r="D25" s="168">
        <v>378</v>
      </c>
      <c r="E25" s="168">
        <v>383</v>
      </c>
      <c r="F25" s="168">
        <v>383</v>
      </c>
      <c r="G25" s="168">
        <v>378</v>
      </c>
      <c r="H25" s="168">
        <v>372</v>
      </c>
      <c r="I25" s="168">
        <v>380</v>
      </c>
      <c r="J25" s="168">
        <v>395</v>
      </c>
      <c r="K25" s="168">
        <v>383</v>
      </c>
      <c r="L25" s="168">
        <v>367</v>
      </c>
      <c r="M25" s="168">
        <v>355</v>
      </c>
      <c r="N25" s="168">
        <v>365</v>
      </c>
    </row>
    <row r="26" spans="1:14" s="137" customFormat="1" ht="15.9" customHeight="1">
      <c r="A26" s="187" t="s">
        <v>244</v>
      </c>
      <c r="B26" s="173">
        <f>SUM(C26:N26)/12</f>
        <v>329.83333333333331</v>
      </c>
      <c r="C26" s="168">
        <v>372</v>
      </c>
      <c r="D26" s="168">
        <v>370</v>
      </c>
      <c r="E26" s="168">
        <v>351</v>
      </c>
      <c r="F26" s="168">
        <v>319</v>
      </c>
      <c r="G26" s="168">
        <v>296</v>
      </c>
      <c r="H26" s="168">
        <v>313</v>
      </c>
      <c r="I26" s="168">
        <v>311</v>
      </c>
      <c r="J26" s="168">
        <v>343</v>
      </c>
      <c r="K26" s="168">
        <v>325</v>
      </c>
      <c r="L26" s="168">
        <v>325</v>
      </c>
      <c r="M26" s="168">
        <v>318</v>
      </c>
      <c r="N26" s="168">
        <v>315</v>
      </c>
    </row>
    <row r="27" spans="1:14" s="137" customFormat="1" ht="15.9" customHeight="1">
      <c r="A27" s="187" t="s">
        <v>245</v>
      </c>
      <c r="B27" s="173">
        <v>284.33333333333331</v>
      </c>
      <c r="C27" s="168">
        <v>318</v>
      </c>
      <c r="D27" s="168">
        <v>313</v>
      </c>
      <c r="E27" s="168">
        <v>302</v>
      </c>
      <c r="F27" s="168">
        <v>295</v>
      </c>
      <c r="G27" s="168">
        <v>262</v>
      </c>
      <c r="H27" s="168">
        <v>258</v>
      </c>
      <c r="I27" s="168">
        <v>257</v>
      </c>
      <c r="J27" s="168">
        <v>268</v>
      </c>
      <c r="K27" s="168">
        <v>277</v>
      </c>
      <c r="L27" s="168">
        <v>285</v>
      </c>
      <c r="M27" s="168">
        <v>286</v>
      </c>
      <c r="N27" s="168">
        <v>291</v>
      </c>
    </row>
    <row r="28" spans="1:14" s="137" customFormat="1" ht="15.9" customHeight="1">
      <c r="A28" s="187" t="s">
        <v>246</v>
      </c>
      <c r="B28" s="173">
        <v>353.08333333333331</v>
      </c>
      <c r="C28" s="168">
        <v>319</v>
      </c>
      <c r="D28" s="168">
        <v>329</v>
      </c>
      <c r="E28" s="168">
        <v>343</v>
      </c>
      <c r="F28" s="168">
        <v>343</v>
      </c>
      <c r="G28" s="168">
        <v>349</v>
      </c>
      <c r="H28" s="168">
        <v>356</v>
      </c>
      <c r="I28" s="168">
        <v>357</v>
      </c>
      <c r="J28" s="168">
        <v>362</v>
      </c>
      <c r="K28" s="168">
        <v>364</v>
      </c>
      <c r="L28" s="168">
        <v>370</v>
      </c>
      <c r="M28" s="168">
        <v>368</v>
      </c>
      <c r="N28" s="168">
        <v>377</v>
      </c>
    </row>
    <row r="29" spans="1:14" s="137" customFormat="1" ht="15.9" customHeight="1">
      <c r="A29" s="187" t="s">
        <v>247</v>
      </c>
      <c r="B29" s="173">
        <v>348.16666666666669</v>
      </c>
      <c r="C29" s="168">
        <v>379</v>
      </c>
      <c r="D29" s="168">
        <v>384</v>
      </c>
      <c r="E29" s="168">
        <v>373</v>
      </c>
      <c r="F29" s="168">
        <v>366</v>
      </c>
      <c r="G29" s="168">
        <v>361</v>
      </c>
      <c r="H29" s="168">
        <v>358</v>
      </c>
      <c r="I29" s="168">
        <v>349</v>
      </c>
      <c r="J29" s="168">
        <v>340</v>
      </c>
      <c r="K29" s="168">
        <v>322</v>
      </c>
      <c r="L29" s="168">
        <v>316</v>
      </c>
      <c r="M29" s="168">
        <v>309</v>
      </c>
      <c r="N29" s="168">
        <v>321</v>
      </c>
    </row>
    <row r="30" spans="1:14" s="137" customFormat="1" ht="15.9" customHeight="1">
      <c r="A30" s="187" t="s">
        <v>248</v>
      </c>
      <c r="B30" s="173">
        <v>318.16666666666669</v>
      </c>
      <c r="C30" s="168">
        <v>319</v>
      </c>
      <c r="D30" s="168">
        <v>312</v>
      </c>
      <c r="E30" s="168">
        <v>317</v>
      </c>
      <c r="F30" s="168">
        <v>322</v>
      </c>
      <c r="G30" s="168">
        <v>311</v>
      </c>
      <c r="H30" s="168">
        <v>305</v>
      </c>
      <c r="I30" s="168">
        <v>310</v>
      </c>
      <c r="J30" s="168">
        <v>313</v>
      </c>
      <c r="K30" s="168">
        <v>312</v>
      </c>
      <c r="L30" s="168">
        <v>313</v>
      </c>
      <c r="M30" s="168">
        <v>337</v>
      </c>
      <c r="N30" s="168">
        <v>347</v>
      </c>
    </row>
    <row r="31" spans="1:14" s="137" customFormat="1" ht="15.9" customHeight="1">
      <c r="A31" s="187" t="s">
        <v>249</v>
      </c>
      <c r="B31" s="173">
        <v>336.5</v>
      </c>
      <c r="C31" s="168">
        <v>353</v>
      </c>
      <c r="D31" s="168">
        <v>338</v>
      </c>
      <c r="E31" s="168">
        <v>341</v>
      </c>
      <c r="F31" s="168">
        <v>348</v>
      </c>
      <c r="G31" s="168">
        <v>339</v>
      </c>
      <c r="H31" s="168">
        <v>324</v>
      </c>
      <c r="I31" s="168">
        <v>352</v>
      </c>
      <c r="J31" s="168">
        <v>352</v>
      </c>
      <c r="K31" s="168">
        <v>336</v>
      </c>
      <c r="L31" s="168">
        <v>326</v>
      </c>
      <c r="M31" s="168">
        <v>322</v>
      </c>
      <c r="N31" s="168">
        <v>307</v>
      </c>
    </row>
    <row r="32" spans="1:14" s="137" customFormat="1" ht="15.9" customHeight="1">
      <c r="A32" s="187" t="s">
        <v>250</v>
      </c>
      <c r="B32" s="173">
        <v>317.91666666666669</v>
      </c>
      <c r="C32" s="168">
        <v>304</v>
      </c>
      <c r="D32" s="168">
        <v>305</v>
      </c>
      <c r="E32" s="168">
        <v>301</v>
      </c>
      <c r="F32" s="168">
        <v>299</v>
      </c>
      <c r="G32" s="168">
        <v>312</v>
      </c>
      <c r="H32" s="168">
        <v>311</v>
      </c>
      <c r="I32" s="168">
        <v>323</v>
      </c>
      <c r="J32" s="168">
        <v>334</v>
      </c>
      <c r="K32" s="168">
        <v>334</v>
      </c>
      <c r="L32" s="168">
        <v>322</v>
      </c>
      <c r="M32" s="168">
        <v>328</v>
      </c>
      <c r="N32" s="168">
        <v>342</v>
      </c>
    </row>
    <row r="33" spans="1:14" s="137" customFormat="1" ht="15.9" customHeight="1">
      <c r="A33" s="187" t="s">
        <v>251</v>
      </c>
      <c r="B33" s="173">
        <v>316.66666666666669</v>
      </c>
      <c r="C33" s="168">
        <v>322</v>
      </c>
      <c r="D33" s="168">
        <v>323</v>
      </c>
      <c r="E33" s="168">
        <v>319</v>
      </c>
      <c r="F33" s="168">
        <v>327</v>
      </c>
      <c r="G33" s="168">
        <v>304</v>
      </c>
      <c r="H33" s="168">
        <v>309</v>
      </c>
      <c r="I33" s="168">
        <v>325</v>
      </c>
      <c r="J33" s="168">
        <v>317</v>
      </c>
      <c r="K33" s="168">
        <v>314</v>
      </c>
      <c r="L33" s="168">
        <v>316</v>
      </c>
      <c r="M33" s="168">
        <v>316</v>
      </c>
      <c r="N33" s="168">
        <v>308</v>
      </c>
    </row>
    <row r="34" spans="1:14" s="137" customFormat="1" ht="15.9" customHeight="1">
      <c r="A34" s="187" t="s">
        <v>252</v>
      </c>
      <c r="B34" s="173">
        <v>301.5</v>
      </c>
      <c r="C34" s="168">
        <v>286</v>
      </c>
      <c r="D34" s="168">
        <v>291</v>
      </c>
      <c r="E34" s="168">
        <v>309</v>
      </c>
      <c r="F34" s="168">
        <v>317</v>
      </c>
      <c r="G34" s="168">
        <v>313</v>
      </c>
      <c r="H34" s="168">
        <v>318</v>
      </c>
      <c r="I34" s="168">
        <v>308</v>
      </c>
      <c r="J34" s="168">
        <v>290</v>
      </c>
      <c r="K34" s="168">
        <v>284</v>
      </c>
      <c r="L34" s="168">
        <v>298</v>
      </c>
      <c r="M34" s="168">
        <v>298</v>
      </c>
      <c r="N34" s="168">
        <v>306</v>
      </c>
    </row>
    <row r="35" spans="1:14" s="137" customFormat="1" ht="15.9" customHeight="1">
      <c r="A35" s="187" t="s">
        <v>253</v>
      </c>
      <c r="B35" s="173">
        <v>287</v>
      </c>
      <c r="C35" s="168">
        <v>301</v>
      </c>
      <c r="D35" s="168">
        <v>295</v>
      </c>
      <c r="E35" s="168">
        <v>280</v>
      </c>
      <c r="F35" s="168">
        <v>283</v>
      </c>
      <c r="G35" s="168">
        <v>292</v>
      </c>
      <c r="H35" s="168">
        <v>293</v>
      </c>
      <c r="I35" s="168">
        <v>288</v>
      </c>
      <c r="J35" s="168">
        <v>284</v>
      </c>
      <c r="K35" s="168">
        <v>270</v>
      </c>
      <c r="L35" s="168">
        <v>276</v>
      </c>
      <c r="M35" s="168">
        <v>294</v>
      </c>
      <c r="N35" s="168">
        <v>283</v>
      </c>
    </row>
    <row r="36" spans="1:14" s="137" customFormat="1" ht="15.9" customHeight="1">
      <c r="A36" s="187" t="s">
        <v>254</v>
      </c>
      <c r="B36" s="173">
        <v>271</v>
      </c>
      <c r="C36" s="168">
        <v>293</v>
      </c>
      <c r="D36" s="168">
        <v>297</v>
      </c>
      <c r="E36" s="168">
        <v>284</v>
      </c>
      <c r="F36" s="168">
        <v>278</v>
      </c>
      <c r="G36" s="168">
        <v>288</v>
      </c>
      <c r="H36" s="168">
        <v>273</v>
      </c>
      <c r="I36" s="168">
        <v>273</v>
      </c>
      <c r="J36" s="168">
        <v>260</v>
      </c>
      <c r="K36" s="168">
        <v>247</v>
      </c>
      <c r="L36" s="168">
        <v>246</v>
      </c>
      <c r="M36" s="168">
        <v>250</v>
      </c>
      <c r="N36" s="168">
        <v>263</v>
      </c>
    </row>
    <row r="37" spans="1:14" s="137" customFormat="1" ht="15.9" customHeight="1">
      <c r="A37" s="187" t="s">
        <v>255</v>
      </c>
      <c r="B37" s="173">
        <v>262</v>
      </c>
      <c r="C37" s="168">
        <v>279</v>
      </c>
      <c r="D37" s="168">
        <v>272</v>
      </c>
      <c r="E37" s="168">
        <v>266</v>
      </c>
      <c r="F37" s="168">
        <v>253</v>
      </c>
      <c r="G37" s="168">
        <v>255</v>
      </c>
      <c r="H37" s="168">
        <v>254</v>
      </c>
      <c r="I37" s="168">
        <v>271</v>
      </c>
      <c r="J37" s="168">
        <v>266</v>
      </c>
      <c r="K37" s="168">
        <v>253</v>
      </c>
      <c r="L37" s="168">
        <v>253</v>
      </c>
      <c r="M37" s="168">
        <v>253</v>
      </c>
      <c r="N37" s="168">
        <v>263</v>
      </c>
    </row>
    <row r="38" spans="1:14" s="137" customFormat="1" ht="15.9" customHeight="1">
      <c r="A38" s="188" t="s">
        <v>347</v>
      </c>
      <c r="B38" s="189">
        <v>233</v>
      </c>
      <c r="C38" s="190">
        <v>263</v>
      </c>
      <c r="D38" s="190">
        <v>255</v>
      </c>
      <c r="E38" s="190">
        <v>248</v>
      </c>
      <c r="F38" s="190">
        <v>242</v>
      </c>
      <c r="G38" s="190">
        <v>230</v>
      </c>
      <c r="H38" s="190">
        <v>227</v>
      </c>
      <c r="I38" s="190">
        <v>228</v>
      </c>
      <c r="J38" s="190">
        <v>222</v>
      </c>
      <c r="K38" s="190">
        <v>226</v>
      </c>
      <c r="L38" s="190">
        <v>225</v>
      </c>
      <c r="M38" s="190">
        <v>205</v>
      </c>
      <c r="N38" s="190">
        <v>221</v>
      </c>
    </row>
    <row r="39" spans="1:14" s="137" customFormat="1" ht="15.9" customHeight="1">
      <c r="A39" s="275" t="s">
        <v>241</v>
      </c>
      <c r="B39" s="275"/>
      <c r="C39" s="275"/>
      <c r="D39" s="275"/>
      <c r="E39" s="275"/>
      <c r="F39" s="275"/>
      <c r="G39" s="275"/>
      <c r="H39" s="275"/>
      <c r="I39" s="275"/>
      <c r="J39" s="275"/>
      <c r="K39" s="275"/>
      <c r="L39" s="275"/>
      <c r="M39" s="275"/>
      <c r="N39" s="275"/>
    </row>
    <row r="40" spans="1:14" s="137" customFormat="1" ht="15.9" customHeight="1">
      <c r="A40" s="187" t="s">
        <v>289</v>
      </c>
      <c r="B40" s="173">
        <f>SUM(C40:N40)/12</f>
        <v>182.25</v>
      </c>
      <c r="C40" s="168">
        <v>196</v>
      </c>
      <c r="D40" s="168">
        <v>208</v>
      </c>
      <c r="E40" s="168">
        <v>193</v>
      </c>
      <c r="F40" s="168">
        <v>173</v>
      </c>
      <c r="G40" s="168">
        <v>166</v>
      </c>
      <c r="H40" s="168">
        <v>173</v>
      </c>
      <c r="I40" s="168">
        <v>180</v>
      </c>
      <c r="J40" s="168">
        <v>176</v>
      </c>
      <c r="K40" s="168">
        <v>172</v>
      </c>
      <c r="L40" s="168">
        <v>173</v>
      </c>
      <c r="M40" s="168">
        <v>188</v>
      </c>
      <c r="N40" s="168">
        <v>189</v>
      </c>
    </row>
    <row r="41" spans="1:14" s="137" customFormat="1" ht="15.9" customHeight="1">
      <c r="A41" s="139" t="s">
        <v>294</v>
      </c>
      <c r="B41" s="173">
        <f>SUM(C41:N41)/12</f>
        <v>424.66666666666669</v>
      </c>
      <c r="C41" s="168">
        <v>454</v>
      </c>
      <c r="D41" s="168">
        <v>450</v>
      </c>
      <c r="E41" s="168">
        <v>444</v>
      </c>
      <c r="F41" s="168">
        <v>432</v>
      </c>
      <c r="G41" s="168">
        <v>415</v>
      </c>
      <c r="H41" s="168">
        <v>403</v>
      </c>
      <c r="I41" s="168">
        <v>394</v>
      </c>
      <c r="J41" s="168">
        <v>422</v>
      </c>
      <c r="K41" s="168">
        <v>410</v>
      </c>
      <c r="L41" s="168">
        <v>415</v>
      </c>
      <c r="M41" s="168">
        <f>481-63</f>
        <v>418</v>
      </c>
      <c r="N41" s="168">
        <v>439</v>
      </c>
    </row>
    <row r="42" spans="1:14" s="137" customFormat="1" ht="15.9" customHeight="1">
      <c r="A42" s="187" t="s">
        <v>242</v>
      </c>
      <c r="B42" s="173">
        <f>SUM(C42:N42)/12</f>
        <v>406.75</v>
      </c>
      <c r="C42" s="168">
        <v>445</v>
      </c>
      <c r="D42" s="168">
        <v>435</v>
      </c>
      <c r="E42" s="168">
        <v>445</v>
      </c>
      <c r="F42" s="168">
        <v>440</v>
      </c>
      <c r="G42" s="168">
        <v>418</v>
      </c>
      <c r="H42" s="168">
        <v>406</v>
      </c>
      <c r="I42" s="168">
        <v>384</v>
      </c>
      <c r="J42" s="168">
        <v>383</v>
      </c>
      <c r="K42" s="168">
        <v>380</v>
      </c>
      <c r="L42" s="168">
        <v>385</v>
      </c>
      <c r="M42" s="168">
        <v>381</v>
      </c>
      <c r="N42" s="168">
        <v>379</v>
      </c>
    </row>
    <row r="43" spans="1:14" s="137" customFormat="1" ht="15.9" customHeight="1">
      <c r="A43" s="187" t="s">
        <v>244</v>
      </c>
      <c r="B43" s="173">
        <f>SUM(C43:N43)/12</f>
        <v>335.91666666666669</v>
      </c>
      <c r="C43" s="168">
        <v>392</v>
      </c>
      <c r="D43" s="168">
        <v>389</v>
      </c>
      <c r="E43" s="168">
        <v>346</v>
      </c>
      <c r="F43" s="168">
        <v>329</v>
      </c>
      <c r="G43" s="168">
        <v>329</v>
      </c>
      <c r="H43" s="168">
        <v>330</v>
      </c>
      <c r="I43" s="168">
        <v>333</v>
      </c>
      <c r="J43" s="168">
        <v>321</v>
      </c>
      <c r="K43" s="168">
        <v>307</v>
      </c>
      <c r="L43" s="168">
        <v>310</v>
      </c>
      <c r="M43" s="168">
        <v>318</v>
      </c>
      <c r="N43" s="168">
        <v>327</v>
      </c>
    </row>
    <row r="44" spans="1:14" s="137" customFormat="1" ht="15.9" customHeight="1">
      <c r="A44" s="187" t="s">
        <v>245</v>
      </c>
      <c r="B44" s="173">
        <v>281.33333333333331</v>
      </c>
      <c r="C44" s="168">
        <v>325</v>
      </c>
      <c r="D44" s="168">
        <v>319</v>
      </c>
      <c r="E44" s="168">
        <v>320</v>
      </c>
      <c r="F44" s="168">
        <v>303</v>
      </c>
      <c r="G44" s="168">
        <v>272</v>
      </c>
      <c r="H44" s="168">
        <v>264</v>
      </c>
      <c r="I44" s="168">
        <v>266</v>
      </c>
      <c r="J44" s="168">
        <v>257</v>
      </c>
      <c r="K44" s="168">
        <v>246</v>
      </c>
      <c r="L44" s="168">
        <v>244</v>
      </c>
      <c r="M44" s="168">
        <v>277</v>
      </c>
      <c r="N44" s="168">
        <v>283</v>
      </c>
    </row>
    <row r="45" spans="1:14" s="137" customFormat="1" ht="15.9" customHeight="1">
      <c r="A45" s="187" t="s">
        <v>246</v>
      </c>
      <c r="B45" s="173">
        <v>358.25</v>
      </c>
      <c r="C45" s="168">
        <v>318</v>
      </c>
      <c r="D45" s="168">
        <v>319</v>
      </c>
      <c r="E45" s="168">
        <v>324</v>
      </c>
      <c r="F45" s="168">
        <v>335</v>
      </c>
      <c r="G45" s="168">
        <v>352</v>
      </c>
      <c r="H45" s="168">
        <v>359</v>
      </c>
      <c r="I45" s="168">
        <v>374</v>
      </c>
      <c r="J45" s="168">
        <v>377</v>
      </c>
      <c r="K45" s="168">
        <v>375</v>
      </c>
      <c r="L45" s="168">
        <v>388</v>
      </c>
      <c r="M45" s="168">
        <v>379</v>
      </c>
      <c r="N45" s="168">
        <v>399</v>
      </c>
    </row>
    <row r="46" spans="1:14" s="137" customFormat="1" ht="15.9" customHeight="1">
      <c r="A46" s="187" t="s">
        <v>247</v>
      </c>
      <c r="B46" s="173">
        <v>344</v>
      </c>
      <c r="C46" s="168">
        <v>401</v>
      </c>
      <c r="D46" s="168">
        <v>407</v>
      </c>
      <c r="E46" s="168">
        <v>376</v>
      </c>
      <c r="F46" s="168">
        <v>386</v>
      </c>
      <c r="G46" s="168">
        <v>354</v>
      </c>
      <c r="H46" s="168">
        <v>347</v>
      </c>
      <c r="I46" s="168">
        <v>330</v>
      </c>
      <c r="J46" s="168">
        <v>324</v>
      </c>
      <c r="K46" s="168">
        <v>298</v>
      </c>
      <c r="L46" s="168">
        <v>290</v>
      </c>
      <c r="M46" s="168">
        <v>308</v>
      </c>
      <c r="N46" s="168">
        <v>307</v>
      </c>
    </row>
    <row r="47" spans="1:14" s="137" customFormat="1" ht="15.9" customHeight="1">
      <c r="A47" s="187" t="s">
        <v>248</v>
      </c>
      <c r="B47" s="173">
        <v>284.83333333333331</v>
      </c>
      <c r="C47" s="168">
        <v>316</v>
      </c>
      <c r="D47" s="168">
        <v>292</v>
      </c>
      <c r="E47" s="168">
        <v>290</v>
      </c>
      <c r="F47" s="168">
        <v>288</v>
      </c>
      <c r="G47" s="168">
        <v>274</v>
      </c>
      <c r="H47" s="168">
        <v>274</v>
      </c>
      <c r="I47" s="168">
        <v>269</v>
      </c>
      <c r="J47" s="168">
        <v>265</v>
      </c>
      <c r="K47" s="168">
        <v>269</v>
      </c>
      <c r="L47" s="168">
        <v>283</v>
      </c>
      <c r="M47" s="168">
        <v>291</v>
      </c>
      <c r="N47" s="168">
        <v>307</v>
      </c>
    </row>
    <row r="48" spans="1:14" s="137" customFormat="1" ht="15.9" customHeight="1">
      <c r="A48" s="187" t="s">
        <v>249</v>
      </c>
      <c r="B48" s="173">
        <v>299.91666666666669</v>
      </c>
      <c r="C48" s="168">
        <v>321</v>
      </c>
      <c r="D48" s="168">
        <v>308</v>
      </c>
      <c r="E48" s="168">
        <v>312</v>
      </c>
      <c r="F48" s="168">
        <v>307</v>
      </c>
      <c r="G48" s="168">
        <v>298</v>
      </c>
      <c r="H48" s="168">
        <v>279</v>
      </c>
      <c r="I48" s="168">
        <v>285</v>
      </c>
      <c r="J48" s="168">
        <v>285</v>
      </c>
      <c r="K48" s="168">
        <v>279</v>
      </c>
      <c r="L48" s="168">
        <v>284</v>
      </c>
      <c r="M48" s="168">
        <v>313</v>
      </c>
      <c r="N48" s="168">
        <v>328</v>
      </c>
    </row>
    <row r="49" spans="1:14" s="137" customFormat="1" ht="15.9" customHeight="1">
      <c r="A49" s="187" t="s">
        <v>250</v>
      </c>
      <c r="B49" s="173">
        <v>313.16666666666669</v>
      </c>
      <c r="C49" s="168">
        <v>310</v>
      </c>
      <c r="D49" s="168">
        <v>311</v>
      </c>
      <c r="E49" s="168">
        <v>299</v>
      </c>
      <c r="F49" s="168">
        <v>298</v>
      </c>
      <c r="G49" s="168">
        <v>296</v>
      </c>
      <c r="H49" s="168">
        <v>311</v>
      </c>
      <c r="I49" s="168">
        <v>308</v>
      </c>
      <c r="J49" s="168">
        <v>330</v>
      </c>
      <c r="K49" s="168">
        <v>324</v>
      </c>
      <c r="L49" s="168">
        <v>323</v>
      </c>
      <c r="M49" s="168">
        <v>327</v>
      </c>
      <c r="N49" s="168">
        <v>321</v>
      </c>
    </row>
    <row r="50" spans="1:14" s="137" customFormat="1" ht="15.9" customHeight="1">
      <c r="A50" s="187" t="s">
        <v>251</v>
      </c>
      <c r="B50" s="173">
        <v>311.75</v>
      </c>
      <c r="C50" s="168">
        <v>324</v>
      </c>
      <c r="D50" s="168">
        <v>320</v>
      </c>
      <c r="E50" s="168">
        <v>310</v>
      </c>
      <c r="F50" s="168">
        <v>314</v>
      </c>
      <c r="G50" s="168">
        <v>303</v>
      </c>
      <c r="H50" s="168">
        <v>289</v>
      </c>
      <c r="I50" s="168">
        <v>314</v>
      </c>
      <c r="J50" s="168">
        <v>310</v>
      </c>
      <c r="K50" s="168">
        <v>307</v>
      </c>
      <c r="L50" s="168">
        <v>307</v>
      </c>
      <c r="M50" s="168">
        <v>316</v>
      </c>
      <c r="N50" s="168">
        <v>327</v>
      </c>
    </row>
    <row r="51" spans="1:14" s="137" customFormat="1" ht="15.9" customHeight="1">
      <c r="A51" s="187" t="s">
        <v>252</v>
      </c>
      <c r="B51" s="173">
        <v>336.5</v>
      </c>
      <c r="C51" s="168">
        <v>335</v>
      </c>
      <c r="D51" s="168">
        <v>336</v>
      </c>
      <c r="E51" s="168">
        <v>339</v>
      </c>
      <c r="F51" s="168">
        <v>330</v>
      </c>
      <c r="G51" s="168">
        <v>325</v>
      </c>
      <c r="H51" s="168">
        <v>325</v>
      </c>
      <c r="I51" s="168">
        <v>315</v>
      </c>
      <c r="J51" s="168">
        <v>324</v>
      </c>
      <c r="K51" s="168">
        <v>333</v>
      </c>
      <c r="L51" s="168">
        <v>338</v>
      </c>
      <c r="M51" s="168">
        <v>361</v>
      </c>
      <c r="N51" s="168">
        <v>377</v>
      </c>
    </row>
    <row r="52" spans="1:14" s="137" customFormat="1" ht="15.9" customHeight="1">
      <c r="A52" s="187" t="s">
        <v>253</v>
      </c>
      <c r="B52" s="173">
        <v>342</v>
      </c>
      <c r="C52" s="168">
        <v>379</v>
      </c>
      <c r="D52" s="168">
        <v>363</v>
      </c>
      <c r="E52" s="168">
        <v>364</v>
      </c>
      <c r="F52" s="168">
        <v>362</v>
      </c>
      <c r="G52" s="168">
        <v>346</v>
      </c>
      <c r="H52" s="168">
        <v>333</v>
      </c>
      <c r="I52" s="168">
        <v>331</v>
      </c>
      <c r="J52" s="168">
        <v>321</v>
      </c>
      <c r="K52" s="168">
        <v>324</v>
      </c>
      <c r="L52" s="168">
        <v>319</v>
      </c>
      <c r="M52" s="168">
        <v>322</v>
      </c>
      <c r="N52" s="168">
        <v>339</v>
      </c>
    </row>
    <row r="53" spans="1:14" s="137" customFormat="1" ht="15.9" customHeight="1">
      <c r="A53" s="187" t="s">
        <v>254</v>
      </c>
      <c r="B53" s="173">
        <v>277</v>
      </c>
      <c r="C53" s="168">
        <v>347</v>
      </c>
      <c r="D53" s="168">
        <v>335</v>
      </c>
      <c r="E53" s="168">
        <v>316</v>
      </c>
      <c r="F53" s="168">
        <v>302</v>
      </c>
      <c r="G53" s="168">
        <v>282</v>
      </c>
      <c r="H53" s="168">
        <v>267</v>
      </c>
      <c r="I53" s="168">
        <v>256</v>
      </c>
      <c r="J53" s="168">
        <v>243</v>
      </c>
      <c r="K53" s="168">
        <v>232</v>
      </c>
      <c r="L53" s="168">
        <v>240</v>
      </c>
      <c r="M53" s="168">
        <v>245</v>
      </c>
      <c r="N53" s="168">
        <v>264</v>
      </c>
    </row>
    <row r="54" spans="1:14" s="137" customFormat="1" ht="15.9" customHeight="1">
      <c r="A54" s="187" t="s">
        <v>255</v>
      </c>
      <c r="B54" s="173">
        <v>223</v>
      </c>
      <c r="C54" s="168">
        <v>261</v>
      </c>
      <c r="D54" s="168">
        <v>260</v>
      </c>
      <c r="E54" s="168">
        <v>234</v>
      </c>
      <c r="F54" s="168">
        <v>220</v>
      </c>
      <c r="G54" s="168">
        <v>216</v>
      </c>
      <c r="H54" s="168">
        <v>216</v>
      </c>
      <c r="I54" s="168">
        <v>216</v>
      </c>
      <c r="J54" s="168">
        <v>196</v>
      </c>
      <c r="K54" s="168">
        <v>190</v>
      </c>
      <c r="L54" s="168">
        <v>202</v>
      </c>
      <c r="M54" s="168">
        <v>223</v>
      </c>
      <c r="N54" s="168">
        <v>239</v>
      </c>
    </row>
    <row r="55" spans="1:14" s="137" customFormat="1" ht="15.9" customHeight="1" thickBot="1">
      <c r="A55" s="219" t="s">
        <v>347</v>
      </c>
      <c r="B55" s="191">
        <v>230</v>
      </c>
      <c r="C55" s="192">
        <v>251</v>
      </c>
      <c r="D55" s="192">
        <v>254</v>
      </c>
      <c r="E55" s="192">
        <v>255</v>
      </c>
      <c r="F55" s="192">
        <v>245</v>
      </c>
      <c r="G55" s="192">
        <v>239</v>
      </c>
      <c r="H55" s="192">
        <v>224</v>
      </c>
      <c r="I55" s="192">
        <v>223</v>
      </c>
      <c r="J55" s="192">
        <v>211</v>
      </c>
      <c r="K55" s="192">
        <v>217</v>
      </c>
      <c r="L55" s="192">
        <v>210</v>
      </c>
      <c r="M55" s="192">
        <v>202</v>
      </c>
      <c r="N55" s="192">
        <v>225</v>
      </c>
    </row>
    <row r="56" spans="1:14" s="137" customFormat="1" ht="15.9" customHeight="1">
      <c r="A56" s="273" t="s">
        <v>429</v>
      </c>
      <c r="B56" s="273"/>
      <c r="C56" s="273"/>
      <c r="D56" s="273"/>
      <c r="E56" s="273"/>
      <c r="F56" s="273"/>
      <c r="G56" s="273"/>
      <c r="H56" s="273"/>
      <c r="I56" s="273"/>
      <c r="J56" s="273"/>
      <c r="K56" s="273"/>
      <c r="L56" s="273"/>
      <c r="M56" s="273"/>
      <c r="N56" s="273"/>
    </row>
    <row r="57" spans="1:14" s="137" customFormat="1" ht="15.9" customHeight="1">
      <c r="A57" s="135"/>
      <c r="B57" s="160"/>
      <c r="C57" s="135"/>
    </row>
    <row r="58" spans="1:14" s="137" customFormat="1" ht="15.9" customHeight="1">
      <c r="A58" s="135"/>
      <c r="B58" s="160"/>
      <c r="C58" s="135"/>
    </row>
  </sheetData>
  <mergeCells count="6">
    <mergeCell ref="A56:N56"/>
    <mergeCell ref="A1:N1"/>
    <mergeCell ref="A5:N5"/>
    <mergeCell ref="A22:N22"/>
    <mergeCell ref="A39:N39"/>
    <mergeCell ref="L3:N3"/>
  </mergeCells>
  <pageMargins left="0.78740157499999996" right="0.78740157499999996" top="0.984251969" bottom="0.984251969" header="0.4921259845" footer="0.4921259845"/>
  <pageSetup paperSize="9" scale="91" orientation="portrait" r:id="rId1"/>
  <headerFooter alignWithMargins="0"/>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C6C4"/>
  </sheetPr>
  <dimension ref="A1:N34"/>
  <sheetViews>
    <sheetView zoomScale="70" zoomScaleNormal="70" workbookViewId="0">
      <selection activeCell="N31" sqref="N31"/>
    </sheetView>
  </sheetViews>
  <sheetFormatPr baseColWidth="10" defaultRowHeight="13.2"/>
  <cols>
    <col min="1" max="1" width="6.88671875" style="21" customWidth="1"/>
    <col min="2" max="3" width="15.6640625" style="21" customWidth="1"/>
    <col min="4" max="4" width="33.5546875" style="20" bestFit="1" customWidth="1"/>
    <col min="5" max="5" width="15.33203125" style="20" bestFit="1" customWidth="1"/>
    <col min="6" max="6" width="11.33203125" style="21" bestFit="1" customWidth="1"/>
    <col min="7" max="7" width="15.33203125" style="21" customWidth="1"/>
    <col min="8" max="256" width="11.44140625" style="20"/>
    <col min="257" max="257" width="6.88671875" style="20" customWidth="1"/>
    <col min="258" max="258" width="11" style="20" customWidth="1"/>
    <col min="259" max="259" width="13.109375" style="20" customWidth="1"/>
    <col min="260" max="260" width="16.33203125" style="20" customWidth="1"/>
    <col min="261" max="261" width="9.33203125" style="20" customWidth="1"/>
    <col min="262" max="262" width="10.33203125" style="20" customWidth="1"/>
    <col min="263" max="263" width="15.33203125" style="20" customWidth="1"/>
    <col min="264" max="512" width="11.44140625" style="20"/>
    <col min="513" max="513" width="6.88671875" style="20" customWidth="1"/>
    <col min="514" max="514" width="11" style="20" customWidth="1"/>
    <col min="515" max="515" width="13.109375" style="20" customWidth="1"/>
    <col min="516" max="516" width="16.33203125" style="20" customWidth="1"/>
    <col min="517" max="517" width="9.33203125" style="20" customWidth="1"/>
    <col min="518" max="518" width="10.33203125" style="20" customWidth="1"/>
    <col min="519" max="519" width="15.33203125" style="20" customWidth="1"/>
    <col min="520" max="768" width="11.44140625" style="20"/>
    <col min="769" max="769" width="6.88671875" style="20" customWidth="1"/>
    <col min="770" max="770" width="11" style="20" customWidth="1"/>
    <col min="771" max="771" width="13.109375" style="20" customWidth="1"/>
    <col min="772" max="772" width="16.33203125" style="20" customWidth="1"/>
    <col min="773" max="773" width="9.33203125" style="20" customWidth="1"/>
    <col min="774" max="774" width="10.33203125" style="20" customWidth="1"/>
    <col min="775" max="775" width="15.33203125" style="20" customWidth="1"/>
    <col min="776" max="1024" width="11.44140625" style="20"/>
    <col min="1025" max="1025" width="6.88671875" style="20" customWidth="1"/>
    <col min="1026" max="1026" width="11" style="20" customWidth="1"/>
    <col min="1027" max="1027" width="13.109375" style="20" customWidth="1"/>
    <col min="1028" max="1028" width="16.33203125" style="20" customWidth="1"/>
    <col min="1029" max="1029" width="9.33203125" style="20" customWidth="1"/>
    <col min="1030" max="1030" width="10.33203125" style="20" customWidth="1"/>
    <col min="1031" max="1031" width="15.33203125" style="20" customWidth="1"/>
    <col min="1032" max="1280" width="11.44140625" style="20"/>
    <col min="1281" max="1281" width="6.88671875" style="20" customWidth="1"/>
    <col min="1282" max="1282" width="11" style="20" customWidth="1"/>
    <col min="1283" max="1283" width="13.109375" style="20" customWidth="1"/>
    <col min="1284" max="1284" width="16.33203125" style="20" customWidth="1"/>
    <col min="1285" max="1285" width="9.33203125" style="20" customWidth="1"/>
    <col min="1286" max="1286" width="10.33203125" style="20" customWidth="1"/>
    <col min="1287" max="1287" width="15.33203125" style="20" customWidth="1"/>
    <col min="1288" max="1536" width="11.44140625" style="20"/>
    <col min="1537" max="1537" width="6.88671875" style="20" customWidth="1"/>
    <col min="1538" max="1538" width="11" style="20" customWidth="1"/>
    <col min="1539" max="1539" width="13.109375" style="20" customWidth="1"/>
    <col min="1540" max="1540" width="16.33203125" style="20" customWidth="1"/>
    <col min="1541" max="1541" width="9.33203125" style="20" customWidth="1"/>
    <col min="1542" max="1542" width="10.33203125" style="20" customWidth="1"/>
    <col min="1543" max="1543" width="15.33203125" style="20" customWidth="1"/>
    <col min="1544" max="1792" width="11.44140625" style="20"/>
    <col min="1793" max="1793" width="6.88671875" style="20" customWidth="1"/>
    <col min="1794" max="1794" width="11" style="20" customWidth="1"/>
    <col min="1795" max="1795" width="13.109375" style="20" customWidth="1"/>
    <col min="1796" max="1796" width="16.33203125" style="20" customWidth="1"/>
    <col min="1797" max="1797" width="9.33203125" style="20" customWidth="1"/>
    <col min="1798" max="1798" width="10.33203125" style="20" customWidth="1"/>
    <col min="1799" max="1799" width="15.33203125" style="20" customWidth="1"/>
    <col min="1800" max="2048" width="11.44140625" style="20"/>
    <col min="2049" max="2049" width="6.88671875" style="20" customWidth="1"/>
    <col min="2050" max="2050" width="11" style="20" customWidth="1"/>
    <col min="2051" max="2051" width="13.109375" style="20" customWidth="1"/>
    <col min="2052" max="2052" width="16.33203125" style="20" customWidth="1"/>
    <col min="2053" max="2053" width="9.33203125" style="20" customWidth="1"/>
    <col min="2054" max="2054" width="10.33203125" style="20" customWidth="1"/>
    <col min="2055" max="2055" width="15.33203125" style="20" customWidth="1"/>
    <col min="2056" max="2304" width="11.44140625" style="20"/>
    <col min="2305" max="2305" width="6.88671875" style="20" customWidth="1"/>
    <col min="2306" max="2306" width="11" style="20" customWidth="1"/>
    <col min="2307" max="2307" width="13.109375" style="20" customWidth="1"/>
    <col min="2308" max="2308" width="16.33203125" style="20" customWidth="1"/>
    <col min="2309" max="2309" width="9.33203125" style="20" customWidth="1"/>
    <col min="2310" max="2310" width="10.33203125" style="20" customWidth="1"/>
    <col min="2311" max="2311" width="15.33203125" style="20" customWidth="1"/>
    <col min="2312" max="2560" width="11.44140625" style="20"/>
    <col min="2561" max="2561" width="6.88671875" style="20" customWidth="1"/>
    <col min="2562" max="2562" width="11" style="20" customWidth="1"/>
    <col min="2563" max="2563" width="13.109375" style="20" customWidth="1"/>
    <col min="2564" max="2564" width="16.33203125" style="20" customWidth="1"/>
    <col min="2565" max="2565" width="9.33203125" style="20" customWidth="1"/>
    <col min="2566" max="2566" width="10.33203125" style="20" customWidth="1"/>
    <col min="2567" max="2567" width="15.33203125" style="20" customWidth="1"/>
    <col min="2568" max="2816" width="11.44140625" style="20"/>
    <col min="2817" max="2817" width="6.88671875" style="20" customWidth="1"/>
    <col min="2818" max="2818" width="11" style="20" customWidth="1"/>
    <col min="2819" max="2819" width="13.109375" style="20" customWidth="1"/>
    <col min="2820" max="2820" width="16.33203125" style="20" customWidth="1"/>
    <col min="2821" max="2821" width="9.33203125" style="20" customWidth="1"/>
    <col min="2822" max="2822" width="10.33203125" style="20" customWidth="1"/>
    <col min="2823" max="2823" width="15.33203125" style="20" customWidth="1"/>
    <col min="2824" max="3072" width="11.44140625" style="20"/>
    <col min="3073" max="3073" width="6.88671875" style="20" customWidth="1"/>
    <col min="3074" max="3074" width="11" style="20" customWidth="1"/>
    <col min="3075" max="3075" width="13.109375" style="20" customWidth="1"/>
    <col min="3076" max="3076" width="16.33203125" style="20" customWidth="1"/>
    <col min="3077" max="3077" width="9.33203125" style="20" customWidth="1"/>
    <col min="3078" max="3078" width="10.33203125" style="20" customWidth="1"/>
    <col min="3079" max="3079" width="15.33203125" style="20" customWidth="1"/>
    <col min="3080" max="3328" width="11.44140625" style="20"/>
    <col min="3329" max="3329" width="6.88671875" style="20" customWidth="1"/>
    <col min="3330" max="3330" width="11" style="20" customWidth="1"/>
    <col min="3331" max="3331" width="13.109375" style="20" customWidth="1"/>
    <col min="3332" max="3332" width="16.33203125" style="20" customWidth="1"/>
    <col min="3333" max="3333" width="9.33203125" style="20" customWidth="1"/>
    <col min="3334" max="3334" width="10.33203125" style="20" customWidth="1"/>
    <col min="3335" max="3335" width="15.33203125" style="20" customWidth="1"/>
    <col min="3336" max="3584" width="11.44140625" style="20"/>
    <col min="3585" max="3585" width="6.88671875" style="20" customWidth="1"/>
    <col min="3586" max="3586" width="11" style="20" customWidth="1"/>
    <col min="3587" max="3587" width="13.109375" style="20" customWidth="1"/>
    <col min="3588" max="3588" width="16.33203125" style="20" customWidth="1"/>
    <col min="3589" max="3589" width="9.33203125" style="20" customWidth="1"/>
    <col min="3590" max="3590" width="10.33203125" style="20" customWidth="1"/>
    <col min="3591" max="3591" width="15.33203125" style="20" customWidth="1"/>
    <col min="3592" max="3840" width="11.44140625" style="20"/>
    <col min="3841" max="3841" width="6.88671875" style="20" customWidth="1"/>
    <col min="3842" max="3842" width="11" style="20" customWidth="1"/>
    <col min="3843" max="3843" width="13.109375" style="20" customWidth="1"/>
    <col min="3844" max="3844" width="16.33203125" style="20" customWidth="1"/>
    <col min="3845" max="3845" width="9.33203125" style="20" customWidth="1"/>
    <col min="3846" max="3846" width="10.33203125" style="20" customWidth="1"/>
    <col min="3847" max="3847" width="15.33203125" style="20" customWidth="1"/>
    <col min="3848" max="4096" width="11.44140625" style="20"/>
    <col min="4097" max="4097" width="6.88671875" style="20" customWidth="1"/>
    <col min="4098" max="4098" width="11" style="20" customWidth="1"/>
    <col min="4099" max="4099" width="13.109375" style="20" customWidth="1"/>
    <col min="4100" max="4100" width="16.33203125" style="20" customWidth="1"/>
    <col min="4101" max="4101" width="9.33203125" style="20" customWidth="1"/>
    <col min="4102" max="4102" width="10.33203125" style="20" customWidth="1"/>
    <col min="4103" max="4103" width="15.33203125" style="20" customWidth="1"/>
    <col min="4104" max="4352" width="11.44140625" style="20"/>
    <col min="4353" max="4353" width="6.88671875" style="20" customWidth="1"/>
    <col min="4354" max="4354" width="11" style="20" customWidth="1"/>
    <col min="4355" max="4355" width="13.109375" style="20" customWidth="1"/>
    <col min="4356" max="4356" width="16.33203125" style="20" customWidth="1"/>
    <col min="4357" max="4357" width="9.33203125" style="20" customWidth="1"/>
    <col min="4358" max="4358" width="10.33203125" style="20" customWidth="1"/>
    <col min="4359" max="4359" width="15.33203125" style="20" customWidth="1"/>
    <col min="4360" max="4608" width="11.44140625" style="20"/>
    <col min="4609" max="4609" width="6.88671875" style="20" customWidth="1"/>
    <col min="4610" max="4610" width="11" style="20" customWidth="1"/>
    <col min="4611" max="4611" width="13.109375" style="20" customWidth="1"/>
    <col min="4612" max="4612" width="16.33203125" style="20" customWidth="1"/>
    <col min="4613" max="4613" width="9.33203125" style="20" customWidth="1"/>
    <col min="4614" max="4614" width="10.33203125" style="20" customWidth="1"/>
    <col min="4615" max="4615" width="15.33203125" style="20" customWidth="1"/>
    <col min="4616" max="4864" width="11.44140625" style="20"/>
    <col min="4865" max="4865" width="6.88671875" style="20" customWidth="1"/>
    <col min="4866" max="4866" width="11" style="20" customWidth="1"/>
    <col min="4867" max="4867" width="13.109375" style="20" customWidth="1"/>
    <col min="4868" max="4868" width="16.33203125" style="20" customWidth="1"/>
    <col min="4869" max="4869" width="9.33203125" style="20" customWidth="1"/>
    <col min="4870" max="4870" width="10.33203125" style="20" customWidth="1"/>
    <col min="4871" max="4871" width="15.33203125" style="20" customWidth="1"/>
    <col min="4872" max="5120" width="11.44140625" style="20"/>
    <col min="5121" max="5121" width="6.88671875" style="20" customWidth="1"/>
    <col min="5122" max="5122" width="11" style="20" customWidth="1"/>
    <col min="5123" max="5123" width="13.109375" style="20" customWidth="1"/>
    <col min="5124" max="5124" width="16.33203125" style="20" customWidth="1"/>
    <col min="5125" max="5125" width="9.33203125" style="20" customWidth="1"/>
    <col min="5126" max="5126" width="10.33203125" style="20" customWidth="1"/>
    <col min="5127" max="5127" width="15.33203125" style="20" customWidth="1"/>
    <col min="5128" max="5376" width="11.44140625" style="20"/>
    <col min="5377" max="5377" width="6.88671875" style="20" customWidth="1"/>
    <col min="5378" max="5378" width="11" style="20" customWidth="1"/>
    <col min="5379" max="5379" width="13.109375" style="20" customWidth="1"/>
    <col min="5380" max="5380" width="16.33203125" style="20" customWidth="1"/>
    <col min="5381" max="5381" width="9.33203125" style="20" customWidth="1"/>
    <col min="5382" max="5382" width="10.33203125" style="20" customWidth="1"/>
    <col min="5383" max="5383" width="15.33203125" style="20" customWidth="1"/>
    <col min="5384" max="5632" width="11.44140625" style="20"/>
    <col min="5633" max="5633" width="6.88671875" style="20" customWidth="1"/>
    <col min="5634" max="5634" width="11" style="20" customWidth="1"/>
    <col min="5635" max="5635" width="13.109375" style="20" customWidth="1"/>
    <col min="5636" max="5636" width="16.33203125" style="20" customWidth="1"/>
    <col min="5637" max="5637" width="9.33203125" style="20" customWidth="1"/>
    <col min="5638" max="5638" width="10.33203125" style="20" customWidth="1"/>
    <col min="5639" max="5639" width="15.33203125" style="20" customWidth="1"/>
    <col min="5640" max="5888" width="11.44140625" style="20"/>
    <col min="5889" max="5889" width="6.88671875" style="20" customWidth="1"/>
    <col min="5890" max="5890" width="11" style="20" customWidth="1"/>
    <col min="5891" max="5891" width="13.109375" style="20" customWidth="1"/>
    <col min="5892" max="5892" width="16.33203125" style="20" customWidth="1"/>
    <col min="5893" max="5893" width="9.33203125" style="20" customWidth="1"/>
    <col min="5894" max="5894" width="10.33203125" style="20" customWidth="1"/>
    <col min="5895" max="5895" width="15.33203125" style="20" customWidth="1"/>
    <col min="5896" max="6144" width="11.44140625" style="20"/>
    <col min="6145" max="6145" width="6.88671875" style="20" customWidth="1"/>
    <col min="6146" max="6146" width="11" style="20" customWidth="1"/>
    <col min="6147" max="6147" width="13.109375" style="20" customWidth="1"/>
    <col min="6148" max="6148" width="16.33203125" style="20" customWidth="1"/>
    <col min="6149" max="6149" width="9.33203125" style="20" customWidth="1"/>
    <col min="6150" max="6150" width="10.33203125" style="20" customWidth="1"/>
    <col min="6151" max="6151" width="15.33203125" style="20" customWidth="1"/>
    <col min="6152" max="6400" width="11.44140625" style="20"/>
    <col min="6401" max="6401" width="6.88671875" style="20" customWidth="1"/>
    <col min="6402" max="6402" width="11" style="20" customWidth="1"/>
    <col min="6403" max="6403" width="13.109375" style="20" customWidth="1"/>
    <col min="6404" max="6404" width="16.33203125" style="20" customWidth="1"/>
    <col min="6405" max="6405" width="9.33203125" style="20" customWidth="1"/>
    <col min="6406" max="6406" width="10.33203125" style="20" customWidth="1"/>
    <col min="6407" max="6407" width="15.33203125" style="20" customWidth="1"/>
    <col min="6408" max="6656" width="11.44140625" style="20"/>
    <col min="6657" max="6657" width="6.88671875" style="20" customWidth="1"/>
    <col min="6658" max="6658" width="11" style="20" customWidth="1"/>
    <col min="6659" max="6659" width="13.109375" style="20" customWidth="1"/>
    <col min="6660" max="6660" width="16.33203125" style="20" customWidth="1"/>
    <col min="6661" max="6661" width="9.33203125" style="20" customWidth="1"/>
    <col min="6662" max="6662" width="10.33203125" style="20" customWidth="1"/>
    <col min="6663" max="6663" width="15.33203125" style="20" customWidth="1"/>
    <col min="6664" max="6912" width="11.44140625" style="20"/>
    <col min="6913" max="6913" width="6.88671875" style="20" customWidth="1"/>
    <col min="6914" max="6914" width="11" style="20" customWidth="1"/>
    <col min="6915" max="6915" width="13.109375" style="20" customWidth="1"/>
    <col min="6916" max="6916" width="16.33203125" style="20" customWidth="1"/>
    <col min="6917" max="6917" width="9.33203125" style="20" customWidth="1"/>
    <col min="6918" max="6918" width="10.33203125" style="20" customWidth="1"/>
    <col min="6919" max="6919" width="15.33203125" style="20" customWidth="1"/>
    <col min="6920" max="7168" width="11.44140625" style="20"/>
    <col min="7169" max="7169" width="6.88671875" style="20" customWidth="1"/>
    <col min="7170" max="7170" width="11" style="20" customWidth="1"/>
    <col min="7171" max="7171" width="13.109375" style="20" customWidth="1"/>
    <col min="7172" max="7172" width="16.33203125" style="20" customWidth="1"/>
    <col min="7173" max="7173" width="9.33203125" style="20" customWidth="1"/>
    <col min="7174" max="7174" width="10.33203125" style="20" customWidth="1"/>
    <col min="7175" max="7175" width="15.33203125" style="20" customWidth="1"/>
    <col min="7176" max="7424" width="11.44140625" style="20"/>
    <col min="7425" max="7425" width="6.88671875" style="20" customWidth="1"/>
    <col min="7426" max="7426" width="11" style="20" customWidth="1"/>
    <col min="7427" max="7427" width="13.109375" style="20" customWidth="1"/>
    <col min="7428" max="7428" width="16.33203125" style="20" customWidth="1"/>
    <col min="7429" max="7429" width="9.33203125" style="20" customWidth="1"/>
    <col min="7430" max="7430" width="10.33203125" style="20" customWidth="1"/>
    <col min="7431" max="7431" width="15.33203125" style="20" customWidth="1"/>
    <col min="7432" max="7680" width="11.44140625" style="20"/>
    <col min="7681" max="7681" width="6.88671875" style="20" customWidth="1"/>
    <col min="7682" max="7682" width="11" style="20" customWidth="1"/>
    <col min="7683" max="7683" width="13.109375" style="20" customWidth="1"/>
    <col min="7684" max="7684" width="16.33203125" style="20" customWidth="1"/>
    <col min="7685" max="7685" width="9.33203125" style="20" customWidth="1"/>
    <col min="7686" max="7686" width="10.33203125" style="20" customWidth="1"/>
    <col min="7687" max="7687" width="15.33203125" style="20" customWidth="1"/>
    <col min="7688" max="7936" width="11.44140625" style="20"/>
    <col min="7937" max="7937" width="6.88671875" style="20" customWidth="1"/>
    <col min="7938" max="7938" width="11" style="20" customWidth="1"/>
    <col min="7939" max="7939" width="13.109375" style="20" customWidth="1"/>
    <col min="7940" max="7940" width="16.33203125" style="20" customWidth="1"/>
    <col min="7941" max="7941" width="9.33203125" style="20" customWidth="1"/>
    <col min="7942" max="7942" width="10.33203125" style="20" customWidth="1"/>
    <col min="7943" max="7943" width="15.33203125" style="20" customWidth="1"/>
    <col min="7944" max="8192" width="11.44140625" style="20"/>
    <col min="8193" max="8193" width="6.88671875" style="20" customWidth="1"/>
    <col min="8194" max="8194" width="11" style="20" customWidth="1"/>
    <col min="8195" max="8195" width="13.109375" style="20" customWidth="1"/>
    <col min="8196" max="8196" width="16.33203125" style="20" customWidth="1"/>
    <col min="8197" max="8197" width="9.33203125" style="20" customWidth="1"/>
    <col min="8198" max="8198" width="10.33203125" style="20" customWidth="1"/>
    <col min="8199" max="8199" width="15.33203125" style="20" customWidth="1"/>
    <col min="8200" max="8448" width="11.44140625" style="20"/>
    <col min="8449" max="8449" width="6.88671875" style="20" customWidth="1"/>
    <col min="8450" max="8450" width="11" style="20" customWidth="1"/>
    <col min="8451" max="8451" width="13.109375" style="20" customWidth="1"/>
    <col min="8452" max="8452" width="16.33203125" style="20" customWidth="1"/>
    <col min="8453" max="8453" width="9.33203125" style="20" customWidth="1"/>
    <col min="8454" max="8454" width="10.33203125" style="20" customWidth="1"/>
    <col min="8455" max="8455" width="15.33203125" style="20" customWidth="1"/>
    <col min="8456" max="8704" width="11.44140625" style="20"/>
    <col min="8705" max="8705" width="6.88671875" style="20" customWidth="1"/>
    <col min="8706" max="8706" width="11" style="20" customWidth="1"/>
    <col min="8707" max="8707" width="13.109375" style="20" customWidth="1"/>
    <col min="8708" max="8708" width="16.33203125" style="20" customWidth="1"/>
    <col min="8709" max="8709" width="9.33203125" style="20" customWidth="1"/>
    <col min="8710" max="8710" width="10.33203125" style="20" customWidth="1"/>
    <col min="8711" max="8711" width="15.33203125" style="20" customWidth="1"/>
    <col min="8712" max="8960" width="11.44140625" style="20"/>
    <col min="8961" max="8961" width="6.88671875" style="20" customWidth="1"/>
    <col min="8962" max="8962" width="11" style="20" customWidth="1"/>
    <col min="8963" max="8963" width="13.109375" style="20" customWidth="1"/>
    <col min="8964" max="8964" width="16.33203125" style="20" customWidth="1"/>
    <col min="8965" max="8965" width="9.33203125" style="20" customWidth="1"/>
    <col min="8966" max="8966" width="10.33203125" style="20" customWidth="1"/>
    <col min="8967" max="8967" width="15.33203125" style="20" customWidth="1"/>
    <col min="8968" max="9216" width="11.44140625" style="20"/>
    <col min="9217" max="9217" width="6.88671875" style="20" customWidth="1"/>
    <col min="9218" max="9218" width="11" style="20" customWidth="1"/>
    <col min="9219" max="9219" width="13.109375" style="20" customWidth="1"/>
    <col min="9220" max="9220" width="16.33203125" style="20" customWidth="1"/>
    <col min="9221" max="9221" width="9.33203125" style="20" customWidth="1"/>
    <col min="9222" max="9222" width="10.33203125" style="20" customWidth="1"/>
    <col min="9223" max="9223" width="15.33203125" style="20" customWidth="1"/>
    <col min="9224" max="9472" width="11.44140625" style="20"/>
    <col min="9473" max="9473" width="6.88671875" style="20" customWidth="1"/>
    <col min="9474" max="9474" width="11" style="20" customWidth="1"/>
    <col min="9475" max="9475" width="13.109375" style="20" customWidth="1"/>
    <col min="9476" max="9476" width="16.33203125" style="20" customWidth="1"/>
    <col min="9477" max="9477" width="9.33203125" style="20" customWidth="1"/>
    <col min="9478" max="9478" width="10.33203125" style="20" customWidth="1"/>
    <col min="9479" max="9479" width="15.33203125" style="20" customWidth="1"/>
    <col min="9480" max="9728" width="11.44140625" style="20"/>
    <col min="9729" max="9729" width="6.88671875" style="20" customWidth="1"/>
    <col min="9730" max="9730" width="11" style="20" customWidth="1"/>
    <col min="9731" max="9731" width="13.109375" style="20" customWidth="1"/>
    <col min="9732" max="9732" width="16.33203125" style="20" customWidth="1"/>
    <col min="9733" max="9733" width="9.33203125" style="20" customWidth="1"/>
    <col min="9734" max="9734" width="10.33203125" style="20" customWidth="1"/>
    <col min="9735" max="9735" width="15.33203125" style="20" customWidth="1"/>
    <col min="9736" max="9984" width="11.44140625" style="20"/>
    <col min="9985" max="9985" width="6.88671875" style="20" customWidth="1"/>
    <col min="9986" max="9986" width="11" style="20" customWidth="1"/>
    <col min="9987" max="9987" width="13.109375" style="20" customWidth="1"/>
    <col min="9988" max="9988" width="16.33203125" style="20" customWidth="1"/>
    <col min="9989" max="9989" width="9.33203125" style="20" customWidth="1"/>
    <col min="9990" max="9990" width="10.33203125" style="20" customWidth="1"/>
    <col min="9991" max="9991" width="15.33203125" style="20" customWidth="1"/>
    <col min="9992" max="10240" width="11.44140625" style="20"/>
    <col min="10241" max="10241" width="6.88671875" style="20" customWidth="1"/>
    <col min="10242" max="10242" width="11" style="20" customWidth="1"/>
    <col min="10243" max="10243" width="13.109375" style="20" customWidth="1"/>
    <col min="10244" max="10244" width="16.33203125" style="20" customWidth="1"/>
    <col min="10245" max="10245" width="9.33203125" style="20" customWidth="1"/>
    <col min="10246" max="10246" width="10.33203125" style="20" customWidth="1"/>
    <col min="10247" max="10247" width="15.33203125" style="20" customWidth="1"/>
    <col min="10248" max="10496" width="11.44140625" style="20"/>
    <col min="10497" max="10497" width="6.88671875" style="20" customWidth="1"/>
    <col min="10498" max="10498" width="11" style="20" customWidth="1"/>
    <col min="10499" max="10499" width="13.109375" style="20" customWidth="1"/>
    <col min="10500" max="10500" width="16.33203125" style="20" customWidth="1"/>
    <col min="10501" max="10501" width="9.33203125" style="20" customWidth="1"/>
    <col min="10502" max="10502" width="10.33203125" style="20" customWidth="1"/>
    <col min="10503" max="10503" width="15.33203125" style="20" customWidth="1"/>
    <col min="10504" max="10752" width="11.44140625" style="20"/>
    <col min="10753" max="10753" width="6.88671875" style="20" customWidth="1"/>
    <col min="10754" max="10754" width="11" style="20" customWidth="1"/>
    <col min="10755" max="10755" width="13.109375" style="20" customWidth="1"/>
    <col min="10756" max="10756" width="16.33203125" style="20" customWidth="1"/>
    <col min="10757" max="10757" width="9.33203125" style="20" customWidth="1"/>
    <col min="10758" max="10758" width="10.33203125" style="20" customWidth="1"/>
    <col min="10759" max="10759" width="15.33203125" style="20" customWidth="1"/>
    <col min="10760" max="11008" width="11.44140625" style="20"/>
    <col min="11009" max="11009" width="6.88671875" style="20" customWidth="1"/>
    <col min="11010" max="11010" width="11" style="20" customWidth="1"/>
    <col min="11011" max="11011" width="13.109375" style="20" customWidth="1"/>
    <col min="11012" max="11012" width="16.33203125" style="20" customWidth="1"/>
    <col min="11013" max="11013" width="9.33203125" style="20" customWidth="1"/>
    <col min="11014" max="11014" width="10.33203125" style="20" customWidth="1"/>
    <col min="11015" max="11015" width="15.33203125" style="20" customWidth="1"/>
    <col min="11016" max="11264" width="11.44140625" style="20"/>
    <col min="11265" max="11265" width="6.88671875" style="20" customWidth="1"/>
    <col min="11266" max="11266" width="11" style="20" customWidth="1"/>
    <col min="11267" max="11267" width="13.109375" style="20" customWidth="1"/>
    <col min="11268" max="11268" width="16.33203125" style="20" customWidth="1"/>
    <col min="11269" max="11269" width="9.33203125" style="20" customWidth="1"/>
    <col min="11270" max="11270" width="10.33203125" style="20" customWidth="1"/>
    <col min="11271" max="11271" width="15.33203125" style="20" customWidth="1"/>
    <col min="11272" max="11520" width="11.44140625" style="20"/>
    <col min="11521" max="11521" width="6.88671875" style="20" customWidth="1"/>
    <col min="11522" max="11522" width="11" style="20" customWidth="1"/>
    <col min="11523" max="11523" width="13.109375" style="20" customWidth="1"/>
    <col min="11524" max="11524" width="16.33203125" style="20" customWidth="1"/>
    <col min="11525" max="11525" width="9.33203125" style="20" customWidth="1"/>
    <col min="11526" max="11526" width="10.33203125" style="20" customWidth="1"/>
    <col min="11527" max="11527" width="15.33203125" style="20" customWidth="1"/>
    <col min="11528" max="11776" width="11.44140625" style="20"/>
    <col min="11777" max="11777" width="6.88671875" style="20" customWidth="1"/>
    <col min="11778" max="11778" width="11" style="20" customWidth="1"/>
    <col min="11779" max="11779" width="13.109375" style="20" customWidth="1"/>
    <col min="11780" max="11780" width="16.33203125" style="20" customWidth="1"/>
    <col min="11781" max="11781" width="9.33203125" style="20" customWidth="1"/>
    <col min="11782" max="11782" width="10.33203125" style="20" customWidth="1"/>
    <col min="11783" max="11783" width="15.33203125" style="20" customWidth="1"/>
    <col min="11784" max="12032" width="11.44140625" style="20"/>
    <col min="12033" max="12033" width="6.88671875" style="20" customWidth="1"/>
    <col min="12034" max="12034" width="11" style="20" customWidth="1"/>
    <col min="12035" max="12035" width="13.109375" style="20" customWidth="1"/>
    <col min="12036" max="12036" width="16.33203125" style="20" customWidth="1"/>
    <col min="12037" max="12037" width="9.33203125" style="20" customWidth="1"/>
    <col min="12038" max="12038" width="10.33203125" style="20" customWidth="1"/>
    <col min="12039" max="12039" width="15.33203125" style="20" customWidth="1"/>
    <col min="12040" max="12288" width="11.44140625" style="20"/>
    <col min="12289" max="12289" width="6.88671875" style="20" customWidth="1"/>
    <col min="12290" max="12290" width="11" style="20" customWidth="1"/>
    <col min="12291" max="12291" width="13.109375" style="20" customWidth="1"/>
    <col min="12292" max="12292" width="16.33203125" style="20" customWidth="1"/>
    <col min="12293" max="12293" width="9.33203125" style="20" customWidth="1"/>
    <col min="12294" max="12294" width="10.33203125" style="20" customWidth="1"/>
    <col min="12295" max="12295" width="15.33203125" style="20" customWidth="1"/>
    <col min="12296" max="12544" width="11.44140625" style="20"/>
    <col min="12545" max="12545" width="6.88671875" style="20" customWidth="1"/>
    <col min="12546" max="12546" width="11" style="20" customWidth="1"/>
    <col min="12547" max="12547" width="13.109375" style="20" customWidth="1"/>
    <col min="12548" max="12548" width="16.33203125" style="20" customWidth="1"/>
    <col min="12549" max="12549" width="9.33203125" style="20" customWidth="1"/>
    <col min="12550" max="12550" width="10.33203125" style="20" customWidth="1"/>
    <col min="12551" max="12551" width="15.33203125" style="20" customWidth="1"/>
    <col min="12552" max="12800" width="11.44140625" style="20"/>
    <col min="12801" max="12801" width="6.88671875" style="20" customWidth="1"/>
    <col min="12802" max="12802" width="11" style="20" customWidth="1"/>
    <col min="12803" max="12803" width="13.109375" style="20" customWidth="1"/>
    <col min="12804" max="12804" width="16.33203125" style="20" customWidth="1"/>
    <col min="12805" max="12805" width="9.33203125" style="20" customWidth="1"/>
    <col min="12806" max="12806" width="10.33203125" style="20" customWidth="1"/>
    <col min="12807" max="12807" width="15.33203125" style="20" customWidth="1"/>
    <col min="12808" max="13056" width="11.44140625" style="20"/>
    <col min="13057" max="13057" width="6.88671875" style="20" customWidth="1"/>
    <col min="13058" max="13058" width="11" style="20" customWidth="1"/>
    <col min="13059" max="13059" width="13.109375" style="20" customWidth="1"/>
    <col min="13060" max="13060" width="16.33203125" style="20" customWidth="1"/>
    <col min="13061" max="13061" width="9.33203125" style="20" customWidth="1"/>
    <col min="13062" max="13062" width="10.33203125" style="20" customWidth="1"/>
    <col min="13063" max="13063" width="15.33203125" style="20" customWidth="1"/>
    <col min="13064" max="13312" width="11.44140625" style="20"/>
    <col min="13313" max="13313" width="6.88671875" style="20" customWidth="1"/>
    <col min="13314" max="13314" width="11" style="20" customWidth="1"/>
    <col min="13315" max="13315" width="13.109375" style="20" customWidth="1"/>
    <col min="13316" max="13316" width="16.33203125" style="20" customWidth="1"/>
    <col min="13317" max="13317" width="9.33203125" style="20" customWidth="1"/>
    <col min="13318" max="13318" width="10.33203125" style="20" customWidth="1"/>
    <col min="13319" max="13319" width="15.33203125" style="20" customWidth="1"/>
    <col min="13320" max="13568" width="11.44140625" style="20"/>
    <col min="13569" max="13569" width="6.88671875" style="20" customWidth="1"/>
    <col min="13570" max="13570" width="11" style="20" customWidth="1"/>
    <col min="13571" max="13571" width="13.109375" style="20" customWidth="1"/>
    <col min="13572" max="13572" width="16.33203125" style="20" customWidth="1"/>
    <col min="13573" max="13573" width="9.33203125" style="20" customWidth="1"/>
    <col min="13574" max="13574" width="10.33203125" style="20" customWidth="1"/>
    <col min="13575" max="13575" width="15.33203125" style="20" customWidth="1"/>
    <col min="13576" max="13824" width="11.44140625" style="20"/>
    <col min="13825" max="13825" width="6.88671875" style="20" customWidth="1"/>
    <col min="13826" max="13826" width="11" style="20" customWidth="1"/>
    <col min="13827" max="13827" width="13.109375" style="20" customWidth="1"/>
    <col min="13828" max="13828" width="16.33203125" style="20" customWidth="1"/>
    <col min="13829" max="13829" width="9.33203125" style="20" customWidth="1"/>
    <col min="13830" max="13830" width="10.33203125" style="20" customWidth="1"/>
    <col min="13831" max="13831" width="15.33203125" style="20" customWidth="1"/>
    <col min="13832" max="14080" width="11.44140625" style="20"/>
    <col min="14081" max="14081" width="6.88671875" style="20" customWidth="1"/>
    <col min="14082" max="14082" width="11" style="20" customWidth="1"/>
    <col min="14083" max="14083" width="13.109375" style="20" customWidth="1"/>
    <col min="14084" max="14084" width="16.33203125" style="20" customWidth="1"/>
    <col min="14085" max="14085" width="9.33203125" style="20" customWidth="1"/>
    <col min="14086" max="14086" width="10.33203125" style="20" customWidth="1"/>
    <col min="14087" max="14087" width="15.33203125" style="20" customWidth="1"/>
    <col min="14088" max="14336" width="11.44140625" style="20"/>
    <col min="14337" max="14337" width="6.88671875" style="20" customWidth="1"/>
    <col min="14338" max="14338" width="11" style="20" customWidth="1"/>
    <col min="14339" max="14339" width="13.109375" style="20" customWidth="1"/>
    <col min="14340" max="14340" width="16.33203125" style="20" customWidth="1"/>
    <col min="14341" max="14341" width="9.33203125" style="20" customWidth="1"/>
    <col min="14342" max="14342" width="10.33203125" style="20" customWidth="1"/>
    <col min="14343" max="14343" width="15.33203125" style="20" customWidth="1"/>
    <col min="14344" max="14592" width="11.44140625" style="20"/>
    <col min="14593" max="14593" width="6.88671875" style="20" customWidth="1"/>
    <col min="14594" max="14594" width="11" style="20" customWidth="1"/>
    <col min="14595" max="14595" width="13.109375" style="20" customWidth="1"/>
    <col min="14596" max="14596" width="16.33203125" style="20" customWidth="1"/>
    <col min="14597" max="14597" width="9.33203125" style="20" customWidth="1"/>
    <col min="14598" max="14598" width="10.33203125" style="20" customWidth="1"/>
    <col min="14599" max="14599" width="15.33203125" style="20" customWidth="1"/>
    <col min="14600" max="14848" width="11.44140625" style="20"/>
    <col min="14849" max="14849" width="6.88671875" style="20" customWidth="1"/>
    <col min="14850" max="14850" width="11" style="20" customWidth="1"/>
    <col min="14851" max="14851" width="13.109375" style="20" customWidth="1"/>
    <col min="14852" max="14852" width="16.33203125" style="20" customWidth="1"/>
    <col min="14853" max="14853" width="9.33203125" style="20" customWidth="1"/>
    <col min="14854" max="14854" width="10.33203125" style="20" customWidth="1"/>
    <col min="14855" max="14855" width="15.33203125" style="20" customWidth="1"/>
    <col min="14856" max="15104" width="11.44140625" style="20"/>
    <col min="15105" max="15105" width="6.88671875" style="20" customWidth="1"/>
    <col min="15106" max="15106" width="11" style="20" customWidth="1"/>
    <col min="15107" max="15107" width="13.109375" style="20" customWidth="1"/>
    <col min="15108" max="15108" width="16.33203125" style="20" customWidth="1"/>
    <col min="15109" max="15109" width="9.33203125" style="20" customWidth="1"/>
    <col min="15110" max="15110" width="10.33203125" style="20" customWidth="1"/>
    <col min="15111" max="15111" width="15.33203125" style="20" customWidth="1"/>
    <col min="15112" max="15360" width="11.44140625" style="20"/>
    <col min="15361" max="15361" width="6.88671875" style="20" customWidth="1"/>
    <col min="15362" max="15362" width="11" style="20" customWidth="1"/>
    <col min="15363" max="15363" width="13.109375" style="20" customWidth="1"/>
    <col min="15364" max="15364" width="16.33203125" style="20" customWidth="1"/>
    <col min="15365" max="15365" width="9.33203125" style="20" customWidth="1"/>
    <col min="15366" max="15366" width="10.33203125" style="20" customWidth="1"/>
    <col min="15367" max="15367" width="15.33203125" style="20" customWidth="1"/>
    <col min="15368" max="15616" width="11.44140625" style="20"/>
    <col min="15617" max="15617" width="6.88671875" style="20" customWidth="1"/>
    <col min="15618" max="15618" width="11" style="20" customWidth="1"/>
    <col min="15619" max="15619" width="13.109375" style="20" customWidth="1"/>
    <col min="15620" max="15620" width="16.33203125" style="20" customWidth="1"/>
    <col min="15621" max="15621" width="9.33203125" style="20" customWidth="1"/>
    <col min="15622" max="15622" width="10.33203125" style="20" customWidth="1"/>
    <col min="15623" max="15623" width="15.33203125" style="20" customWidth="1"/>
    <col min="15624" max="15872" width="11.44140625" style="20"/>
    <col min="15873" max="15873" width="6.88671875" style="20" customWidth="1"/>
    <col min="15874" max="15874" width="11" style="20" customWidth="1"/>
    <col min="15875" max="15875" width="13.109375" style="20" customWidth="1"/>
    <col min="15876" max="15876" width="16.33203125" style="20" customWidth="1"/>
    <col min="15877" max="15877" width="9.33203125" style="20" customWidth="1"/>
    <col min="15878" max="15878" width="10.33203125" style="20" customWidth="1"/>
    <col min="15879" max="15879" width="15.33203125" style="20" customWidth="1"/>
    <col min="15880" max="16128" width="11.44140625" style="20"/>
    <col min="16129" max="16129" width="6.88671875" style="20" customWidth="1"/>
    <col min="16130" max="16130" width="11" style="20" customWidth="1"/>
    <col min="16131" max="16131" width="13.109375" style="20" customWidth="1"/>
    <col min="16132" max="16132" width="16.33203125" style="20" customWidth="1"/>
    <col min="16133" max="16133" width="9.33203125" style="20" customWidth="1"/>
    <col min="16134" max="16134" width="10.33203125" style="20" customWidth="1"/>
    <col min="16135" max="16135" width="15.33203125" style="20" customWidth="1"/>
    <col min="16136" max="16384" width="11.44140625" style="20"/>
  </cols>
  <sheetData>
    <row r="1" spans="1:7" ht="18" customHeight="1">
      <c r="A1" s="134" t="s">
        <v>320</v>
      </c>
      <c r="B1" s="134"/>
      <c r="C1" s="134"/>
      <c r="D1" s="134"/>
      <c r="E1" s="134"/>
      <c r="F1" s="134"/>
      <c r="G1" s="134"/>
    </row>
    <row r="2" spans="1:7" s="137" customFormat="1" ht="15.9" customHeight="1">
      <c r="A2" s="197"/>
    </row>
    <row r="3" spans="1:7" s="137" customFormat="1" ht="15.9" customHeight="1" thickBot="1">
      <c r="A3" s="146"/>
      <c r="B3" s="146"/>
      <c r="C3" s="146"/>
      <c r="D3" s="148"/>
      <c r="E3" s="148"/>
      <c r="F3" s="148"/>
      <c r="G3" s="159" t="s">
        <v>319</v>
      </c>
    </row>
    <row r="4" spans="1:7" s="220" customFormat="1" ht="15.9" customHeight="1">
      <c r="A4" s="308" t="s">
        <v>274</v>
      </c>
      <c r="B4" s="199" t="s">
        <v>321</v>
      </c>
      <c r="C4" s="199" t="s">
        <v>322</v>
      </c>
      <c r="D4" s="227" t="s">
        <v>188</v>
      </c>
      <c r="E4" s="227"/>
      <c r="F4" s="199" t="s">
        <v>323</v>
      </c>
      <c r="G4" s="228" t="s">
        <v>324</v>
      </c>
    </row>
    <row r="5" spans="1:7" s="220" customFormat="1" ht="15.9" customHeight="1">
      <c r="A5" s="309"/>
      <c r="B5" s="142"/>
      <c r="C5" s="142"/>
      <c r="D5" s="225" t="s">
        <v>325</v>
      </c>
      <c r="E5" s="225" t="s">
        <v>326</v>
      </c>
      <c r="F5" s="142"/>
      <c r="G5" s="226"/>
    </row>
    <row r="6" spans="1:7" s="220" customFormat="1" ht="15.9" customHeight="1">
      <c r="A6" s="310"/>
      <c r="B6" s="311" t="s">
        <v>327</v>
      </c>
      <c r="C6" s="311"/>
      <c r="D6" s="311"/>
      <c r="E6" s="311"/>
      <c r="F6" s="311"/>
      <c r="G6" s="311"/>
    </row>
    <row r="7" spans="1:7" s="137" customFormat="1" ht="15.9" customHeight="1">
      <c r="A7" s="187">
        <v>1999</v>
      </c>
      <c r="B7" s="221">
        <v>81693</v>
      </c>
      <c r="C7" s="221">
        <v>11660</v>
      </c>
      <c r="D7" s="221">
        <v>5798</v>
      </c>
      <c r="E7" s="221">
        <v>1687</v>
      </c>
      <c r="F7" s="221">
        <v>12091</v>
      </c>
      <c r="G7" s="221">
        <v>-432</v>
      </c>
    </row>
    <row r="8" spans="1:7" s="137" customFormat="1" ht="15.9" customHeight="1">
      <c r="A8" s="187">
        <v>2000</v>
      </c>
      <c r="B8" s="221">
        <v>87026</v>
      </c>
      <c r="C8" s="221">
        <v>13341</v>
      </c>
      <c r="D8" s="221">
        <v>6350</v>
      </c>
      <c r="E8" s="221">
        <v>1202</v>
      </c>
      <c r="F8" s="221">
        <v>8008</v>
      </c>
      <c r="G8" s="221">
        <v>5332</v>
      </c>
    </row>
    <row r="9" spans="1:7" s="137" customFormat="1" ht="15.9" customHeight="1">
      <c r="A9" s="187">
        <v>2001</v>
      </c>
      <c r="B9" s="221">
        <v>84841</v>
      </c>
      <c r="C9" s="221">
        <v>12050</v>
      </c>
      <c r="D9" s="221">
        <v>6577</v>
      </c>
      <c r="E9" s="221">
        <v>1583</v>
      </c>
      <c r="F9" s="221">
        <v>14234</v>
      </c>
      <c r="G9" s="221">
        <v>-2184</v>
      </c>
    </row>
    <row r="10" spans="1:7" s="137" customFormat="1" ht="15.9" customHeight="1">
      <c r="A10" s="187">
        <v>2002</v>
      </c>
      <c r="B10" s="221">
        <v>78140</v>
      </c>
      <c r="C10" s="221">
        <v>16782</v>
      </c>
      <c r="D10" s="221">
        <v>7645</v>
      </c>
      <c r="E10" s="221">
        <v>2406</v>
      </c>
      <c r="F10" s="221">
        <v>23483</v>
      </c>
      <c r="G10" s="221">
        <v>-6701</v>
      </c>
    </row>
    <row r="11" spans="1:7" s="137" customFormat="1" ht="15.9" customHeight="1">
      <c r="A11" s="187">
        <v>2003</v>
      </c>
      <c r="B11" s="221">
        <v>70488</v>
      </c>
      <c r="C11" s="221">
        <v>12488</v>
      </c>
      <c r="D11" s="221">
        <v>6602</v>
      </c>
      <c r="E11" s="221">
        <v>3522</v>
      </c>
      <c r="F11" s="221">
        <v>20140</v>
      </c>
      <c r="G11" s="221">
        <v>-7652</v>
      </c>
    </row>
    <row r="12" spans="1:7" s="137" customFormat="1" ht="15.9" customHeight="1">
      <c r="A12" s="187">
        <v>2004</v>
      </c>
      <c r="B12" s="221">
        <v>63486</v>
      </c>
      <c r="C12" s="221">
        <v>15639</v>
      </c>
      <c r="D12" s="221">
        <v>6578</v>
      </c>
      <c r="E12" s="221">
        <v>3955</v>
      </c>
      <c r="F12" s="221">
        <v>22641</v>
      </c>
      <c r="G12" s="221">
        <v>-7002</v>
      </c>
    </row>
    <row r="13" spans="1:7" s="137" customFormat="1" ht="15.9" customHeight="1">
      <c r="A13" s="187">
        <v>2005</v>
      </c>
      <c r="B13" s="221">
        <v>58019</v>
      </c>
      <c r="C13" s="221">
        <v>16636</v>
      </c>
      <c r="D13" s="221">
        <v>6799</v>
      </c>
      <c r="E13" s="221">
        <v>3615</v>
      </c>
      <c r="F13" s="221">
        <v>22103</v>
      </c>
      <c r="G13" s="221">
        <v>-5467</v>
      </c>
    </row>
    <row r="14" spans="1:7" s="137" customFormat="1" ht="15.9" customHeight="1">
      <c r="A14" s="187">
        <v>2006</v>
      </c>
      <c r="B14" s="221">
        <v>52153</v>
      </c>
      <c r="C14" s="221">
        <v>13909</v>
      </c>
      <c r="D14" s="221">
        <v>7283</v>
      </c>
      <c r="E14" s="221">
        <v>3430</v>
      </c>
      <c r="F14" s="221">
        <v>19775</v>
      </c>
      <c r="G14" s="221">
        <v>-5866</v>
      </c>
    </row>
    <row r="15" spans="1:7" s="137" customFormat="1" ht="15.9" customHeight="1">
      <c r="A15" s="187">
        <v>2007</v>
      </c>
      <c r="B15" s="221">
        <v>48074</v>
      </c>
      <c r="C15" s="221">
        <v>13732</v>
      </c>
      <c r="D15" s="221">
        <v>7710</v>
      </c>
      <c r="E15" s="221">
        <v>2629</v>
      </c>
      <c r="F15" s="221">
        <v>17811</v>
      </c>
      <c r="G15" s="221">
        <v>-4079</v>
      </c>
    </row>
    <row r="16" spans="1:7" s="137" customFormat="1" ht="15.9" customHeight="1">
      <c r="A16" s="187" t="s">
        <v>245</v>
      </c>
      <c r="B16" s="221">
        <v>41026</v>
      </c>
      <c r="C16" s="221">
        <v>13471</v>
      </c>
      <c r="D16" s="221">
        <v>7798.5598000000009</v>
      </c>
      <c r="E16" s="221">
        <v>2294</v>
      </c>
      <c r="F16" s="221">
        <v>20518</v>
      </c>
      <c r="G16" s="221">
        <v>-7048</v>
      </c>
    </row>
    <row r="17" spans="1:14" s="137" customFormat="1" ht="15.9" customHeight="1">
      <c r="A17" s="187" t="s">
        <v>246</v>
      </c>
      <c r="B17" s="221">
        <v>22636</v>
      </c>
      <c r="C17" s="221">
        <v>23657</v>
      </c>
      <c r="D17" s="221">
        <v>9139.0740500000011</v>
      </c>
      <c r="E17" s="221">
        <v>6650</v>
      </c>
      <c r="F17" s="221">
        <v>42047</v>
      </c>
      <c r="G17" s="221">
        <v>-18390</v>
      </c>
    </row>
    <row r="18" spans="1:14" s="137" customFormat="1" ht="15.9" customHeight="1">
      <c r="A18" s="187" t="s">
        <v>247</v>
      </c>
      <c r="B18" s="221">
        <v>14148</v>
      </c>
      <c r="C18" s="221">
        <v>13762</v>
      </c>
      <c r="D18" s="221">
        <v>8889.4276699999991</v>
      </c>
      <c r="E18" s="221">
        <v>3900</v>
      </c>
      <c r="F18" s="221">
        <v>22249</v>
      </c>
      <c r="G18" s="221">
        <v>-8488</v>
      </c>
    </row>
    <row r="19" spans="1:14" s="137" customFormat="1" ht="15.9" customHeight="1">
      <c r="A19" s="187" t="s">
        <v>248</v>
      </c>
      <c r="B19" s="221">
        <v>22867</v>
      </c>
      <c r="C19" s="221">
        <v>24169</v>
      </c>
      <c r="D19" s="221">
        <v>20097</v>
      </c>
      <c r="E19" s="221">
        <v>2817</v>
      </c>
      <c r="F19" s="221">
        <v>17756</v>
      </c>
      <c r="G19" s="221">
        <v>8719</v>
      </c>
    </row>
    <row r="20" spans="1:14" s="137" customFormat="1" ht="15.9" customHeight="1">
      <c r="A20" s="187" t="s">
        <v>249</v>
      </c>
      <c r="B20" s="221">
        <v>28927</v>
      </c>
      <c r="C20" s="221">
        <v>26016</v>
      </c>
      <c r="D20" s="221">
        <v>20424</v>
      </c>
      <c r="E20" s="221">
        <v>3260</v>
      </c>
      <c r="F20" s="221">
        <v>19957</v>
      </c>
      <c r="G20" s="221">
        <v>6059</v>
      </c>
    </row>
    <row r="21" spans="1:14" s="137" customFormat="1" ht="15.9" customHeight="1">
      <c r="A21" s="187" t="s">
        <v>250</v>
      </c>
      <c r="B21" s="221">
        <v>36281.637269999999</v>
      </c>
      <c r="C21" s="221">
        <v>29758.411930000002</v>
      </c>
      <c r="D21" s="221">
        <v>24362.093310000004</v>
      </c>
      <c r="E21" s="221">
        <v>3940</v>
      </c>
      <c r="F21" s="221">
        <v>22403.428950000005</v>
      </c>
      <c r="G21" s="221">
        <v>7354.982979999997</v>
      </c>
    </row>
    <row r="22" spans="1:14" s="137" customFormat="1" ht="15.9" customHeight="1">
      <c r="A22" s="187" t="s">
        <v>251</v>
      </c>
      <c r="B22" s="221">
        <f>46751487.05/1000</f>
        <v>46751.487049999996</v>
      </c>
      <c r="C22" s="221">
        <f>30688019.77/1000</f>
        <v>30688.019769999999</v>
      </c>
      <c r="D22" s="221">
        <f>24365396.03/1000</f>
        <v>24365.39603</v>
      </c>
      <c r="E22" s="221">
        <f>3462000/1000</f>
        <v>3462</v>
      </c>
      <c r="F22" s="221">
        <f>20218169.99/1000</f>
        <v>20218.169989999999</v>
      </c>
      <c r="G22" s="221">
        <f>10469849.78/1000</f>
        <v>10469.849779999999</v>
      </c>
    </row>
    <row r="23" spans="1:14" s="137" customFormat="1" ht="15.9" customHeight="1">
      <c r="A23" s="187" t="s">
        <v>252</v>
      </c>
      <c r="B23" s="221">
        <v>50049.726649999997</v>
      </c>
      <c r="C23" s="221">
        <v>25640.64255</v>
      </c>
      <c r="D23" s="221">
        <f>24674058.55/1000</f>
        <v>24674.058550000002</v>
      </c>
      <c r="E23" s="222">
        <v>0</v>
      </c>
      <c r="F23" s="221">
        <v>22342.40295</v>
      </c>
      <c r="G23" s="221">
        <v>3298.2395999999999</v>
      </c>
    </row>
    <row r="24" spans="1:14" s="137" customFormat="1" ht="15.9" customHeight="1">
      <c r="A24" s="187" t="s">
        <v>253</v>
      </c>
      <c r="B24" s="221">
        <v>55026.952079999995</v>
      </c>
      <c r="C24" s="221">
        <v>27622.12443</v>
      </c>
      <c r="D24" s="221">
        <v>25005.151229999999</v>
      </c>
      <c r="E24" s="222">
        <v>0</v>
      </c>
      <c r="F24" s="221">
        <v>22644.899000000001</v>
      </c>
      <c r="G24" s="221">
        <v>4977.2254299999995</v>
      </c>
    </row>
    <row r="25" spans="1:14" s="137" customFormat="1" ht="15.9" customHeight="1">
      <c r="A25" s="187" t="s">
        <v>254</v>
      </c>
      <c r="B25" s="221">
        <v>65482.236409999998</v>
      </c>
      <c r="C25" s="221">
        <v>29287.886429999999</v>
      </c>
      <c r="D25" s="221">
        <v>25077.9624</v>
      </c>
      <c r="E25" s="222">
        <v>0</v>
      </c>
      <c r="F25" s="221">
        <v>18832.6021</v>
      </c>
      <c r="G25" s="221">
        <v>10455.28433</v>
      </c>
    </row>
    <row r="26" spans="1:14" s="137" customFormat="1" ht="15.9" customHeight="1">
      <c r="A26" s="187" t="s">
        <v>255</v>
      </c>
      <c r="B26" s="221">
        <v>72755.665999999997</v>
      </c>
      <c r="C26" s="221">
        <v>29578.827000000001</v>
      </c>
      <c r="D26" s="221">
        <v>26100.304</v>
      </c>
      <c r="E26" s="222">
        <v>0</v>
      </c>
      <c r="F26" s="221">
        <v>22305.397000000001</v>
      </c>
      <c r="G26" s="221">
        <v>7273.43</v>
      </c>
    </row>
    <row r="27" spans="1:14" s="137" customFormat="1" ht="15.9" customHeight="1" thickBot="1">
      <c r="A27" s="219" t="s">
        <v>347</v>
      </c>
      <c r="B27" s="255">
        <v>89339.065000000002</v>
      </c>
      <c r="C27" s="248">
        <v>36179.993000000002</v>
      </c>
      <c r="D27" s="248">
        <v>27433.707999999999</v>
      </c>
      <c r="E27" s="249">
        <v>0</v>
      </c>
      <c r="F27" s="248">
        <v>19596.594000000001</v>
      </c>
      <c r="G27" s="248">
        <v>16583.399000000001</v>
      </c>
    </row>
    <row r="28" spans="1:14" s="137" customFormat="1" ht="15.9" customHeight="1">
      <c r="A28" s="256" t="s">
        <v>429</v>
      </c>
      <c r="B28" s="256"/>
      <c r="C28" s="256"/>
      <c r="D28" s="256"/>
      <c r="E28" s="256"/>
      <c r="F28" s="256"/>
      <c r="G28" s="256"/>
      <c r="H28" s="43"/>
      <c r="I28" s="43"/>
      <c r="J28" s="43"/>
      <c r="K28" s="43"/>
      <c r="L28" s="43"/>
      <c r="M28" s="43"/>
      <c r="N28" s="43"/>
    </row>
    <row r="29" spans="1:14" s="137" customFormat="1" ht="15.9" customHeight="1">
      <c r="A29" s="187"/>
      <c r="B29" s="223"/>
      <c r="C29" s="222"/>
      <c r="D29" s="222"/>
      <c r="E29" s="222"/>
      <c r="F29" s="222"/>
      <c r="G29" s="222"/>
    </row>
    <row r="30" spans="1:14" s="137" customFormat="1" ht="32.25" customHeight="1">
      <c r="A30" s="276" t="s">
        <v>328</v>
      </c>
      <c r="B30" s="276"/>
      <c r="C30" s="276"/>
      <c r="D30" s="276"/>
      <c r="E30" s="276"/>
      <c r="F30" s="276"/>
      <c r="G30" s="276"/>
    </row>
    <row r="31" spans="1:14" s="137" customFormat="1" ht="15.9" customHeight="1">
      <c r="A31" s="224"/>
      <c r="B31" s="224"/>
      <c r="C31" s="224"/>
      <c r="D31" s="224"/>
      <c r="E31" s="224"/>
      <c r="F31" s="224"/>
      <c r="G31" s="224"/>
    </row>
    <row r="32" spans="1:14" s="137" customFormat="1" ht="15.9" customHeight="1">
      <c r="A32" s="312" t="s">
        <v>312</v>
      </c>
      <c r="B32" s="312"/>
      <c r="C32" s="312"/>
      <c r="D32" s="312"/>
      <c r="E32" s="312"/>
      <c r="F32" s="312"/>
      <c r="G32" s="312"/>
    </row>
    <row r="33" spans="1:7" s="137" customFormat="1" ht="31.5" customHeight="1">
      <c r="A33" s="313" t="s">
        <v>329</v>
      </c>
      <c r="B33" s="313"/>
      <c r="C33" s="313"/>
      <c r="D33" s="313"/>
      <c r="E33" s="313"/>
      <c r="F33" s="313"/>
      <c r="G33" s="313"/>
    </row>
    <row r="34" spans="1:7" s="137" customFormat="1" ht="47.25" customHeight="1">
      <c r="A34" s="276" t="s">
        <v>330</v>
      </c>
      <c r="B34" s="276"/>
      <c r="C34" s="276"/>
      <c r="D34" s="276"/>
      <c r="E34" s="276"/>
      <c r="F34" s="276"/>
      <c r="G34" s="276"/>
    </row>
  </sheetData>
  <mergeCells count="7">
    <mergeCell ref="A34:G34"/>
    <mergeCell ref="A4:A6"/>
    <mergeCell ref="B6:G6"/>
    <mergeCell ref="A30:G30"/>
    <mergeCell ref="A32:G32"/>
    <mergeCell ref="A33:G33"/>
    <mergeCell ref="A28:G28"/>
  </mergeCells>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C6C4"/>
  </sheetPr>
  <dimension ref="A1:G26"/>
  <sheetViews>
    <sheetView zoomScale="70" zoomScaleNormal="70" workbookViewId="0">
      <selection activeCell="M32" sqref="M32"/>
    </sheetView>
  </sheetViews>
  <sheetFormatPr baseColWidth="10" defaultRowHeight="13.2"/>
  <cols>
    <col min="1" max="1" width="12.33203125" style="21" customWidth="1"/>
    <col min="2" max="2" width="11.44140625" style="21" bestFit="1" customWidth="1"/>
    <col min="3" max="3" width="13.109375" style="20" bestFit="1" customWidth="1"/>
    <col min="4" max="4" width="17.88671875" style="20" bestFit="1" customWidth="1"/>
    <col min="5" max="5" width="22.109375" style="21" bestFit="1" customWidth="1"/>
    <col min="6" max="6" width="21" style="20" customWidth="1"/>
    <col min="7" max="7" width="18.6640625" style="20" customWidth="1"/>
    <col min="8" max="256" width="11.44140625" style="20"/>
    <col min="257" max="260" width="12.33203125" style="20" customWidth="1"/>
    <col min="261" max="261" width="15.5546875" style="20" customWidth="1"/>
    <col min="262" max="263" width="12.33203125" style="20" customWidth="1"/>
    <col min="264" max="512" width="11.44140625" style="20"/>
    <col min="513" max="516" width="12.33203125" style="20" customWidth="1"/>
    <col min="517" max="517" width="15.5546875" style="20" customWidth="1"/>
    <col min="518" max="519" width="12.33203125" style="20" customWidth="1"/>
    <col min="520" max="768" width="11.44140625" style="20"/>
    <col min="769" max="772" width="12.33203125" style="20" customWidth="1"/>
    <col min="773" max="773" width="15.5546875" style="20" customWidth="1"/>
    <col min="774" max="775" width="12.33203125" style="20" customWidth="1"/>
    <col min="776" max="1024" width="11.44140625" style="20"/>
    <col min="1025" max="1028" width="12.33203125" style="20" customWidth="1"/>
    <col min="1029" max="1029" width="15.5546875" style="20" customWidth="1"/>
    <col min="1030" max="1031" width="12.33203125" style="20" customWidth="1"/>
    <col min="1032" max="1280" width="11.44140625" style="20"/>
    <col min="1281" max="1284" width="12.33203125" style="20" customWidth="1"/>
    <col min="1285" max="1285" width="15.5546875" style="20" customWidth="1"/>
    <col min="1286" max="1287" width="12.33203125" style="20" customWidth="1"/>
    <col min="1288" max="1536" width="11.44140625" style="20"/>
    <col min="1537" max="1540" width="12.33203125" style="20" customWidth="1"/>
    <col min="1541" max="1541" width="15.5546875" style="20" customWidth="1"/>
    <col min="1542" max="1543" width="12.33203125" style="20" customWidth="1"/>
    <col min="1544" max="1792" width="11.44140625" style="20"/>
    <col min="1793" max="1796" width="12.33203125" style="20" customWidth="1"/>
    <col min="1797" max="1797" width="15.5546875" style="20" customWidth="1"/>
    <col min="1798" max="1799" width="12.33203125" style="20" customWidth="1"/>
    <col min="1800" max="2048" width="11.44140625" style="20"/>
    <col min="2049" max="2052" width="12.33203125" style="20" customWidth="1"/>
    <col min="2053" max="2053" width="15.5546875" style="20" customWidth="1"/>
    <col min="2054" max="2055" width="12.33203125" style="20" customWidth="1"/>
    <col min="2056" max="2304" width="11.44140625" style="20"/>
    <col min="2305" max="2308" width="12.33203125" style="20" customWidth="1"/>
    <col min="2309" max="2309" width="15.5546875" style="20" customWidth="1"/>
    <col min="2310" max="2311" width="12.33203125" style="20" customWidth="1"/>
    <col min="2312" max="2560" width="11.44140625" style="20"/>
    <col min="2561" max="2564" width="12.33203125" style="20" customWidth="1"/>
    <col min="2565" max="2565" width="15.5546875" style="20" customWidth="1"/>
    <col min="2566" max="2567" width="12.33203125" style="20" customWidth="1"/>
    <col min="2568" max="2816" width="11.44140625" style="20"/>
    <col min="2817" max="2820" width="12.33203125" style="20" customWidth="1"/>
    <col min="2821" max="2821" width="15.5546875" style="20" customWidth="1"/>
    <col min="2822" max="2823" width="12.33203125" style="20" customWidth="1"/>
    <col min="2824" max="3072" width="11.44140625" style="20"/>
    <col min="3073" max="3076" width="12.33203125" style="20" customWidth="1"/>
    <col min="3077" max="3077" width="15.5546875" style="20" customWidth="1"/>
    <col min="3078" max="3079" width="12.33203125" style="20" customWidth="1"/>
    <col min="3080" max="3328" width="11.44140625" style="20"/>
    <col min="3329" max="3332" width="12.33203125" style="20" customWidth="1"/>
    <col min="3333" max="3333" width="15.5546875" style="20" customWidth="1"/>
    <col min="3334" max="3335" width="12.33203125" style="20" customWidth="1"/>
    <col min="3336" max="3584" width="11.44140625" style="20"/>
    <col min="3585" max="3588" width="12.33203125" style="20" customWidth="1"/>
    <col min="3589" max="3589" width="15.5546875" style="20" customWidth="1"/>
    <col min="3590" max="3591" width="12.33203125" style="20" customWidth="1"/>
    <col min="3592" max="3840" width="11.44140625" style="20"/>
    <col min="3841" max="3844" width="12.33203125" style="20" customWidth="1"/>
    <col min="3845" max="3845" width="15.5546875" style="20" customWidth="1"/>
    <col min="3846" max="3847" width="12.33203125" style="20" customWidth="1"/>
    <col min="3848" max="4096" width="11.44140625" style="20"/>
    <col min="4097" max="4100" width="12.33203125" style="20" customWidth="1"/>
    <col min="4101" max="4101" width="15.5546875" style="20" customWidth="1"/>
    <col min="4102" max="4103" width="12.33203125" style="20" customWidth="1"/>
    <col min="4104" max="4352" width="11.44140625" style="20"/>
    <col min="4353" max="4356" width="12.33203125" style="20" customWidth="1"/>
    <col min="4357" max="4357" width="15.5546875" style="20" customWidth="1"/>
    <col min="4358" max="4359" width="12.33203125" style="20" customWidth="1"/>
    <col min="4360" max="4608" width="11.44140625" style="20"/>
    <col min="4609" max="4612" width="12.33203125" style="20" customWidth="1"/>
    <col min="4613" max="4613" width="15.5546875" style="20" customWidth="1"/>
    <col min="4614" max="4615" width="12.33203125" style="20" customWidth="1"/>
    <col min="4616" max="4864" width="11.44140625" style="20"/>
    <col min="4865" max="4868" width="12.33203125" style="20" customWidth="1"/>
    <col min="4869" max="4869" width="15.5546875" style="20" customWidth="1"/>
    <col min="4870" max="4871" width="12.33203125" style="20" customWidth="1"/>
    <col min="4872" max="5120" width="11.44140625" style="20"/>
    <col min="5121" max="5124" width="12.33203125" style="20" customWidth="1"/>
    <col min="5125" max="5125" width="15.5546875" style="20" customWidth="1"/>
    <col min="5126" max="5127" width="12.33203125" style="20" customWidth="1"/>
    <col min="5128" max="5376" width="11.44140625" style="20"/>
    <col min="5377" max="5380" width="12.33203125" style="20" customWidth="1"/>
    <col min="5381" max="5381" width="15.5546875" style="20" customWidth="1"/>
    <col min="5382" max="5383" width="12.33203125" style="20" customWidth="1"/>
    <col min="5384" max="5632" width="11.44140625" style="20"/>
    <col min="5633" max="5636" width="12.33203125" style="20" customWidth="1"/>
    <col min="5637" max="5637" width="15.5546875" style="20" customWidth="1"/>
    <col min="5638" max="5639" width="12.33203125" style="20" customWidth="1"/>
    <col min="5640" max="5888" width="11.44140625" style="20"/>
    <col min="5889" max="5892" width="12.33203125" style="20" customWidth="1"/>
    <col min="5893" max="5893" width="15.5546875" style="20" customWidth="1"/>
    <col min="5894" max="5895" width="12.33203125" style="20" customWidth="1"/>
    <col min="5896" max="6144" width="11.44140625" style="20"/>
    <col min="6145" max="6148" width="12.33203125" style="20" customWidth="1"/>
    <col min="6149" max="6149" width="15.5546875" style="20" customWidth="1"/>
    <col min="6150" max="6151" width="12.33203125" style="20" customWidth="1"/>
    <col min="6152" max="6400" width="11.44140625" style="20"/>
    <col min="6401" max="6404" width="12.33203125" style="20" customWidth="1"/>
    <col min="6405" max="6405" width="15.5546875" style="20" customWidth="1"/>
    <col min="6406" max="6407" width="12.33203125" style="20" customWidth="1"/>
    <col min="6408" max="6656" width="11.44140625" style="20"/>
    <col min="6657" max="6660" width="12.33203125" style="20" customWidth="1"/>
    <col min="6661" max="6661" width="15.5546875" style="20" customWidth="1"/>
    <col min="6662" max="6663" width="12.33203125" style="20" customWidth="1"/>
    <col min="6664" max="6912" width="11.44140625" style="20"/>
    <col min="6913" max="6916" width="12.33203125" style="20" customWidth="1"/>
    <col min="6917" max="6917" width="15.5546875" style="20" customWidth="1"/>
    <col min="6918" max="6919" width="12.33203125" style="20" customWidth="1"/>
    <col min="6920" max="7168" width="11.44140625" style="20"/>
    <col min="7169" max="7172" width="12.33203125" style="20" customWidth="1"/>
    <col min="7173" max="7173" width="15.5546875" style="20" customWidth="1"/>
    <col min="7174" max="7175" width="12.33203125" style="20" customWidth="1"/>
    <col min="7176" max="7424" width="11.44140625" style="20"/>
    <col min="7425" max="7428" width="12.33203125" style="20" customWidth="1"/>
    <col min="7429" max="7429" width="15.5546875" style="20" customWidth="1"/>
    <col min="7430" max="7431" width="12.33203125" style="20" customWidth="1"/>
    <col min="7432" max="7680" width="11.44140625" style="20"/>
    <col min="7681" max="7684" width="12.33203125" style="20" customWidth="1"/>
    <col min="7685" max="7685" width="15.5546875" style="20" customWidth="1"/>
    <col min="7686" max="7687" width="12.33203125" style="20" customWidth="1"/>
    <col min="7688" max="7936" width="11.44140625" style="20"/>
    <col min="7937" max="7940" width="12.33203125" style="20" customWidth="1"/>
    <col min="7941" max="7941" width="15.5546875" style="20" customWidth="1"/>
    <col min="7942" max="7943" width="12.33203125" style="20" customWidth="1"/>
    <col min="7944" max="8192" width="11.44140625" style="20"/>
    <col min="8193" max="8196" width="12.33203125" style="20" customWidth="1"/>
    <col min="8197" max="8197" width="15.5546875" style="20" customWidth="1"/>
    <col min="8198" max="8199" width="12.33203125" style="20" customWidth="1"/>
    <col min="8200" max="8448" width="11.44140625" style="20"/>
    <col min="8449" max="8452" width="12.33203125" style="20" customWidth="1"/>
    <col min="8453" max="8453" width="15.5546875" style="20" customWidth="1"/>
    <col min="8454" max="8455" width="12.33203125" style="20" customWidth="1"/>
    <col min="8456" max="8704" width="11.44140625" style="20"/>
    <col min="8705" max="8708" width="12.33203125" style="20" customWidth="1"/>
    <col min="8709" max="8709" width="15.5546875" style="20" customWidth="1"/>
    <col min="8710" max="8711" width="12.33203125" style="20" customWidth="1"/>
    <col min="8712" max="8960" width="11.44140625" style="20"/>
    <col min="8961" max="8964" width="12.33203125" style="20" customWidth="1"/>
    <col min="8965" max="8965" width="15.5546875" style="20" customWidth="1"/>
    <col min="8966" max="8967" width="12.33203125" style="20" customWidth="1"/>
    <col min="8968" max="9216" width="11.44140625" style="20"/>
    <col min="9217" max="9220" width="12.33203125" style="20" customWidth="1"/>
    <col min="9221" max="9221" width="15.5546875" style="20" customWidth="1"/>
    <col min="9222" max="9223" width="12.33203125" style="20" customWidth="1"/>
    <col min="9224" max="9472" width="11.44140625" style="20"/>
    <col min="9473" max="9476" width="12.33203125" style="20" customWidth="1"/>
    <col min="9477" max="9477" width="15.5546875" style="20" customWidth="1"/>
    <col min="9478" max="9479" width="12.33203125" style="20" customWidth="1"/>
    <col min="9480" max="9728" width="11.44140625" style="20"/>
    <col min="9729" max="9732" width="12.33203125" style="20" customWidth="1"/>
    <col min="9733" max="9733" width="15.5546875" style="20" customWidth="1"/>
    <col min="9734" max="9735" width="12.33203125" style="20" customWidth="1"/>
    <col min="9736" max="9984" width="11.44140625" style="20"/>
    <col min="9985" max="9988" width="12.33203125" style="20" customWidth="1"/>
    <col min="9989" max="9989" width="15.5546875" style="20" customWidth="1"/>
    <col min="9990" max="9991" width="12.33203125" style="20" customWidth="1"/>
    <col min="9992" max="10240" width="11.44140625" style="20"/>
    <col min="10241" max="10244" width="12.33203125" style="20" customWidth="1"/>
    <col min="10245" max="10245" width="15.5546875" style="20" customWidth="1"/>
    <col min="10246" max="10247" width="12.33203125" style="20" customWidth="1"/>
    <col min="10248" max="10496" width="11.44140625" style="20"/>
    <col min="10497" max="10500" width="12.33203125" style="20" customWidth="1"/>
    <col min="10501" max="10501" width="15.5546875" style="20" customWidth="1"/>
    <col min="10502" max="10503" width="12.33203125" style="20" customWidth="1"/>
    <col min="10504" max="10752" width="11.44140625" style="20"/>
    <col min="10753" max="10756" width="12.33203125" style="20" customWidth="1"/>
    <col min="10757" max="10757" width="15.5546875" style="20" customWidth="1"/>
    <col min="10758" max="10759" width="12.33203125" style="20" customWidth="1"/>
    <col min="10760" max="11008" width="11.44140625" style="20"/>
    <col min="11009" max="11012" width="12.33203125" style="20" customWidth="1"/>
    <col min="11013" max="11013" width="15.5546875" style="20" customWidth="1"/>
    <col min="11014" max="11015" width="12.33203125" style="20" customWidth="1"/>
    <col min="11016" max="11264" width="11.44140625" style="20"/>
    <col min="11265" max="11268" width="12.33203125" style="20" customWidth="1"/>
    <col min="11269" max="11269" width="15.5546875" style="20" customWidth="1"/>
    <col min="11270" max="11271" width="12.33203125" style="20" customWidth="1"/>
    <col min="11272" max="11520" width="11.44140625" style="20"/>
    <col min="11521" max="11524" width="12.33203125" style="20" customWidth="1"/>
    <col min="11525" max="11525" width="15.5546875" style="20" customWidth="1"/>
    <col min="11526" max="11527" width="12.33203125" style="20" customWidth="1"/>
    <col min="11528" max="11776" width="11.44140625" style="20"/>
    <col min="11777" max="11780" width="12.33203125" style="20" customWidth="1"/>
    <col min="11781" max="11781" width="15.5546875" style="20" customWidth="1"/>
    <col min="11782" max="11783" width="12.33203125" style="20" customWidth="1"/>
    <col min="11784" max="12032" width="11.44140625" style="20"/>
    <col min="12033" max="12036" width="12.33203125" style="20" customWidth="1"/>
    <col min="12037" max="12037" width="15.5546875" style="20" customWidth="1"/>
    <col min="12038" max="12039" width="12.33203125" style="20" customWidth="1"/>
    <col min="12040" max="12288" width="11.44140625" style="20"/>
    <col min="12289" max="12292" width="12.33203125" style="20" customWidth="1"/>
    <col min="12293" max="12293" width="15.5546875" style="20" customWidth="1"/>
    <col min="12294" max="12295" width="12.33203125" style="20" customWidth="1"/>
    <col min="12296" max="12544" width="11.44140625" style="20"/>
    <col min="12545" max="12548" width="12.33203125" style="20" customWidth="1"/>
    <col min="12549" max="12549" width="15.5546875" style="20" customWidth="1"/>
    <col min="12550" max="12551" width="12.33203125" style="20" customWidth="1"/>
    <col min="12552" max="12800" width="11.44140625" style="20"/>
    <col min="12801" max="12804" width="12.33203125" style="20" customWidth="1"/>
    <col min="12805" max="12805" width="15.5546875" style="20" customWidth="1"/>
    <col min="12806" max="12807" width="12.33203125" style="20" customWidth="1"/>
    <col min="12808" max="13056" width="11.44140625" style="20"/>
    <col min="13057" max="13060" width="12.33203125" style="20" customWidth="1"/>
    <col min="13061" max="13061" width="15.5546875" style="20" customWidth="1"/>
    <col min="13062" max="13063" width="12.33203125" style="20" customWidth="1"/>
    <col min="13064" max="13312" width="11.44140625" style="20"/>
    <col min="13313" max="13316" width="12.33203125" style="20" customWidth="1"/>
    <col min="13317" max="13317" width="15.5546875" style="20" customWidth="1"/>
    <col min="13318" max="13319" width="12.33203125" style="20" customWidth="1"/>
    <col min="13320" max="13568" width="11.44140625" style="20"/>
    <col min="13569" max="13572" width="12.33203125" style="20" customWidth="1"/>
    <col min="13573" max="13573" width="15.5546875" style="20" customWidth="1"/>
    <col min="13574" max="13575" width="12.33203125" style="20" customWidth="1"/>
    <col min="13576" max="13824" width="11.44140625" style="20"/>
    <col min="13825" max="13828" width="12.33203125" style="20" customWidth="1"/>
    <col min="13829" max="13829" width="15.5546875" style="20" customWidth="1"/>
    <col min="13830" max="13831" width="12.33203125" style="20" customWidth="1"/>
    <col min="13832" max="14080" width="11.44140625" style="20"/>
    <col min="14081" max="14084" width="12.33203125" style="20" customWidth="1"/>
    <col min="14085" max="14085" width="15.5546875" style="20" customWidth="1"/>
    <col min="14086" max="14087" width="12.33203125" style="20" customWidth="1"/>
    <col min="14088" max="14336" width="11.44140625" style="20"/>
    <col min="14337" max="14340" width="12.33203125" style="20" customWidth="1"/>
    <col min="14341" max="14341" width="15.5546875" style="20" customWidth="1"/>
    <col min="14342" max="14343" width="12.33203125" style="20" customWidth="1"/>
    <col min="14344" max="14592" width="11.44140625" style="20"/>
    <col min="14593" max="14596" width="12.33203125" style="20" customWidth="1"/>
    <col min="14597" max="14597" width="15.5546875" style="20" customWidth="1"/>
    <col min="14598" max="14599" width="12.33203125" style="20" customWidth="1"/>
    <col min="14600" max="14848" width="11.44140625" style="20"/>
    <col min="14849" max="14852" width="12.33203125" style="20" customWidth="1"/>
    <col min="14853" max="14853" width="15.5546875" style="20" customWidth="1"/>
    <col min="14854" max="14855" width="12.33203125" style="20" customWidth="1"/>
    <col min="14856" max="15104" width="11.44140625" style="20"/>
    <col min="15105" max="15108" width="12.33203125" style="20" customWidth="1"/>
    <col min="15109" max="15109" width="15.5546875" style="20" customWidth="1"/>
    <col min="15110" max="15111" width="12.33203125" style="20" customWidth="1"/>
    <col min="15112" max="15360" width="11.44140625" style="20"/>
    <col min="15361" max="15364" width="12.33203125" style="20" customWidth="1"/>
    <col min="15365" max="15365" width="15.5546875" style="20" customWidth="1"/>
    <col min="15366" max="15367" width="12.33203125" style="20" customWidth="1"/>
    <col min="15368" max="15616" width="11.44140625" style="20"/>
    <col min="15617" max="15620" width="12.33203125" style="20" customWidth="1"/>
    <col min="15621" max="15621" width="15.5546875" style="20" customWidth="1"/>
    <col min="15622" max="15623" width="12.33203125" style="20" customWidth="1"/>
    <col min="15624" max="15872" width="11.44140625" style="20"/>
    <col min="15873" max="15876" width="12.33203125" style="20" customWidth="1"/>
    <col min="15877" max="15877" width="15.5546875" style="20" customWidth="1"/>
    <col min="15878" max="15879" width="12.33203125" style="20" customWidth="1"/>
    <col min="15880" max="16128" width="11.44140625" style="20"/>
    <col min="16129" max="16132" width="12.33203125" style="20" customWidth="1"/>
    <col min="16133" max="16133" width="15.5546875" style="20" customWidth="1"/>
    <col min="16134" max="16135" width="12.33203125" style="20" customWidth="1"/>
    <col min="16136" max="16384" width="11.44140625" style="20"/>
  </cols>
  <sheetData>
    <row r="1" spans="1:7" ht="18" customHeight="1">
      <c r="A1" s="295" t="s">
        <v>331</v>
      </c>
      <c r="B1" s="295"/>
      <c r="C1" s="295"/>
      <c r="D1" s="295"/>
      <c r="E1" s="295"/>
      <c r="F1" s="295"/>
      <c r="G1" s="295"/>
    </row>
    <row r="2" spans="1:7" s="137" customFormat="1" ht="15.9" customHeight="1">
      <c r="A2" s="214"/>
    </row>
    <row r="3" spans="1:7" s="137" customFormat="1" ht="15.9" customHeight="1" thickBot="1">
      <c r="A3" s="232"/>
      <c r="B3" s="232"/>
      <c r="C3" s="233"/>
      <c r="D3" s="233"/>
      <c r="E3" s="232"/>
      <c r="F3" s="233"/>
      <c r="G3" s="234" t="s">
        <v>332</v>
      </c>
    </row>
    <row r="4" spans="1:7" s="137" customFormat="1" ht="15.9" customHeight="1">
      <c r="A4" s="135"/>
      <c r="B4" s="171" t="s">
        <v>333</v>
      </c>
      <c r="C4" s="171" t="s">
        <v>334</v>
      </c>
      <c r="D4" s="171" t="s">
        <v>335</v>
      </c>
      <c r="E4" s="171" t="s">
        <v>336</v>
      </c>
      <c r="F4" s="171" t="s">
        <v>337</v>
      </c>
      <c r="G4" s="171" t="s">
        <v>338</v>
      </c>
    </row>
    <row r="5" spans="1:7" s="137" customFormat="1" ht="15.9" customHeight="1">
      <c r="A5" s="135"/>
      <c r="B5" s="171" t="s">
        <v>433</v>
      </c>
      <c r="C5" s="171" t="s">
        <v>434</v>
      </c>
      <c r="D5" s="171" t="s">
        <v>435</v>
      </c>
      <c r="E5" s="171" t="s">
        <v>436</v>
      </c>
      <c r="F5" s="171" t="s">
        <v>437</v>
      </c>
      <c r="G5" s="171" t="s">
        <v>439</v>
      </c>
    </row>
    <row r="6" spans="1:7" s="137" customFormat="1" ht="15.9" customHeight="1">
      <c r="A6" s="135"/>
      <c r="B6" s="171"/>
      <c r="C6" s="171"/>
      <c r="D6" s="171"/>
      <c r="E6" s="171"/>
      <c r="F6" s="171" t="s">
        <v>438</v>
      </c>
      <c r="G6" s="171"/>
    </row>
    <row r="7" spans="1:7" s="220" customFormat="1" ht="15.9" customHeight="1">
      <c r="A7" s="247" t="s">
        <v>274</v>
      </c>
      <c r="B7" s="235"/>
      <c r="C7" s="235"/>
      <c r="D7" s="235"/>
      <c r="E7" s="236" t="s">
        <v>327</v>
      </c>
      <c r="F7" s="236" t="s">
        <v>339</v>
      </c>
      <c r="G7" s="236" t="s">
        <v>339</v>
      </c>
    </row>
    <row r="8" spans="1:7" s="137" customFormat="1" ht="15.9" customHeight="1">
      <c r="A8" s="230">
        <v>2005</v>
      </c>
      <c r="B8" s="221">
        <v>1321</v>
      </c>
      <c r="C8" s="221">
        <v>114692</v>
      </c>
      <c r="D8" s="223">
        <v>86.822104466313405</v>
      </c>
      <c r="E8" s="221">
        <v>15507.861999999999</v>
      </c>
      <c r="F8" s="221">
        <v>11739</v>
      </c>
      <c r="G8" s="221">
        <v>135</v>
      </c>
    </row>
    <row r="9" spans="1:7" s="137" customFormat="1" ht="15.9" customHeight="1">
      <c r="A9" s="230">
        <v>2006</v>
      </c>
      <c r="B9" s="221">
        <v>1256</v>
      </c>
      <c r="C9" s="221">
        <v>103161</v>
      </c>
      <c r="D9" s="223">
        <v>82.134554140127392</v>
      </c>
      <c r="E9" s="221">
        <v>12008.571</v>
      </c>
      <c r="F9" s="221">
        <v>9561</v>
      </c>
      <c r="G9" s="221">
        <v>116</v>
      </c>
    </row>
    <row r="10" spans="1:7" s="137" customFormat="1" ht="15.9" customHeight="1">
      <c r="A10" s="230">
        <v>2007</v>
      </c>
      <c r="B10" s="221">
        <v>1013</v>
      </c>
      <c r="C10" s="221">
        <v>78558</v>
      </c>
      <c r="D10" s="223">
        <v>77.549851924975314</v>
      </c>
      <c r="E10" s="221">
        <v>10561.668</v>
      </c>
      <c r="F10" s="221">
        <v>10426</v>
      </c>
      <c r="G10" s="221">
        <v>134</v>
      </c>
    </row>
    <row r="11" spans="1:7" s="137" customFormat="1" ht="15.9" customHeight="1">
      <c r="A11" s="230">
        <v>2008</v>
      </c>
      <c r="B11" s="221">
        <v>970</v>
      </c>
      <c r="C11" s="221">
        <v>71421</v>
      </c>
      <c r="D11" s="223">
        <v>73.629896907216491</v>
      </c>
      <c r="E11" s="221">
        <v>9657.5640000000003</v>
      </c>
      <c r="F11" s="221">
        <v>9956</v>
      </c>
      <c r="G11" s="221">
        <v>135</v>
      </c>
    </row>
    <row r="12" spans="1:7" s="137" customFormat="1" ht="15.9" customHeight="1">
      <c r="A12" s="230">
        <v>2009</v>
      </c>
      <c r="B12" s="221">
        <v>1222</v>
      </c>
      <c r="C12" s="221">
        <v>112739</v>
      </c>
      <c r="D12" s="223">
        <v>92.3</v>
      </c>
      <c r="E12" s="221">
        <v>15186</v>
      </c>
      <c r="F12" s="221">
        <v>12427</v>
      </c>
      <c r="G12" s="221">
        <v>135</v>
      </c>
    </row>
    <row r="13" spans="1:7" s="137" customFormat="1" ht="15.9" customHeight="1">
      <c r="A13" s="230">
        <v>2010</v>
      </c>
      <c r="B13" s="221">
        <v>1215</v>
      </c>
      <c r="C13" s="221">
        <v>95553</v>
      </c>
      <c r="D13" s="223">
        <v>78.644444444444446</v>
      </c>
      <c r="E13" s="221">
        <v>13926</v>
      </c>
      <c r="F13" s="221">
        <v>11461.728395061727</v>
      </c>
      <c r="G13" s="221">
        <v>145.74110702960661</v>
      </c>
    </row>
    <row r="14" spans="1:7" s="137" customFormat="1" ht="15.9" customHeight="1">
      <c r="A14" s="230">
        <v>2011</v>
      </c>
      <c r="B14" s="221">
        <v>1051</v>
      </c>
      <c r="C14" s="221">
        <v>80443</v>
      </c>
      <c r="D14" s="223">
        <v>76.53948620361561</v>
      </c>
      <c r="E14" s="221">
        <v>11622</v>
      </c>
      <c r="F14" s="221">
        <v>11058.039961941007</v>
      </c>
      <c r="G14" s="221">
        <v>144.47496985443109</v>
      </c>
    </row>
    <row r="15" spans="1:7" s="137" customFormat="1" ht="15.9" customHeight="1">
      <c r="A15" s="230">
        <v>2012</v>
      </c>
      <c r="B15" s="221">
        <v>1020</v>
      </c>
      <c r="C15" s="221">
        <v>82279</v>
      </c>
      <c r="D15" s="223">
        <v>80.66568627450981</v>
      </c>
      <c r="E15" s="221">
        <v>12132</v>
      </c>
      <c r="F15" s="221">
        <v>11874.50980392157</v>
      </c>
      <c r="G15" s="221">
        <v>147</v>
      </c>
    </row>
    <row r="16" spans="1:7" s="137" customFormat="1" ht="15.9" customHeight="1">
      <c r="A16" s="230">
        <v>2013</v>
      </c>
      <c r="B16" s="221">
        <v>979</v>
      </c>
      <c r="C16" s="221">
        <v>83079</v>
      </c>
      <c r="D16" s="223">
        <v>84.861082737487237</v>
      </c>
      <c r="E16" s="221">
        <v>12477</v>
      </c>
      <c r="F16" s="221">
        <v>12745</v>
      </c>
      <c r="G16" s="221">
        <v>150</v>
      </c>
    </row>
    <row r="17" spans="1:7" s="137" customFormat="1" ht="15.9" customHeight="1">
      <c r="A17" s="230">
        <v>2014</v>
      </c>
      <c r="B17" s="221">
        <v>966</v>
      </c>
      <c r="C17" s="221">
        <v>75998</v>
      </c>
      <c r="D17" s="223">
        <v>78.672877846790897</v>
      </c>
      <c r="E17" s="221">
        <v>11631</v>
      </c>
      <c r="F17" s="221">
        <v>12040</v>
      </c>
      <c r="G17" s="221">
        <v>153</v>
      </c>
    </row>
    <row r="18" spans="1:7" s="137" customFormat="1" ht="15.9" customHeight="1">
      <c r="A18" s="230">
        <v>2015</v>
      </c>
      <c r="B18" s="221">
        <v>950</v>
      </c>
      <c r="C18" s="221">
        <v>78066</v>
      </c>
      <c r="D18" s="223">
        <v>82.174736842105261</v>
      </c>
      <c r="E18" s="221">
        <v>12461</v>
      </c>
      <c r="F18" s="221">
        <v>13117</v>
      </c>
      <c r="G18" s="221">
        <v>160</v>
      </c>
    </row>
    <row r="19" spans="1:7" s="137" customFormat="1" ht="15.9" customHeight="1">
      <c r="A19" s="230">
        <v>2016</v>
      </c>
      <c r="B19" s="221">
        <v>986</v>
      </c>
      <c r="C19" s="221">
        <v>78359</v>
      </c>
      <c r="D19" s="223">
        <v>79.471602434077084</v>
      </c>
      <c r="E19" s="221">
        <v>12421.647000000001</v>
      </c>
      <c r="F19" s="221">
        <v>12598</v>
      </c>
      <c r="G19" s="221">
        <v>159</v>
      </c>
    </row>
    <row r="20" spans="1:7" s="137" customFormat="1" ht="15.9" customHeight="1">
      <c r="A20" s="230">
        <v>2017</v>
      </c>
      <c r="B20" s="221">
        <v>885</v>
      </c>
      <c r="C20" s="221">
        <v>62745</v>
      </c>
      <c r="D20" s="223">
        <v>70.898305084745758</v>
      </c>
      <c r="E20" s="221">
        <v>9710</v>
      </c>
      <c r="F20" s="221">
        <v>10972</v>
      </c>
      <c r="G20" s="221">
        <v>155</v>
      </c>
    </row>
    <row r="21" spans="1:7" s="137" customFormat="1" ht="15.9" customHeight="1">
      <c r="A21" s="231">
        <v>2018</v>
      </c>
      <c r="B21" s="221">
        <v>824</v>
      </c>
      <c r="C21" s="221">
        <v>60480</v>
      </c>
      <c r="D21" s="223">
        <v>73.398058252427191</v>
      </c>
      <c r="E21" s="221">
        <v>9535.4159999999993</v>
      </c>
      <c r="F21" s="221">
        <v>11572.106796116504</v>
      </c>
      <c r="G21" s="221">
        <v>157.66230158730158</v>
      </c>
    </row>
    <row r="22" spans="1:7" s="137" customFormat="1" ht="15.9" customHeight="1" thickBot="1">
      <c r="A22" s="237">
        <v>2019</v>
      </c>
      <c r="B22" s="238">
        <v>739</v>
      </c>
      <c r="C22" s="238">
        <v>49449</v>
      </c>
      <c r="D22" s="239">
        <v>66.913396481732065</v>
      </c>
      <c r="E22" s="238">
        <v>8026.8879999999999</v>
      </c>
      <c r="F22" s="238">
        <v>10861.824086603518</v>
      </c>
      <c r="G22" s="238">
        <v>162.32659912232805</v>
      </c>
    </row>
    <row r="23" spans="1:7" s="137" customFormat="1" ht="15.9" customHeight="1">
      <c r="A23" s="256" t="s">
        <v>429</v>
      </c>
      <c r="B23" s="256"/>
      <c r="C23" s="256"/>
      <c r="D23" s="256"/>
      <c r="E23" s="256"/>
      <c r="F23" s="256"/>
      <c r="G23" s="256"/>
    </row>
    <row r="24" spans="1:7" s="137" customFormat="1" ht="15.9" customHeight="1">
      <c r="A24" s="314" t="s">
        <v>312</v>
      </c>
      <c r="B24" s="314"/>
      <c r="C24" s="314"/>
      <c r="D24" s="314"/>
      <c r="E24" s="314"/>
      <c r="F24" s="314"/>
      <c r="G24" s="314"/>
    </row>
    <row r="25" spans="1:7" s="137" customFormat="1" ht="31.5" customHeight="1">
      <c r="A25" s="276" t="s">
        <v>340</v>
      </c>
      <c r="B25" s="276"/>
      <c r="C25" s="276"/>
      <c r="D25" s="276"/>
      <c r="E25" s="276"/>
      <c r="F25" s="276"/>
      <c r="G25" s="276"/>
    </row>
    <row r="26" spans="1:7" s="137" customFormat="1" ht="15.75" customHeight="1">
      <c r="A26" s="276" t="s">
        <v>341</v>
      </c>
      <c r="B26" s="276"/>
      <c r="C26" s="276"/>
      <c r="D26" s="276"/>
      <c r="E26" s="276"/>
      <c r="F26" s="276"/>
      <c r="G26" s="276"/>
    </row>
  </sheetData>
  <mergeCells count="5">
    <mergeCell ref="A1:G1"/>
    <mergeCell ref="A24:G24"/>
    <mergeCell ref="A25:G25"/>
    <mergeCell ref="A26:G26"/>
    <mergeCell ref="A23:G23"/>
  </mergeCells>
  <pageMargins left="0.78740157480314965" right="0.6692913385826772" top="0.98425196850393704" bottom="0.98425196850393704" header="0.51181102362204722" footer="0.51181102362204722"/>
  <pageSetup paperSize="9" scale="86" orientation="portrait" r:id="rId1"/>
  <headerFooter alignWithMargins="0"/>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C6C4"/>
  </sheetPr>
  <dimension ref="A1:I29"/>
  <sheetViews>
    <sheetView zoomScale="85" zoomScaleNormal="85" workbookViewId="0">
      <selection activeCell="I7" sqref="I7"/>
    </sheetView>
  </sheetViews>
  <sheetFormatPr baseColWidth="10" defaultRowHeight="13.2"/>
  <cols>
    <col min="1" max="1" width="6.88671875" style="21" customWidth="1"/>
    <col min="2" max="2" width="33.6640625" style="20" bestFit="1" customWidth="1"/>
    <col min="3" max="3" width="25.33203125" style="21" bestFit="1" customWidth="1"/>
    <col min="4" max="4" width="17.88671875" style="21" bestFit="1" customWidth="1"/>
    <col min="5" max="5" width="11.6640625" style="21" bestFit="1" customWidth="1"/>
    <col min="6" max="6" width="20" style="21" bestFit="1" customWidth="1"/>
    <col min="7" max="7" width="23.5546875" style="20" bestFit="1" customWidth="1"/>
    <col min="8" max="245" width="11.44140625" style="20"/>
    <col min="246" max="246" width="6.88671875" style="20" customWidth="1"/>
    <col min="247" max="248" width="13.5546875" style="20" customWidth="1"/>
    <col min="249" max="249" width="15" style="20" customWidth="1"/>
    <col min="250" max="501" width="11.44140625" style="20"/>
    <col min="502" max="502" width="6.88671875" style="20" customWidth="1"/>
    <col min="503" max="504" width="13.5546875" style="20" customWidth="1"/>
    <col min="505" max="505" width="15" style="20" customWidth="1"/>
    <col min="506" max="757" width="11.44140625" style="20"/>
    <col min="758" max="758" width="6.88671875" style="20" customWidth="1"/>
    <col min="759" max="760" width="13.5546875" style="20" customWidth="1"/>
    <col min="761" max="761" width="15" style="20" customWidth="1"/>
    <col min="762" max="1013" width="11.44140625" style="20"/>
    <col min="1014" max="1014" width="6.88671875" style="20" customWidth="1"/>
    <col min="1015" max="1016" width="13.5546875" style="20" customWidth="1"/>
    <col min="1017" max="1017" width="15" style="20" customWidth="1"/>
    <col min="1018" max="1269" width="11.44140625" style="20"/>
    <col min="1270" max="1270" width="6.88671875" style="20" customWidth="1"/>
    <col min="1271" max="1272" width="13.5546875" style="20" customWidth="1"/>
    <col min="1273" max="1273" width="15" style="20" customWidth="1"/>
    <col min="1274" max="1525" width="11.44140625" style="20"/>
    <col min="1526" max="1526" width="6.88671875" style="20" customWidth="1"/>
    <col min="1527" max="1528" width="13.5546875" style="20" customWidth="1"/>
    <col min="1529" max="1529" width="15" style="20" customWidth="1"/>
    <col min="1530" max="1781" width="11.44140625" style="20"/>
    <col min="1782" max="1782" width="6.88671875" style="20" customWidth="1"/>
    <col min="1783" max="1784" width="13.5546875" style="20" customWidth="1"/>
    <col min="1785" max="1785" width="15" style="20" customWidth="1"/>
    <col min="1786" max="2037" width="11.44140625" style="20"/>
    <col min="2038" max="2038" width="6.88671875" style="20" customWidth="1"/>
    <col min="2039" max="2040" width="13.5546875" style="20" customWidth="1"/>
    <col min="2041" max="2041" width="15" style="20" customWidth="1"/>
    <col min="2042" max="2293" width="11.44140625" style="20"/>
    <col min="2294" max="2294" width="6.88671875" style="20" customWidth="1"/>
    <col min="2295" max="2296" width="13.5546875" style="20" customWidth="1"/>
    <col min="2297" max="2297" width="15" style="20" customWidth="1"/>
    <col min="2298" max="2549" width="11.44140625" style="20"/>
    <col min="2550" max="2550" width="6.88671875" style="20" customWidth="1"/>
    <col min="2551" max="2552" width="13.5546875" style="20" customWidth="1"/>
    <col min="2553" max="2553" width="15" style="20" customWidth="1"/>
    <col min="2554" max="2805" width="11.44140625" style="20"/>
    <col min="2806" max="2806" width="6.88671875" style="20" customWidth="1"/>
    <col min="2807" max="2808" width="13.5546875" style="20" customWidth="1"/>
    <col min="2809" max="2809" width="15" style="20" customWidth="1"/>
    <col min="2810" max="3061" width="11.44140625" style="20"/>
    <col min="3062" max="3062" width="6.88671875" style="20" customWidth="1"/>
    <col min="3063" max="3064" width="13.5546875" style="20" customWidth="1"/>
    <col min="3065" max="3065" width="15" style="20" customWidth="1"/>
    <col min="3066" max="3317" width="11.44140625" style="20"/>
    <col min="3318" max="3318" width="6.88671875" style="20" customWidth="1"/>
    <col min="3319" max="3320" width="13.5546875" style="20" customWidth="1"/>
    <col min="3321" max="3321" width="15" style="20" customWidth="1"/>
    <col min="3322" max="3573" width="11.44140625" style="20"/>
    <col min="3574" max="3574" width="6.88671875" style="20" customWidth="1"/>
    <col min="3575" max="3576" width="13.5546875" style="20" customWidth="1"/>
    <col min="3577" max="3577" width="15" style="20" customWidth="1"/>
    <col min="3578" max="3829" width="11.44140625" style="20"/>
    <col min="3830" max="3830" width="6.88671875" style="20" customWidth="1"/>
    <col min="3831" max="3832" width="13.5546875" style="20" customWidth="1"/>
    <col min="3833" max="3833" width="15" style="20" customWidth="1"/>
    <col min="3834" max="4085" width="11.44140625" style="20"/>
    <col min="4086" max="4086" width="6.88671875" style="20" customWidth="1"/>
    <col min="4087" max="4088" width="13.5546875" style="20" customWidth="1"/>
    <col min="4089" max="4089" width="15" style="20" customWidth="1"/>
    <col min="4090" max="4341" width="11.44140625" style="20"/>
    <col min="4342" max="4342" width="6.88671875" style="20" customWidth="1"/>
    <col min="4343" max="4344" width="13.5546875" style="20" customWidth="1"/>
    <col min="4345" max="4345" width="15" style="20" customWidth="1"/>
    <col min="4346" max="4597" width="11.44140625" style="20"/>
    <col min="4598" max="4598" width="6.88671875" style="20" customWidth="1"/>
    <col min="4599" max="4600" width="13.5546875" style="20" customWidth="1"/>
    <col min="4601" max="4601" width="15" style="20" customWidth="1"/>
    <col min="4602" max="4853" width="11.44140625" style="20"/>
    <col min="4854" max="4854" width="6.88671875" style="20" customWidth="1"/>
    <col min="4855" max="4856" width="13.5546875" style="20" customWidth="1"/>
    <col min="4857" max="4857" width="15" style="20" customWidth="1"/>
    <col min="4858" max="5109" width="11.44140625" style="20"/>
    <col min="5110" max="5110" width="6.88671875" style="20" customWidth="1"/>
    <col min="5111" max="5112" width="13.5546875" style="20" customWidth="1"/>
    <col min="5113" max="5113" width="15" style="20" customWidth="1"/>
    <col min="5114" max="5365" width="11.44140625" style="20"/>
    <col min="5366" max="5366" width="6.88671875" style="20" customWidth="1"/>
    <col min="5367" max="5368" width="13.5546875" style="20" customWidth="1"/>
    <col min="5369" max="5369" width="15" style="20" customWidth="1"/>
    <col min="5370" max="5621" width="11.44140625" style="20"/>
    <col min="5622" max="5622" width="6.88671875" style="20" customWidth="1"/>
    <col min="5623" max="5624" width="13.5546875" style="20" customWidth="1"/>
    <col min="5625" max="5625" width="15" style="20" customWidth="1"/>
    <col min="5626" max="5877" width="11.44140625" style="20"/>
    <col min="5878" max="5878" width="6.88671875" style="20" customWidth="1"/>
    <col min="5879" max="5880" width="13.5546875" style="20" customWidth="1"/>
    <col min="5881" max="5881" width="15" style="20" customWidth="1"/>
    <col min="5882" max="6133" width="11.44140625" style="20"/>
    <col min="6134" max="6134" width="6.88671875" style="20" customWidth="1"/>
    <col min="6135" max="6136" width="13.5546875" style="20" customWidth="1"/>
    <col min="6137" max="6137" width="15" style="20" customWidth="1"/>
    <col min="6138" max="6389" width="11.44140625" style="20"/>
    <col min="6390" max="6390" width="6.88671875" style="20" customWidth="1"/>
    <col min="6391" max="6392" width="13.5546875" style="20" customWidth="1"/>
    <col min="6393" max="6393" width="15" style="20" customWidth="1"/>
    <col min="6394" max="6645" width="11.44140625" style="20"/>
    <col min="6646" max="6646" width="6.88671875" style="20" customWidth="1"/>
    <col min="6647" max="6648" width="13.5546875" style="20" customWidth="1"/>
    <col min="6649" max="6649" width="15" style="20" customWidth="1"/>
    <col min="6650" max="6901" width="11.44140625" style="20"/>
    <col min="6902" max="6902" width="6.88671875" style="20" customWidth="1"/>
    <col min="6903" max="6904" width="13.5546875" style="20" customWidth="1"/>
    <col min="6905" max="6905" width="15" style="20" customWidth="1"/>
    <col min="6906" max="7157" width="11.44140625" style="20"/>
    <col min="7158" max="7158" width="6.88671875" style="20" customWidth="1"/>
    <col min="7159" max="7160" width="13.5546875" style="20" customWidth="1"/>
    <col min="7161" max="7161" width="15" style="20" customWidth="1"/>
    <col min="7162" max="7413" width="11.44140625" style="20"/>
    <col min="7414" max="7414" width="6.88671875" style="20" customWidth="1"/>
    <col min="7415" max="7416" width="13.5546875" style="20" customWidth="1"/>
    <col min="7417" max="7417" width="15" style="20" customWidth="1"/>
    <col min="7418" max="7669" width="11.44140625" style="20"/>
    <col min="7670" max="7670" width="6.88671875" style="20" customWidth="1"/>
    <col min="7671" max="7672" width="13.5546875" style="20" customWidth="1"/>
    <col min="7673" max="7673" width="15" style="20" customWidth="1"/>
    <col min="7674" max="7925" width="11.44140625" style="20"/>
    <col min="7926" max="7926" width="6.88671875" style="20" customWidth="1"/>
    <col min="7927" max="7928" width="13.5546875" style="20" customWidth="1"/>
    <col min="7929" max="7929" width="15" style="20" customWidth="1"/>
    <col min="7930" max="8181" width="11.44140625" style="20"/>
    <col min="8182" max="8182" width="6.88671875" style="20" customWidth="1"/>
    <col min="8183" max="8184" width="13.5546875" style="20" customWidth="1"/>
    <col min="8185" max="8185" width="15" style="20" customWidth="1"/>
    <col min="8186" max="8437" width="11.44140625" style="20"/>
    <col min="8438" max="8438" width="6.88671875" style="20" customWidth="1"/>
    <col min="8439" max="8440" width="13.5546875" style="20" customWidth="1"/>
    <col min="8441" max="8441" width="15" style="20" customWidth="1"/>
    <col min="8442" max="8693" width="11.44140625" style="20"/>
    <col min="8694" max="8694" width="6.88671875" style="20" customWidth="1"/>
    <col min="8695" max="8696" width="13.5546875" style="20" customWidth="1"/>
    <col min="8697" max="8697" width="15" style="20" customWidth="1"/>
    <col min="8698" max="8949" width="11.44140625" style="20"/>
    <col min="8950" max="8950" width="6.88671875" style="20" customWidth="1"/>
    <col min="8951" max="8952" width="13.5546875" style="20" customWidth="1"/>
    <col min="8953" max="8953" width="15" style="20" customWidth="1"/>
    <col min="8954" max="9205" width="11.44140625" style="20"/>
    <col min="9206" max="9206" width="6.88671875" style="20" customWidth="1"/>
    <col min="9207" max="9208" width="13.5546875" style="20" customWidth="1"/>
    <col min="9209" max="9209" width="15" style="20" customWidth="1"/>
    <col min="9210" max="9461" width="11.44140625" style="20"/>
    <col min="9462" max="9462" width="6.88671875" style="20" customWidth="1"/>
    <col min="9463" max="9464" width="13.5546875" style="20" customWidth="1"/>
    <col min="9465" max="9465" width="15" style="20" customWidth="1"/>
    <col min="9466" max="9717" width="11.44140625" style="20"/>
    <col min="9718" max="9718" width="6.88671875" style="20" customWidth="1"/>
    <col min="9719" max="9720" width="13.5546875" style="20" customWidth="1"/>
    <col min="9721" max="9721" width="15" style="20" customWidth="1"/>
    <col min="9722" max="9973" width="11.44140625" style="20"/>
    <col min="9974" max="9974" width="6.88671875" style="20" customWidth="1"/>
    <col min="9975" max="9976" width="13.5546875" style="20" customWidth="1"/>
    <col min="9977" max="9977" width="15" style="20" customWidth="1"/>
    <col min="9978" max="10229" width="11.44140625" style="20"/>
    <col min="10230" max="10230" width="6.88671875" style="20" customWidth="1"/>
    <col min="10231" max="10232" width="13.5546875" style="20" customWidth="1"/>
    <col min="10233" max="10233" width="15" style="20" customWidth="1"/>
    <col min="10234" max="10485" width="11.44140625" style="20"/>
    <col min="10486" max="10486" width="6.88671875" style="20" customWidth="1"/>
    <col min="10487" max="10488" width="13.5546875" style="20" customWidth="1"/>
    <col min="10489" max="10489" width="15" style="20" customWidth="1"/>
    <col min="10490" max="10741" width="11.44140625" style="20"/>
    <col min="10742" max="10742" width="6.88671875" style="20" customWidth="1"/>
    <col min="10743" max="10744" width="13.5546875" style="20" customWidth="1"/>
    <col min="10745" max="10745" width="15" style="20" customWidth="1"/>
    <col min="10746" max="10997" width="11.44140625" style="20"/>
    <col min="10998" max="10998" width="6.88671875" style="20" customWidth="1"/>
    <col min="10999" max="11000" width="13.5546875" style="20" customWidth="1"/>
    <col min="11001" max="11001" width="15" style="20" customWidth="1"/>
    <col min="11002" max="11253" width="11.44140625" style="20"/>
    <col min="11254" max="11254" width="6.88671875" style="20" customWidth="1"/>
    <col min="11255" max="11256" width="13.5546875" style="20" customWidth="1"/>
    <col min="11257" max="11257" width="15" style="20" customWidth="1"/>
    <col min="11258" max="11509" width="11.44140625" style="20"/>
    <col min="11510" max="11510" width="6.88671875" style="20" customWidth="1"/>
    <col min="11511" max="11512" width="13.5546875" style="20" customWidth="1"/>
    <col min="11513" max="11513" width="15" style="20" customWidth="1"/>
    <col min="11514" max="11765" width="11.44140625" style="20"/>
    <col min="11766" max="11766" width="6.88671875" style="20" customWidth="1"/>
    <col min="11767" max="11768" width="13.5546875" style="20" customWidth="1"/>
    <col min="11769" max="11769" width="15" style="20" customWidth="1"/>
    <col min="11770" max="12021" width="11.44140625" style="20"/>
    <col min="12022" max="12022" width="6.88671875" style="20" customWidth="1"/>
    <col min="12023" max="12024" width="13.5546875" style="20" customWidth="1"/>
    <col min="12025" max="12025" width="15" style="20" customWidth="1"/>
    <col min="12026" max="12277" width="11.44140625" style="20"/>
    <col min="12278" max="12278" width="6.88671875" style="20" customWidth="1"/>
    <col min="12279" max="12280" width="13.5546875" style="20" customWidth="1"/>
    <col min="12281" max="12281" width="15" style="20" customWidth="1"/>
    <col min="12282" max="12533" width="11.44140625" style="20"/>
    <col min="12534" max="12534" width="6.88671875" style="20" customWidth="1"/>
    <col min="12535" max="12536" width="13.5546875" style="20" customWidth="1"/>
    <col min="12537" max="12537" width="15" style="20" customWidth="1"/>
    <col min="12538" max="12789" width="11.44140625" style="20"/>
    <col min="12790" max="12790" width="6.88671875" style="20" customWidth="1"/>
    <col min="12791" max="12792" width="13.5546875" style="20" customWidth="1"/>
    <col min="12793" max="12793" width="15" style="20" customWidth="1"/>
    <col min="12794" max="13045" width="11.44140625" style="20"/>
    <col min="13046" max="13046" width="6.88671875" style="20" customWidth="1"/>
    <col min="13047" max="13048" width="13.5546875" style="20" customWidth="1"/>
    <col min="13049" max="13049" width="15" style="20" customWidth="1"/>
    <col min="13050" max="13301" width="11.44140625" style="20"/>
    <col min="13302" max="13302" width="6.88671875" style="20" customWidth="1"/>
    <col min="13303" max="13304" width="13.5546875" style="20" customWidth="1"/>
    <col min="13305" max="13305" width="15" style="20" customWidth="1"/>
    <col min="13306" max="13557" width="11.44140625" style="20"/>
    <col min="13558" max="13558" width="6.88671875" style="20" customWidth="1"/>
    <col min="13559" max="13560" width="13.5546875" style="20" customWidth="1"/>
    <col min="13561" max="13561" width="15" style="20" customWidth="1"/>
    <col min="13562" max="13813" width="11.44140625" style="20"/>
    <col min="13814" max="13814" width="6.88671875" style="20" customWidth="1"/>
    <col min="13815" max="13816" width="13.5546875" style="20" customWidth="1"/>
    <col min="13817" max="13817" width="15" style="20" customWidth="1"/>
    <col min="13818" max="14069" width="11.44140625" style="20"/>
    <col min="14070" max="14070" width="6.88671875" style="20" customWidth="1"/>
    <col min="14071" max="14072" width="13.5546875" style="20" customWidth="1"/>
    <col min="14073" max="14073" width="15" style="20" customWidth="1"/>
    <col min="14074" max="14325" width="11.44140625" style="20"/>
    <col min="14326" max="14326" width="6.88671875" style="20" customWidth="1"/>
    <col min="14327" max="14328" width="13.5546875" style="20" customWidth="1"/>
    <col min="14329" max="14329" width="15" style="20" customWidth="1"/>
    <col min="14330" max="14581" width="11.44140625" style="20"/>
    <col min="14582" max="14582" width="6.88671875" style="20" customWidth="1"/>
    <col min="14583" max="14584" width="13.5546875" style="20" customWidth="1"/>
    <col min="14585" max="14585" width="15" style="20" customWidth="1"/>
    <col min="14586" max="14837" width="11.44140625" style="20"/>
    <col min="14838" max="14838" width="6.88671875" style="20" customWidth="1"/>
    <col min="14839" max="14840" width="13.5546875" style="20" customWidth="1"/>
    <col min="14841" max="14841" width="15" style="20" customWidth="1"/>
    <col min="14842" max="15093" width="11.44140625" style="20"/>
    <col min="15094" max="15094" width="6.88671875" style="20" customWidth="1"/>
    <col min="15095" max="15096" width="13.5546875" style="20" customWidth="1"/>
    <col min="15097" max="15097" width="15" style="20" customWidth="1"/>
    <col min="15098" max="15349" width="11.44140625" style="20"/>
    <col min="15350" max="15350" width="6.88671875" style="20" customWidth="1"/>
    <col min="15351" max="15352" width="13.5546875" style="20" customWidth="1"/>
    <col min="15353" max="15353" width="15" style="20" customWidth="1"/>
    <col min="15354" max="15605" width="11.44140625" style="20"/>
    <col min="15606" max="15606" width="6.88671875" style="20" customWidth="1"/>
    <col min="15607" max="15608" width="13.5546875" style="20" customWidth="1"/>
    <col min="15609" max="15609" width="15" style="20" customWidth="1"/>
    <col min="15610" max="15861" width="11.44140625" style="20"/>
    <col min="15862" max="15862" width="6.88671875" style="20" customWidth="1"/>
    <col min="15863" max="15864" width="13.5546875" style="20" customWidth="1"/>
    <col min="15865" max="15865" width="15" style="20" customWidth="1"/>
    <col min="15866" max="16117" width="11.44140625" style="20"/>
    <col min="16118" max="16118" width="6.88671875" style="20" customWidth="1"/>
    <col min="16119" max="16120" width="13.5546875" style="20" customWidth="1"/>
    <col min="16121" max="16121" width="15" style="20" customWidth="1"/>
    <col min="16122" max="16384" width="11.44140625" style="20"/>
  </cols>
  <sheetData>
    <row r="1" spans="1:9" ht="18" customHeight="1">
      <c r="A1" s="295" t="s">
        <v>343</v>
      </c>
      <c r="B1" s="295"/>
      <c r="C1" s="295"/>
      <c r="D1" s="295"/>
      <c r="E1" s="295"/>
      <c r="F1" s="295"/>
      <c r="G1" s="295"/>
    </row>
    <row r="2" spans="1:9" s="137" customFormat="1" ht="15.9" customHeight="1">
      <c r="A2" s="214"/>
    </row>
    <row r="3" spans="1:9" s="137" customFormat="1" ht="15.9" customHeight="1" thickBot="1">
      <c r="A3" s="146"/>
      <c r="B3" s="148"/>
      <c r="C3" s="146"/>
      <c r="D3" s="146"/>
      <c r="E3" s="146"/>
      <c r="F3" s="146"/>
      <c r="G3" s="203" t="s">
        <v>342</v>
      </c>
    </row>
    <row r="4" spans="1:9" s="220" customFormat="1" ht="15.9" customHeight="1">
      <c r="B4" s="171" t="s">
        <v>343</v>
      </c>
      <c r="C4" s="171" t="s">
        <v>358</v>
      </c>
      <c r="D4" s="171"/>
      <c r="E4" s="171"/>
      <c r="F4" s="171"/>
      <c r="G4" s="171" t="s">
        <v>443</v>
      </c>
    </row>
    <row r="5" spans="1:9" s="220" customFormat="1" ht="15.9" customHeight="1">
      <c r="A5" s="242"/>
      <c r="B5" s="216" t="s">
        <v>59</v>
      </c>
      <c r="C5" s="216" t="s">
        <v>59</v>
      </c>
      <c r="D5" s="216" t="s">
        <v>444</v>
      </c>
      <c r="E5" s="216" t="s">
        <v>345</v>
      </c>
      <c r="F5" s="229" t="s">
        <v>346</v>
      </c>
      <c r="G5" s="216" t="s">
        <v>59</v>
      </c>
    </row>
    <row r="6" spans="1:9" s="220" customFormat="1" ht="15.9" customHeight="1">
      <c r="A6" s="243" t="s">
        <v>274</v>
      </c>
      <c r="B6" s="244" t="s">
        <v>327</v>
      </c>
      <c r="C6" s="244"/>
      <c r="D6" s="244" t="s">
        <v>440</v>
      </c>
      <c r="E6" s="244" t="s">
        <v>441</v>
      </c>
      <c r="F6" s="244" t="s">
        <v>442</v>
      </c>
      <c r="G6" s="244"/>
      <c r="I6" s="212"/>
    </row>
    <row r="7" spans="1:9" s="137" customFormat="1" ht="15.9" customHeight="1">
      <c r="A7" s="230">
        <v>2005</v>
      </c>
      <c r="B7" s="221">
        <v>1566.1210000000001</v>
      </c>
      <c r="C7" s="222">
        <v>215.29499999999999</v>
      </c>
      <c r="D7" s="222" t="s">
        <v>243</v>
      </c>
      <c r="E7" s="222" t="s">
        <v>243</v>
      </c>
      <c r="F7" s="222" t="s">
        <v>243</v>
      </c>
      <c r="G7" s="222">
        <v>1350.826</v>
      </c>
    </row>
    <row r="8" spans="1:9" s="137" customFormat="1" ht="15.9" customHeight="1">
      <c r="A8" s="230">
        <v>2006</v>
      </c>
      <c r="B8" s="221">
        <v>1584.0920000000001</v>
      </c>
      <c r="C8" s="222">
        <v>41.929000000000002</v>
      </c>
      <c r="D8" s="222" t="s">
        <v>243</v>
      </c>
      <c r="E8" s="222" t="s">
        <v>243</v>
      </c>
      <c r="F8" s="222" t="s">
        <v>243</v>
      </c>
      <c r="G8" s="222">
        <v>1542.163</v>
      </c>
    </row>
    <row r="9" spans="1:9" s="137" customFormat="1" ht="15.9" customHeight="1">
      <c r="A9" s="230">
        <v>2007</v>
      </c>
      <c r="B9" s="221">
        <v>142.322</v>
      </c>
      <c r="C9" s="222">
        <v>17.34</v>
      </c>
      <c r="D9" s="222" t="s">
        <v>243</v>
      </c>
      <c r="E9" s="222" t="s">
        <v>243</v>
      </c>
      <c r="F9" s="222" t="s">
        <v>243</v>
      </c>
      <c r="G9" s="222">
        <v>124.982</v>
      </c>
      <c r="I9" s="220"/>
    </row>
    <row r="10" spans="1:9" s="137" customFormat="1" ht="15.9" customHeight="1">
      <c r="A10" s="230">
        <v>2008</v>
      </c>
      <c r="B10" s="221">
        <v>655.77799999999991</v>
      </c>
      <c r="C10" s="222">
        <v>550.38199999999995</v>
      </c>
      <c r="D10" s="222" t="s">
        <v>243</v>
      </c>
      <c r="E10" s="222" t="s">
        <v>243</v>
      </c>
      <c r="F10" s="222" t="s">
        <v>243</v>
      </c>
      <c r="G10" s="221">
        <v>105.396</v>
      </c>
      <c r="I10" s="220"/>
    </row>
    <row r="11" spans="1:9" s="137" customFormat="1" ht="15.9" customHeight="1">
      <c r="A11" s="230">
        <v>2009</v>
      </c>
      <c r="B11" s="221">
        <v>15803.102000000001</v>
      </c>
      <c r="C11" s="221">
        <v>14980</v>
      </c>
      <c r="D11" s="222">
        <v>17.8779</v>
      </c>
      <c r="E11" s="222">
        <v>14260</v>
      </c>
      <c r="F11" s="222">
        <v>701.46514999999999</v>
      </c>
      <c r="G11" s="221">
        <v>823.10199999999998</v>
      </c>
    </row>
    <row r="12" spans="1:9" s="137" customFormat="1" ht="15.9" customHeight="1">
      <c r="A12" s="230">
        <v>2010</v>
      </c>
      <c r="B12" s="221">
        <v>3227.0837000000001</v>
      </c>
      <c r="C12" s="222">
        <v>1954.0837000000001</v>
      </c>
      <c r="D12" s="222">
        <v>0</v>
      </c>
      <c r="E12" s="222">
        <v>1613.9547500000001</v>
      </c>
      <c r="F12" s="222">
        <v>340.12895000000003</v>
      </c>
      <c r="G12" s="221">
        <v>1273</v>
      </c>
    </row>
    <row r="13" spans="1:9" s="137" customFormat="1" ht="15.9" customHeight="1">
      <c r="A13" s="230">
        <v>2011</v>
      </c>
      <c r="B13" s="221">
        <v>672.15840000000003</v>
      </c>
      <c r="C13" s="240">
        <v>286.96386999999999</v>
      </c>
      <c r="D13" s="222">
        <v>0</v>
      </c>
      <c r="E13" s="222">
        <v>176.33601999999999</v>
      </c>
      <c r="F13" s="222">
        <v>110.62785</v>
      </c>
      <c r="G13" s="221">
        <v>385.19452999999999</v>
      </c>
      <c r="I13" s="240"/>
    </row>
    <row r="14" spans="1:9" s="137" customFormat="1" ht="15.9" customHeight="1">
      <c r="A14" s="230">
        <v>2012</v>
      </c>
      <c r="B14" s="221">
        <v>2372.7870000000003</v>
      </c>
      <c r="C14" s="240">
        <v>985</v>
      </c>
      <c r="D14" s="222">
        <v>0</v>
      </c>
      <c r="E14" s="222">
        <v>912</v>
      </c>
      <c r="F14" s="222">
        <v>72</v>
      </c>
      <c r="G14" s="221">
        <v>1387.787</v>
      </c>
      <c r="I14" s="240"/>
    </row>
    <row r="15" spans="1:9" s="137" customFormat="1" ht="15.9" customHeight="1">
      <c r="A15" s="230">
        <v>2013</v>
      </c>
      <c r="B15" s="221">
        <v>1669</v>
      </c>
      <c r="C15" s="240">
        <v>463</v>
      </c>
      <c r="D15" s="222" t="s">
        <v>243</v>
      </c>
      <c r="E15" s="222" t="s">
        <v>243</v>
      </c>
      <c r="F15" s="222" t="s">
        <v>243</v>
      </c>
      <c r="G15" s="221">
        <v>1206</v>
      </c>
      <c r="I15" s="240"/>
    </row>
    <row r="16" spans="1:9" s="137" customFormat="1" ht="15.9" customHeight="1">
      <c r="A16" s="230">
        <v>2014</v>
      </c>
      <c r="B16" s="221">
        <v>348</v>
      </c>
      <c r="C16" s="240">
        <v>70</v>
      </c>
      <c r="D16" s="222">
        <v>0</v>
      </c>
      <c r="E16" s="222">
        <v>70</v>
      </c>
      <c r="F16" s="222">
        <v>0</v>
      </c>
      <c r="G16" s="221">
        <v>278</v>
      </c>
      <c r="I16" s="240"/>
    </row>
    <row r="17" spans="1:9" s="137" customFormat="1" ht="15.9" customHeight="1">
      <c r="A17" s="230">
        <v>2015</v>
      </c>
      <c r="B17" s="221">
        <v>764.81100000000004</v>
      </c>
      <c r="C17" s="240">
        <v>116.19799999999999</v>
      </c>
      <c r="D17" s="222">
        <v>0</v>
      </c>
      <c r="E17" s="222">
        <v>116.19799999999999</v>
      </c>
      <c r="F17" s="222">
        <v>0</v>
      </c>
      <c r="G17" s="221">
        <v>648.61300000000006</v>
      </c>
      <c r="I17" s="240"/>
    </row>
    <row r="18" spans="1:9" s="137" customFormat="1" ht="15.9" customHeight="1">
      <c r="A18" s="230">
        <v>2016</v>
      </c>
      <c r="B18" s="221">
        <v>664.16399999999999</v>
      </c>
      <c r="C18" s="240">
        <v>175.94200000000001</v>
      </c>
      <c r="D18" s="222">
        <v>0</v>
      </c>
      <c r="E18" s="240">
        <v>175.94200000000001</v>
      </c>
      <c r="F18" s="222">
        <v>0</v>
      </c>
      <c r="G18" s="221">
        <v>488.22199999999998</v>
      </c>
      <c r="I18" s="240"/>
    </row>
    <row r="19" spans="1:9" s="137" customFormat="1" ht="15.9" customHeight="1">
      <c r="A19" s="230">
        <v>2017</v>
      </c>
      <c r="B19" s="221">
        <v>858.846</v>
      </c>
      <c r="C19" s="240">
        <v>60.942</v>
      </c>
      <c r="D19" s="222">
        <v>0</v>
      </c>
      <c r="E19" s="240">
        <v>60.942</v>
      </c>
      <c r="F19" s="222">
        <v>0</v>
      </c>
      <c r="G19" s="221">
        <v>797.904</v>
      </c>
      <c r="I19" s="240"/>
    </row>
    <row r="20" spans="1:9" s="137" customFormat="1" ht="15.9" customHeight="1">
      <c r="A20" s="231">
        <v>2018</v>
      </c>
      <c r="B20" s="221">
        <v>283.72000000000003</v>
      </c>
      <c r="C20" s="240">
        <v>15.353</v>
      </c>
      <c r="D20" s="222">
        <v>0</v>
      </c>
      <c r="E20" s="240">
        <v>12</v>
      </c>
      <c r="F20" s="222">
        <v>2.871</v>
      </c>
      <c r="G20" s="221">
        <v>268.36700000000002</v>
      </c>
      <c r="I20" s="240"/>
    </row>
    <row r="21" spans="1:9" s="137" customFormat="1" ht="15.9" customHeight="1" thickBot="1">
      <c r="A21" s="237">
        <v>2019</v>
      </c>
      <c r="B21" s="238">
        <v>423</v>
      </c>
      <c r="C21" s="241">
        <v>0</v>
      </c>
      <c r="D21" s="241">
        <v>0</v>
      </c>
      <c r="E21" s="241">
        <v>0</v>
      </c>
      <c r="F21" s="241">
        <v>0</v>
      </c>
      <c r="G21" s="241">
        <v>423</v>
      </c>
      <c r="I21" s="240"/>
    </row>
    <row r="22" spans="1:9" s="137" customFormat="1" ht="15.9" customHeight="1">
      <c r="A22" s="256" t="s">
        <v>429</v>
      </c>
      <c r="B22" s="256"/>
      <c r="C22" s="256"/>
      <c r="D22" s="256"/>
      <c r="E22" s="256"/>
      <c r="F22" s="256"/>
      <c r="G22" s="256"/>
    </row>
    <row r="23" spans="1:9" s="137" customFormat="1" ht="15.9" customHeight="1">
      <c r="A23" s="275" t="s">
        <v>359</v>
      </c>
      <c r="B23" s="275"/>
      <c r="C23" s="275"/>
      <c r="D23" s="275"/>
      <c r="E23" s="275"/>
      <c r="F23" s="275"/>
      <c r="G23" s="275"/>
    </row>
    <row r="24" spans="1:9" s="137" customFormat="1" ht="15.9" customHeight="1">
      <c r="A24" s="276" t="s">
        <v>360</v>
      </c>
      <c r="B24" s="276"/>
      <c r="C24" s="276"/>
      <c r="D24" s="276"/>
      <c r="E24" s="276"/>
      <c r="F24" s="276"/>
      <c r="G24" s="276"/>
    </row>
    <row r="25" spans="1:9" s="137" customFormat="1" ht="15.9" customHeight="1">
      <c r="A25" s="224"/>
      <c r="B25" s="224"/>
      <c r="C25" s="224"/>
      <c r="D25" s="224"/>
      <c r="E25" s="224"/>
      <c r="F25" s="224"/>
      <c r="G25" s="224"/>
    </row>
    <row r="26" spans="1:9" s="137" customFormat="1" ht="15.9" customHeight="1">
      <c r="A26" s="275" t="s">
        <v>312</v>
      </c>
      <c r="B26" s="275"/>
      <c r="C26" s="275"/>
      <c r="D26" s="275"/>
      <c r="E26" s="275"/>
      <c r="F26" s="135"/>
    </row>
    <row r="27" spans="1:9" s="137" customFormat="1" ht="15.9" customHeight="1">
      <c r="A27" s="276" t="s">
        <v>344</v>
      </c>
      <c r="B27" s="276"/>
      <c r="C27" s="276"/>
      <c r="D27" s="276"/>
      <c r="E27" s="276"/>
      <c r="F27" s="276"/>
      <c r="G27" s="276"/>
    </row>
    <row r="28" spans="1:9" ht="15.9" customHeight="1"/>
    <row r="29" spans="1:9" ht="15.9" customHeight="1"/>
  </sheetData>
  <mergeCells count="7">
    <mergeCell ref="F23:G23"/>
    <mergeCell ref="A24:G24"/>
    <mergeCell ref="A27:G27"/>
    <mergeCell ref="A1:G1"/>
    <mergeCell ref="A26:E26"/>
    <mergeCell ref="A23:E23"/>
    <mergeCell ref="A22:G22"/>
  </mergeCells>
  <pageMargins left="0.7" right="0.7" top="0.78740157499999996" bottom="0.78740157499999996" header="0.3" footer="0.3"/>
  <pageSetup paperSize="9" orientation="portrait" horizontalDpi="4294967293"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3" enableFormatConditionsCalculation="0">
    <tabColor rgb="FFC8E6E5"/>
  </sheetPr>
  <dimension ref="A1:P30"/>
  <sheetViews>
    <sheetView zoomScale="85" zoomScaleNormal="85" workbookViewId="0">
      <selection sqref="A1:O1"/>
    </sheetView>
  </sheetViews>
  <sheetFormatPr baseColWidth="10" defaultColWidth="11.44140625" defaultRowHeight="13.2"/>
  <cols>
    <col min="1" max="1" width="5" style="8" customWidth="1"/>
    <col min="2" max="2" width="22.88671875" style="8" bestFit="1" customWidth="1"/>
    <col min="3" max="3" width="15.44140625" style="13" bestFit="1" customWidth="1"/>
    <col min="4" max="13" width="6.33203125" style="8" bestFit="1" customWidth="1"/>
    <col min="14" max="14" width="8.109375" style="8" customWidth="1"/>
    <col min="15" max="15" width="6.33203125" style="8" bestFit="1" customWidth="1"/>
    <col min="16" max="16384" width="11.44140625" style="7"/>
  </cols>
  <sheetData>
    <row r="1" spans="1:16" ht="18" customHeight="1">
      <c r="A1" s="257" t="s">
        <v>215</v>
      </c>
      <c r="B1" s="257"/>
      <c r="C1" s="257"/>
      <c r="D1" s="257"/>
      <c r="E1" s="257"/>
      <c r="F1" s="257"/>
      <c r="G1" s="257"/>
      <c r="H1" s="257"/>
      <c r="I1" s="257"/>
      <c r="J1" s="257"/>
      <c r="K1" s="257"/>
      <c r="L1" s="257"/>
      <c r="M1" s="257"/>
      <c r="N1" s="257"/>
      <c r="O1" s="257"/>
      <c r="P1" s="5"/>
    </row>
    <row r="2" spans="1:16" s="49" customFormat="1" ht="15.9" customHeight="1">
      <c r="A2" s="78"/>
      <c r="B2" s="78"/>
      <c r="C2" s="79"/>
      <c r="D2" s="50"/>
      <c r="E2" s="50"/>
      <c r="F2" s="50"/>
      <c r="G2" s="50"/>
      <c r="H2" s="50"/>
      <c r="I2" s="50"/>
      <c r="J2" s="50"/>
      <c r="K2" s="50"/>
      <c r="L2" s="50"/>
      <c r="M2" s="50"/>
      <c r="N2" s="50"/>
      <c r="O2" s="50"/>
    </row>
    <row r="3" spans="1:16" s="49" customFormat="1" ht="15.9" customHeight="1" thickBot="1">
      <c r="A3" s="50"/>
      <c r="B3" s="50"/>
      <c r="C3" s="79"/>
      <c r="D3" s="50"/>
      <c r="E3" s="50"/>
      <c r="F3" s="50"/>
      <c r="G3" s="50"/>
      <c r="H3" s="50"/>
      <c r="I3" s="50"/>
      <c r="J3" s="50"/>
      <c r="K3" s="50"/>
      <c r="L3" s="50"/>
      <c r="M3" s="50"/>
      <c r="N3" s="272" t="s">
        <v>1</v>
      </c>
      <c r="O3" s="272"/>
    </row>
    <row r="4" spans="1:16" s="80" customFormat="1" ht="15.9" customHeight="1">
      <c r="A4" s="269"/>
      <c r="B4" s="271"/>
      <c r="C4" s="86" t="s">
        <v>170</v>
      </c>
      <c r="D4" s="87" t="s">
        <v>126</v>
      </c>
      <c r="E4" s="87" t="s">
        <v>127</v>
      </c>
      <c r="F4" s="87" t="s">
        <v>117</v>
      </c>
      <c r="G4" s="87" t="s">
        <v>116</v>
      </c>
      <c r="H4" s="87" t="s">
        <v>135</v>
      </c>
      <c r="I4" s="87" t="s">
        <v>134</v>
      </c>
      <c r="J4" s="87" t="s">
        <v>133</v>
      </c>
      <c r="K4" s="87" t="s">
        <v>132</v>
      </c>
      <c r="L4" s="87" t="s">
        <v>131</v>
      </c>
      <c r="M4" s="87" t="s">
        <v>130</v>
      </c>
      <c r="N4" s="87" t="s">
        <v>129</v>
      </c>
      <c r="O4" s="87" t="s">
        <v>128</v>
      </c>
    </row>
    <row r="5" spans="1:16" s="49" customFormat="1" ht="15.9" customHeight="1">
      <c r="A5" s="264" t="s">
        <v>59</v>
      </c>
      <c r="B5" s="264"/>
      <c r="C5" s="85">
        <v>158.83333333333334</v>
      </c>
      <c r="D5" s="85">
        <v>183</v>
      </c>
      <c r="E5" s="85">
        <v>189</v>
      </c>
      <c r="F5" s="85">
        <v>184</v>
      </c>
      <c r="G5" s="85">
        <v>182</v>
      </c>
      <c r="H5" s="85">
        <v>167</v>
      </c>
      <c r="I5" s="85">
        <v>150</v>
      </c>
      <c r="J5" s="85">
        <v>146</v>
      </c>
      <c r="K5" s="85">
        <v>143</v>
      </c>
      <c r="L5" s="85">
        <v>144</v>
      </c>
      <c r="M5" s="85">
        <v>137</v>
      </c>
      <c r="N5" s="85">
        <v>131</v>
      </c>
      <c r="O5" s="85">
        <v>150</v>
      </c>
    </row>
    <row r="6" spans="1:16" s="49" customFormat="1" ht="15.9" customHeight="1">
      <c r="A6" s="265" t="s">
        <v>193</v>
      </c>
      <c r="B6" s="265"/>
      <c r="C6" s="265"/>
      <c r="D6" s="265"/>
      <c r="E6" s="265"/>
      <c r="F6" s="265"/>
      <c r="G6" s="265"/>
      <c r="H6" s="265"/>
      <c r="I6" s="265"/>
      <c r="J6" s="265"/>
      <c r="K6" s="265"/>
      <c r="L6" s="265"/>
      <c r="M6" s="265"/>
      <c r="N6" s="265"/>
      <c r="O6" s="265"/>
    </row>
    <row r="7" spans="1:16" s="49" customFormat="1" ht="15.9" customHeight="1">
      <c r="A7" s="88"/>
      <c r="B7" s="88" t="s">
        <v>184</v>
      </c>
      <c r="C7" s="69">
        <v>17.75</v>
      </c>
      <c r="D7" s="69">
        <v>21</v>
      </c>
      <c r="E7" s="69">
        <v>22</v>
      </c>
      <c r="F7" s="69">
        <v>22</v>
      </c>
      <c r="G7" s="69">
        <v>18</v>
      </c>
      <c r="H7" s="69">
        <v>16</v>
      </c>
      <c r="I7" s="69">
        <v>12</v>
      </c>
      <c r="J7" s="69">
        <v>14</v>
      </c>
      <c r="K7" s="69">
        <v>17</v>
      </c>
      <c r="L7" s="69">
        <v>17</v>
      </c>
      <c r="M7" s="69">
        <v>17</v>
      </c>
      <c r="N7" s="69">
        <v>17</v>
      </c>
      <c r="O7" s="69">
        <v>20</v>
      </c>
    </row>
    <row r="8" spans="1:16" s="49" customFormat="1" ht="15.9" customHeight="1">
      <c r="A8" s="88"/>
      <c r="B8" s="88" t="s">
        <v>185</v>
      </c>
      <c r="C8" s="69">
        <v>98.5</v>
      </c>
      <c r="D8" s="69">
        <v>107</v>
      </c>
      <c r="E8" s="69">
        <v>113</v>
      </c>
      <c r="F8" s="69">
        <v>109</v>
      </c>
      <c r="G8" s="69">
        <v>109</v>
      </c>
      <c r="H8" s="69">
        <v>105</v>
      </c>
      <c r="I8" s="69">
        <v>96</v>
      </c>
      <c r="J8" s="69">
        <v>92</v>
      </c>
      <c r="K8" s="69">
        <v>90</v>
      </c>
      <c r="L8" s="69">
        <v>89</v>
      </c>
      <c r="M8" s="69">
        <v>86</v>
      </c>
      <c r="N8" s="69">
        <v>87</v>
      </c>
      <c r="O8" s="69">
        <v>99</v>
      </c>
    </row>
    <row r="9" spans="1:16" s="49" customFormat="1" ht="15.9" customHeight="1">
      <c r="A9" s="88"/>
      <c r="B9" s="88" t="s">
        <v>33</v>
      </c>
      <c r="C9" s="69">
        <v>42.583333333333336</v>
      </c>
      <c r="D9" s="69">
        <v>55</v>
      </c>
      <c r="E9" s="69">
        <v>54</v>
      </c>
      <c r="F9" s="69">
        <v>53</v>
      </c>
      <c r="G9" s="69">
        <v>55</v>
      </c>
      <c r="H9" s="69">
        <v>46</v>
      </c>
      <c r="I9" s="69">
        <v>42</v>
      </c>
      <c r="J9" s="69">
        <v>40</v>
      </c>
      <c r="K9" s="69">
        <v>36</v>
      </c>
      <c r="L9" s="69">
        <v>38</v>
      </c>
      <c r="M9" s="69">
        <v>34</v>
      </c>
      <c r="N9" s="69">
        <v>27</v>
      </c>
      <c r="O9" s="69">
        <v>31</v>
      </c>
    </row>
    <row r="10" spans="1:16" s="49" customFormat="1" ht="15.9" customHeight="1">
      <c r="A10" s="88"/>
      <c r="B10" s="88"/>
      <c r="C10" s="67"/>
      <c r="D10" s="69"/>
      <c r="E10" s="69"/>
      <c r="F10" s="69"/>
      <c r="G10" s="69"/>
      <c r="H10" s="69"/>
      <c r="I10" s="69"/>
      <c r="J10" s="69"/>
      <c r="K10" s="69"/>
      <c r="L10" s="69"/>
      <c r="M10" s="69"/>
      <c r="N10" s="69"/>
      <c r="O10" s="69"/>
    </row>
    <row r="11" spans="1:16" s="49" customFormat="1" ht="15.9" customHeight="1">
      <c r="A11" s="267" t="s">
        <v>195</v>
      </c>
      <c r="B11" s="267"/>
      <c r="C11" s="267"/>
      <c r="D11" s="267"/>
      <c r="E11" s="267"/>
      <c r="F11" s="267"/>
      <c r="G11" s="267"/>
      <c r="H11" s="267"/>
      <c r="I11" s="267"/>
      <c r="J11" s="267"/>
      <c r="K11" s="267"/>
      <c r="L11" s="267"/>
      <c r="M11" s="267"/>
      <c r="N11" s="267"/>
      <c r="O11" s="267"/>
    </row>
    <row r="12" spans="1:16" s="49" customFormat="1" ht="15.9" customHeight="1">
      <c r="A12" s="68"/>
      <c r="B12" s="59" t="s">
        <v>60</v>
      </c>
      <c r="C12" s="69">
        <v>75.583333333333329</v>
      </c>
      <c r="D12" s="69">
        <v>88</v>
      </c>
      <c r="E12" s="69">
        <v>86</v>
      </c>
      <c r="F12" s="69">
        <v>82</v>
      </c>
      <c r="G12" s="69">
        <v>84</v>
      </c>
      <c r="H12" s="69">
        <v>80</v>
      </c>
      <c r="I12" s="69">
        <v>71</v>
      </c>
      <c r="J12" s="69">
        <v>68</v>
      </c>
      <c r="K12" s="69">
        <v>73</v>
      </c>
      <c r="L12" s="69">
        <v>74</v>
      </c>
      <c r="M12" s="69">
        <v>67</v>
      </c>
      <c r="N12" s="69">
        <v>63</v>
      </c>
      <c r="O12" s="69">
        <v>71</v>
      </c>
    </row>
    <row r="13" spans="1:16" s="49" customFormat="1" ht="15.9" customHeight="1">
      <c r="A13" s="68"/>
      <c r="B13" s="59" t="s">
        <v>32</v>
      </c>
      <c r="C13" s="69">
        <v>83.25</v>
      </c>
      <c r="D13" s="69">
        <v>95</v>
      </c>
      <c r="E13" s="69">
        <v>103</v>
      </c>
      <c r="F13" s="69">
        <v>102</v>
      </c>
      <c r="G13" s="69">
        <v>98</v>
      </c>
      <c r="H13" s="69">
        <v>87</v>
      </c>
      <c r="I13" s="69">
        <v>79</v>
      </c>
      <c r="J13" s="69">
        <v>78</v>
      </c>
      <c r="K13" s="69">
        <v>70</v>
      </c>
      <c r="L13" s="69">
        <v>70</v>
      </c>
      <c r="M13" s="69">
        <v>70</v>
      </c>
      <c r="N13" s="69">
        <v>68</v>
      </c>
      <c r="O13" s="69">
        <v>79</v>
      </c>
    </row>
    <row r="14" spans="1:16" s="49" customFormat="1" ht="15.9" customHeight="1">
      <c r="A14" s="68"/>
      <c r="B14" s="59" t="s">
        <v>188</v>
      </c>
      <c r="C14" s="69"/>
      <c r="D14" s="69"/>
      <c r="E14" s="69"/>
      <c r="F14" s="69"/>
      <c r="G14" s="69"/>
      <c r="H14" s="69"/>
      <c r="I14" s="69"/>
      <c r="J14" s="69"/>
      <c r="K14" s="69"/>
      <c r="L14" s="69"/>
      <c r="M14" s="69"/>
      <c r="N14" s="69"/>
      <c r="O14" s="69"/>
    </row>
    <row r="15" spans="1:16" s="49" customFormat="1" ht="15.9" customHeight="1">
      <c r="A15" s="50"/>
      <c r="B15" s="68" t="s">
        <v>42</v>
      </c>
      <c r="C15" s="69">
        <v>24.416666666666668</v>
      </c>
      <c r="D15" s="69">
        <v>25</v>
      </c>
      <c r="E15" s="69">
        <v>32</v>
      </c>
      <c r="F15" s="69">
        <v>34</v>
      </c>
      <c r="G15" s="69">
        <v>33</v>
      </c>
      <c r="H15" s="69">
        <v>31</v>
      </c>
      <c r="I15" s="69">
        <v>24</v>
      </c>
      <c r="J15" s="69">
        <v>20</v>
      </c>
      <c r="K15" s="69">
        <v>17</v>
      </c>
      <c r="L15" s="69">
        <v>16</v>
      </c>
      <c r="M15" s="69">
        <v>20</v>
      </c>
      <c r="N15" s="69">
        <v>21</v>
      </c>
      <c r="O15" s="69">
        <v>20</v>
      </c>
      <c r="P15" s="50"/>
    </row>
    <row r="16" spans="1:16" s="49" customFormat="1" ht="15.9" customHeight="1">
      <c r="A16" s="50"/>
      <c r="B16" s="68" t="s">
        <v>168</v>
      </c>
      <c r="C16" s="69">
        <v>34.5</v>
      </c>
      <c r="D16" s="69">
        <v>47</v>
      </c>
      <c r="E16" s="69">
        <v>42</v>
      </c>
      <c r="F16" s="69">
        <v>38</v>
      </c>
      <c r="G16" s="69">
        <v>37</v>
      </c>
      <c r="H16" s="69">
        <v>32</v>
      </c>
      <c r="I16" s="69">
        <v>28</v>
      </c>
      <c r="J16" s="69">
        <v>34</v>
      </c>
      <c r="K16" s="69">
        <v>32</v>
      </c>
      <c r="L16" s="69">
        <v>35</v>
      </c>
      <c r="M16" s="69">
        <v>27</v>
      </c>
      <c r="N16" s="69">
        <v>26</v>
      </c>
      <c r="O16" s="69">
        <v>36</v>
      </c>
      <c r="P16" s="50"/>
    </row>
    <row r="17" spans="1:15" s="49" customFormat="1" ht="15.9" customHeight="1">
      <c r="A17" s="50"/>
      <c r="B17" s="68" t="s">
        <v>34</v>
      </c>
      <c r="C17" s="69">
        <v>24.083333333333332</v>
      </c>
      <c r="D17" s="69">
        <v>23</v>
      </c>
      <c r="E17" s="69">
        <v>29</v>
      </c>
      <c r="F17" s="69">
        <v>30</v>
      </c>
      <c r="G17" s="69">
        <v>27</v>
      </c>
      <c r="H17" s="69">
        <v>23</v>
      </c>
      <c r="I17" s="69">
        <v>26</v>
      </c>
      <c r="J17" s="69">
        <v>24</v>
      </c>
      <c r="K17" s="69">
        <v>21</v>
      </c>
      <c r="L17" s="69">
        <v>19</v>
      </c>
      <c r="M17" s="69">
        <v>23</v>
      </c>
      <c r="N17" s="69">
        <v>21</v>
      </c>
      <c r="O17" s="69">
        <v>23</v>
      </c>
    </row>
    <row r="18" spans="1:15" s="49" customFormat="1" ht="15.9" customHeight="1">
      <c r="A18" s="68"/>
      <c r="B18" s="68" t="s">
        <v>40</v>
      </c>
      <c r="C18" s="69">
        <v>0</v>
      </c>
      <c r="D18" s="69">
        <v>0</v>
      </c>
      <c r="E18" s="69">
        <v>0</v>
      </c>
      <c r="F18" s="69">
        <v>0</v>
      </c>
      <c r="G18" s="69">
        <v>0</v>
      </c>
      <c r="H18" s="69">
        <v>0</v>
      </c>
      <c r="I18" s="69">
        <v>0</v>
      </c>
      <c r="J18" s="69">
        <v>0</v>
      </c>
      <c r="K18" s="69">
        <v>0</v>
      </c>
      <c r="L18" s="69">
        <v>0</v>
      </c>
      <c r="M18" s="69">
        <v>0</v>
      </c>
      <c r="N18" s="69">
        <v>0</v>
      </c>
      <c r="O18" s="69">
        <v>0</v>
      </c>
    </row>
    <row r="19" spans="1:15" s="49" customFormat="1" ht="15.9" customHeight="1">
      <c r="A19" s="68"/>
      <c r="B19" s="68" t="s">
        <v>41</v>
      </c>
      <c r="C19" s="69">
        <v>0.25</v>
      </c>
      <c r="D19" s="69">
        <v>0</v>
      </c>
      <c r="E19" s="69">
        <v>0</v>
      </c>
      <c r="F19" s="69">
        <v>0</v>
      </c>
      <c r="G19" s="69">
        <v>1</v>
      </c>
      <c r="H19" s="69">
        <v>1</v>
      </c>
      <c r="I19" s="69">
        <v>1</v>
      </c>
      <c r="J19" s="69">
        <v>0</v>
      </c>
      <c r="K19" s="69">
        <v>0</v>
      </c>
      <c r="L19" s="69">
        <v>0</v>
      </c>
      <c r="M19" s="69">
        <v>0</v>
      </c>
      <c r="N19" s="69">
        <v>0</v>
      </c>
      <c r="O19" s="69">
        <v>0</v>
      </c>
    </row>
    <row r="20" spans="1:15" s="49" customFormat="1" ht="15.9" customHeight="1">
      <c r="A20" s="68"/>
      <c r="B20" s="68"/>
      <c r="C20" s="67"/>
      <c r="D20" s="69"/>
      <c r="E20" s="69"/>
      <c r="F20" s="69"/>
      <c r="G20" s="69"/>
      <c r="H20" s="69"/>
      <c r="I20" s="69"/>
      <c r="J20" s="69"/>
      <c r="K20" s="69"/>
      <c r="L20" s="69"/>
      <c r="M20" s="69"/>
      <c r="N20" s="69"/>
      <c r="O20" s="69"/>
    </row>
    <row r="21" spans="1:15" s="49" customFormat="1" ht="15.9" customHeight="1">
      <c r="A21" s="265" t="s">
        <v>196</v>
      </c>
      <c r="B21" s="265"/>
      <c r="C21" s="265"/>
      <c r="D21" s="265"/>
      <c r="E21" s="265"/>
      <c r="F21" s="265"/>
      <c r="G21" s="265"/>
      <c r="H21" s="265"/>
      <c r="I21" s="265"/>
      <c r="J21" s="265"/>
      <c r="K21" s="265"/>
      <c r="L21" s="265"/>
      <c r="M21" s="265"/>
      <c r="N21" s="265"/>
      <c r="O21" s="265"/>
    </row>
    <row r="22" spans="1:15" s="49" customFormat="1" ht="15.9" customHeight="1">
      <c r="A22" s="59"/>
      <c r="B22" s="59" t="s">
        <v>43</v>
      </c>
      <c r="C22" s="69">
        <v>145</v>
      </c>
      <c r="D22" s="69">
        <v>167</v>
      </c>
      <c r="E22" s="69">
        <v>174</v>
      </c>
      <c r="F22" s="69">
        <v>170</v>
      </c>
      <c r="G22" s="69">
        <v>167</v>
      </c>
      <c r="H22" s="69">
        <v>154</v>
      </c>
      <c r="I22" s="69">
        <v>137</v>
      </c>
      <c r="J22" s="69">
        <v>132</v>
      </c>
      <c r="K22" s="69">
        <v>129</v>
      </c>
      <c r="L22" s="69">
        <v>132</v>
      </c>
      <c r="M22" s="69">
        <v>124</v>
      </c>
      <c r="N22" s="69">
        <v>118</v>
      </c>
      <c r="O22" s="69">
        <v>136</v>
      </c>
    </row>
    <row r="23" spans="1:15" s="49" customFormat="1" ht="15.9" customHeight="1">
      <c r="A23" s="50"/>
      <c r="B23" s="59" t="s">
        <v>108</v>
      </c>
      <c r="C23" s="69">
        <v>13.833333333333334</v>
      </c>
      <c r="D23" s="69">
        <v>16</v>
      </c>
      <c r="E23" s="69">
        <v>15</v>
      </c>
      <c r="F23" s="69">
        <v>14</v>
      </c>
      <c r="G23" s="69">
        <v>15</v>
      </c>
      <c r="H23" s="69">
        <v>13</v>
      </c>
      <c r="I23" s="69">
        <v>13</v>
      </c>
      <c r="J23" s="69">
        <v>14</v>
      </c>
      <c r="K23" s="69">
        <v>14</v>
      </c>
      <c r="L23" s="69">
        <v>12</v>
      </c>
      <c r="M23" s="69">
        <v>13</v>
      </c>
      <c r="N23" s="69">
        <v>13</v>
      </c>
      <c r="O23" s="69">
        <v>14</v>
      </c>
    </row>
    <row r="24" spans="1:15" s="49" customFormat="1" ht="15.9" customHeight="1">
      <c r="A24" s="59"/>
      <c r="B24" s="68"/>
      <c r="C24" s="67"/>
      <c r="D24" s="69"/>
      <c r="E24" s="69"/>
      <c r="F24" s="69"/>
      <c r="G24" s="69"/>
      <c r="H24" s="69"/>
      <c r="I24" s="69"/>
      <c r="J24" s="69"/>
      <c r="K24" s="69"/>
      <c r="L24" s="69"/>
      <c r="M24" s="69"/>
      <c r="N24" s="69"/>
      <c r="O24" s="69"/>
    </row>
    <row r="25" spans="1:15" s="49" customFormat="1" ht="15.9" customHeight="1">
      <c r="A25" s="266" t="s">
        <v>39</v>
      </c>
      <c r="B25" s="266"/>
      <c r="C25" s="266"/>
      <c r="D25" s="266"/>
      <c r="E25" s="266"/>
      <c r="F25" s="266"/>
      <c r="G25" s="266"/>
      <c r="H25" s="266"/>
      <c r="I25" s="266"/>
      <c r="J25" s="266"/>
      <c r="K25" s="266"/>
      <c r="L25" s="266"/>
      <c r="M25" s="266"/>
      <c r="N25" s="266"/>
      <c r="O25" s="266"/>
    </row>
    <row r="26" spans="1:15" s="49" customFormat="1" ht="15.9" customHeight="1">
      <c r="B26" s="59" t="s">
        <v>51</v>
      </c>
      <c r="C26" s="69">
        <v>32.25</v>
      </c>
      <c r="D26" s="69">
        <v>47</v>
      </c>
      <c r="E26" s="69">
        <v>36</v>
      </c>
      <c r="F26" s="69">
        <v>36</v>
      </c>
      <c r="G26" s="69">
        <v>34</v>
      </c>
      <c r="H26" s="69">
        <v>23</v>
      </c>
      <c r="I26" s="69">
        <v>22</v>
      </c>
      <c r="J26" s="69">
        <v>31</v>
      </c>
      <c r="K26" s="69">
        <v>28</v>
      </c>
      <c r="L26" s="69">
        <v>28</v>
      </c>
      <c r="M26" s="69">
        <v>26</v>
      </c>
      <c r="N26" s="69">
        <v>31</v>
      </c>
      <c r="O26" s="69">
        <v>45</v>
      </c>
    </row>
    <row r="27" spans="1:15" s="49" customFormat="1" ht="15.9" customHeight="1" thickBot="1">
      <c r="B27" s="59" t="s">
        <v>52</v>
      </c>
      <c r="C27" s="69">
        <v>33.583333333333336</v>
      </c>
      <c r="D27" s="69">
        <v>30</v>
      </c>
      <c r="E27" s="69">
        <v>30</v>
      </c>
      <c r="F27" s="69">
        <v>41</v>
      </c>
      <c r="G27" s="69">
        <v>36</v>
      </c>
      <c r="H27" s="69">
        <v>38</v>
      </c>
      <c r="I27" s="69">
        <v>39</v>
      </c>
      <c r="J27" s="69">
        <v>35</v>
      </c>
      <c r="K27" s="69">
        <v>31</v>
      </c>
      <c r="L27" s="69">
        <v>27</v>
      </c>
      <c r="M27" s="69">
        <v>33</v>
      </c>
      <c r="N27" s="69">
        <v>37</v>
      </c>
      <c r="O27" s="69">
        <v>26</v>
      </c>
    </row>
    <row r="28" spans="1:15">
      <c r="A28" s="256" t="s">
        <v>429</v>
      </c>
      <c r="B28" s="256"/>
      <c r="C28" s="256"/>
      <c r="D28" s="256"/>
      <c r="E28" s="256"/>
      <c r="F28" s="256"/>
      <c r="G28" s="256"/>
      <c r="H28" s="256"/>
      <c r="I28" s="256"/>
      <c r="J28" s="256"/>
      <c r="K28" s="256"/>
      <c r="L28" s="256"/>
      <c r="M28" s="256"/>
      <c r="N28" s="256"/>
      <c r="O28" s="256"/>
    </row>
    <row r="29" spans="1:15">
      <c r="A29" s="15"/>
      <c r="B29" s="15"/>
      <c r="C29" s="16"/>
      <c r="D29" s="15"/>
      <c r="E29" s="15"/>
      <c r="F29" s="15"/>
      <c r="G29" s="15"/>
      <c r="H29" s="15"/>
      <c r="I29" s="15"/>
      <c r="J29" s="15"/>
      <c r="K29" s="15"/>
      <c r="L29" s="15"/>
      <c r="M29" s="15"/>
      <c r="N29" s="15"/>
      <c r="O29" s="15"/>
    </row>
    <row r="30" spans="1:15">
      <c r="A30" s="15"/>
      <c r="B30" s="15"/>
      <c r="C30" s="16"/>
      <c r="D30" s="15"/>
      <c r="E30" s="15"/>
      <c r="F30" s="15"/>
      <c r="G30" s="15"/>
      <c r="H30" s="15"/>
      <c r="I30" s="15"/>
      <c r="J30" s="15"/>
      <c r="K30" s="15"/>
      <c r="L30" s="15"/>
      <c r="M30" s="15"/>
      <c r="N30" s="15"/>
      <c r="O30" s="15"/>
    </row>
  </sheetData>
  <mergeCells count="9">
    <mergeCell ref="A28:O28"/>
    <mergeCell ref="A5:B5"/>
    <mergeCell ref="A21:O21"/>
    <mergeCell ref="A25:O25"/>
    <mergeCell ref="A1:O1"/>
    <mergeCell ref="A6:O6"/>
    <mergeCell ref="A11:O11"/>
    <mergeCell ref="A4:B4"/>
    <mergeCell ref="N3:O3"/>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4" enableFormatConditionsCalculation="0">
    <tabColor rgb="FFC8E6E5"/>
  </sheetPr>
  <dimension ref="A1:J24"/>
  <sheetViews>
    <sheetView zoomScale="85" zoomScaleNormal="85" workbookViewId="0">
      <selection activeCell="J41" sqref="J41"/>
    </sheetView>
  </sheetViews>
  <sheetFormatPr baseColWidth="10" defaultColWidth="11.44140625" defaultRowHeight="13.2"/>
  <cols>
    <col min="1" max="1" width="5" style="8" customWidth="1"/>
    <col min="2" max="2" width="22.88671875" style="8" bestFit="1" customWidth="1"/>
    <col min="3" max="8" width="11" style="8" customWidth="1"/>
    <col min="9" max="16384" width="11.44140625" style="7"/>
  </cols>
  <sheetData>
    <row r="1" spans="1:10" ht="18" customHeight="1">
      <c r="A1" s="274" t="s">
        <v>348</v>
      </c>
      <c r="B1" s="274"/>
      <c r="C1" s="274"/>
      <c r="D1" s="274"/>
      <c r="E1" s="274"/>
      <c r="F1" s="274"/>
      <c r="G1" s="274"/>
      <c r="H1" s="274"/>
      <c r="I1" s="4"/>
      <c r="J1" s="6"/>
    </row>
    <row r="2" spans="1:10" s="49" customFormat="1" ht="15.9" customHeight="1">
      <c r="A2" s="78"/>
      <c r="B2" s="78"/>
      <c r="C2" s="50"/>
      <c r="D2" s="50"/>
      <c r="E2" s="50"/>
      <c r="F2" s="50"/>
      <c r="G2" s="50"/>
      <c r="H2" s="50"/>
    </row>
    <row r="3" spans="1:10" s="49" customFormat="1" ht="15.9" customHeight="1" thickBot="1">
      <c r="A3" s="50"/>
      <c r="B3" s="50"/>
      <c r="C3" s="50"/>
      <c r="D3" s="50"/>
      <c r="E3" s="50"/>
      <c r="F3" s="50"/>
      <c r="G3" s="50"/>
      <c r="H3" s="90" t="s">
        <v>3</v>
      </c>
    </row>
    <row r="4" spans="1:10" s="80" customFormat="1" ht="15.9" customHeight="1">
      <c r="A4" s="269"/>
      <c r="B4" s="271"/>
      <c r="C4" s="99" t="s">
        <v>56</v>
      </c>
      <c r="D4" s="87"/>
      <c r="E4" s="87" t="s">
        <v>58</v>
      </c>
      <c r="F4" s="87"/>
      <c r="G4" s="87" t="s">
        <v>57</v>
      </c>
      <c r="H4" s="87"/>
    </row>
    <row r="5" spans="1:10" s="49" customFormat="1" ht="15.9" customHeight="1">
      <c r="A5" s="264" t="s">
        <v>59</v>
      </c>
      <c r="B5" s="264"/>
      <c r="C5" s="97">
        <v>276</v>
      </c>
      <c r="D5" s="98">
        <v>1</v>
      </c>
      <c r="E5" s="97">
        <v>126</v>
      </c>
      <c r="F5" s="98">
        <v>1</v>
      </c>
      <c r="G5" s="97">
        <v>150</v>
      </c>
      <c r="H5" s="98">
        <v>1</v>
      </c>
    </row>
    <row r="6" spans="1:10" s="49" customFormat="1" ht="15.9" customHeight="1">
      <c r="A6" s="265" t="s">
        <v>193</v>
      </c>
      <c r="B6" s="265"/>
      <c r="C6" s="265"/>
      <c r="D6" s="265"/>
      <c r="E6" s="265"/>
      <c r="F6" s="265"/>
      <c r="G6" s="265"/>
      <c r="H6" s="265"/>
    </row>
    <row r="7" spans="1:10" s="49" customFormat="1" ht="15.9" customHeight="1">
      <c r="A7" s="68"/>
      <c r="B7" s="59" t="s">
        <v>184</v>
      </c>
      <c r="C7" s="93">
        <v>34</v>
      </c>
      <c r="D7" s="94">
        <v>0.12318840579710146</v>
      </c>
      <c r="E7" s="93">
        <v>14</v>
      </c>
      <c r="F7" s="94">
        <v>0.1111111111111111</v>
      </c>
      <c r="G7" s="93">
        <v>20</v>
      </c>
      <c r="H7" s="94">
        <v>0.13333333333333333</v>
      </c>
    </row>
    <row r="8" spans="1:10" s="49" customFormat="1" ht="15.9" customHeight="1">
      <c r="A8" s="68"/>
      <c r="B8" s="59" t="s">
        <v>185</v>
      </c>
      <c r="C8" s="93">
        <v>174</v>
      </c>
      <c r="D8" s="94">
        <v>0.63043478260869568</v>
      </c>
      <c r="E8" s="93">
        <v>75</v>
      </c>
      <c r="F8" s="94">
        <v>0.59523809523809523</v>
      </c>
      <c r="G8" s="93">
        <v>99</v>
      </c>
      <c r="H8" s="94">
        <v>0.66</v>
      </c>
    </row>
    <row r="9" spans="1:10" s="49" customFormat="1" ht="15.9" customHeight="1">
      <c r="A9" s="68"/>
      <c r="B9" s="59" t="s">
        <v>33</v>
      </c>
      <c r="C9" s="93">
        <v>68</v>
      </c>
      <c r="D9" s="94">
        <v>0.24637681159420291</v>
      </c>
      <c r="E9" s="93">
        <v>37</v>
      </c>
      <c r="F9" s="94">
        <v>0.29365079365079366</v>
      </c>
      <c r="G9" s="93">
        <v>31</v>
      </c>
      <c r="H9" s="94">
        <v>0.20666666666666667</v>
      </c>
    </row>
    <row r="10" spans="1:10" s="49" customFormat="1" ht="15.9" customHeight="1">
      <c r="A10" s="68"/>
      <c r="B10" s="59"/>
      <c r="C10" s="93"/>
      <c r="D10" s="94"/>
      <c r="E10" s="93"/>
      <c r="F10" s="94"/>
      <c r="G10" s="93"/>
      <c r="H10" s="94"/>
    </row>
    <row r="11" spans="1:10" s="49" customFormat="1" ht="15.9" customHeight="1">
      <c r="A11" s="267" t="s">
        <v>195</v>
      </c>
      <c r="B11" s="267"/>
      <c r="C11" s="267"/>
      <c r="D11" s="267"/>
      <c r="E11" s="267"/>
      <c r="F11" s="267"/>
      <c r="G11" s="267"/>
      <c r="H11" s="267"/>
    </row>
    <row r="12" spans="1:10" s="49" customFormat="1" ht="15.9" customHeight="1">
      <c r="A12" s="68"/>
      <c r="B12" s="59" t="s">
        <v>60</v>
      </c>
      <c r="C12" s="93">
        <v>138</v>
      </c>
      <c r="D12" s="94">
        <v>0.5</v>
      </c>
      <c r="E12" s="93">
        <v>67</v>
      </c>
      <c r="F12" s="94">
        <v>0.53174603174603174</v>
      </c>
      <c r="G12" s="93">
        <v>71</v>
      </c>
      <c r="H12" s="94">
        <v>0.47333333333333333</v>
      </c>
    </row>
    <row r="13" spans="1:10" s="49" customFormat="1" ht="15.9" customHeight="1">
      <c r="A13" s="68"/>
      <c r="B13" s="59" t="s">
        <v>32</v>
      </c>
      <c r="C13" s="93">
        <v>138</v>
      </c>
      <c r="D13" s="94">
        <v>0.5</v>
      </c>
      <c r="E13" s="93">
        <v>59</v>
      </c>
      <c r="F13" s="94">
        <v>0.46825396825396826</v>
      </c>
      <c r="G13" s="93">
        <v>79</v>
      </c>
      <c r="H13" s="94">
        <v>0.52666666666666662</v>
      </c>
    </row>
    <row r="14" spans="1:10" s="49" customFormat="1" ht="15.9" customHeight="1">
      <c r="A14" s="68"/>
      <c r="B14" s="59" t="s">
        <v>188</v>
      </c>
      <c r="C14" s="93"/>
      <c r="D14" s="94"/>
      <c r="E14" s="93"/>
      <c r="F14" s="94"/>
      <c r="G14" s="93"/>
      <c r="H14" s="94"/>
    </row>
    <row r="15" spans="1:10" s="49" customFormat="1" ht="15.9" customHeight="1">
      <c r="A15" s="50"/>
      <c r="B15" s="68" t="s">
        <v>42</v>
      </c>
      <c r="C15" s="93">
        <v>33</v>
      </c>
      <c r="D15" s="94">
        <v>0.11956521739130435</v>
      </c>
      <c r="E15" s="93">
        <v>13</v>
      </c>
      <c r="F15" s="94">
        <v>0.10317460317460317</v>
      </c>
      <c r="G15" s="93">
        <v>20</v>
      </c>
      <c r="H15" s="94">
        <v>0.13333333333333333</v>
      </c>
      <c r="I15" s="50"/>
    </row>
    <row r="16" spans="1:10" s="49" customFormat="1" ht="15.9" customHeight="1">
      <c r="A16" s="50"/>
      <c r="B16" s="68" t="s">
        <v>168</v>
      </c>
      <c r="C16" s="93">
        <v>66</v>
      </c>
      <c r="D16" s="94">
        <v>0.2391304347826087</v>
      </c>
      <c r="E16" s="93">
        <v>30</v>
      </c>
      <c r="F16" s="94">
        <v>0.23809523809523808</v>
      </c>
      <c r="G16" s="93">
        <v>36</v>
      </c>
      <c r="H16" s="94">
        <v>0.24</v>
      </c>
      <c r="I16" s="50"/>
    </row>
    <row r="17" spans="1:8" s="49" customFormat="1" ht="15.9" customHeight="1">
      <c r="A17" s="50"/>
      <c r="B17" s="68" t="s">
        <v>34</v>
      </c>
      <c r="C17" s="93">
        <v>38</v>
      </c>
      <c r="D17" s="94">
        <v>0.13768115942028986</v>
      </c>
      <c r="E17" s="93">
        <v>15</v>
      </c>
      <c r="F17" s="94">
        <v>0.11904761904761904</v>
      </c>
      <c r="G17" s="93">
        <v>23</v>
      </c>
      <c r="H17" s="94">
        <v>0.15333333333333332</v>
      </c>
    </row>
    <row r="18" spans="1:8" s="49" customFormat="1" ht="15.9" customHeight="1">
      <c r="A18" s="50"/>
      <c r="B18" s="68" t="s">
        <v>40</v>
      </c>
      <c r="C18" s="93">
        <v>1</v>
      </c>
      <c r="D18" s="94">
        <v>3.6231884057971015E-3</v>
      </c>
      <c r="E18" s="93">
        <v>1</v>
      </c>
      <c r="F18" s="94">
        <v>7.9365079365079361E-3</v>
      </c>
      <c r="G18" s="93">
        <v>0</v>
      </c>
      <c r="H18" s="94">
        <v>0</v>
      </c>
    </row>
    <row r="19" spans="1:8" s="49" customFormat="1" ht="15.9" customHeight="1">
      <c r="A19" s="68"/>
      <c r="B19" s="68" t="s">
        <v>41</v>
      </c>
      <c r="C19" s="93">
        <v>0</v>
      </c>
      <c r="D19" s="94">
        <v>0</v>
      </c>
      <c r="E19" s="93">
        <v>0</v>
      </c>
      <c r="F19" s="94">
        <v>0</v>
      </c>
      <c r="G19" s="93">
        <v>0</v>
      </c>
      <c r="H19" s="94">
        <v>0</v>
      </c>
    </row>
    <row r="20" spans="1:8" s="49" customFormat="1" ht="15.9" customHeight="1">
      <c r="A20" s="68"/>
      <c r="B20" s="68"/>
      <c r="C20" s="93"/>
      <c r="D20" s="94"/>
      <c r="E20" s="93"/>
      <c r="F20" s="94"/>
      <c r="G20" s="93"/>
      <c r="H20" s="94"/>
    </row>
    <row r="21" spans="1:8" s="49" customFormat="1" ht="15.9" customHeight="1">
      <c r="A21" s="265" t="s">
        <v>196</v>
      </c>
      <c r="B21" s="265"/>
      <c r="C21" s="265"/>
      <c r="D21" s="265"/>
      <c r="E21" s="265"/>
      <c r="F21" s="265"/>
      <c r="G21" s="265"/>
      <c r="H21" s="265"/>
    </row>
    <row r="22" spans="1:8" s="49" customFormat="1" ht="15.9" customHeight="1">
      <c r="A22" s="59"/>
      <c r="B22" s="59" t="s">
        <v>43</v>
      </c>
      <c r="C22" s="93">
        <v>204</v>
      </c>
      <c r="D22" s="94">
        <v>0.73913043478260865</v>
      </c>
      <c r="E22" s="93">
        <v>68</v>
      </c>
      <c r="F22" s="94">
        <v>0.53968253968253965</v>
      </c>
      <c r="G22" s="93">
        <v>136</v>
      </c>
      <c r="H22" s="94">
        <v>0.90666666666666662</v>
      </c>
    </row>
    <row r="23" spans="1:8" s="49" customFormat="1" ht="15.9" customHeight="1" thickBot="1">
      <c r="A23" s="53"/>
      <c r="B23" s="72" t="s">
        <v>108</v>
      </c>
      <c r="C23" s="95">
        <v>72</v>
      </c>
      <c r="D23" s="96">
        <v>0.2608695652173913</v>
      </c>
      <c r="E23" s="95">
        <v>58</v>
      </c>
      <c r="F23" s="96">
        <v>0.46031746031746029</v>
      </c>
      <c r="G23" s="95">
        <v>14</v>
      </c>
      <c r="H23" s="96">
        <v>9.3333333333333338E-2</v>
      </c>
    </row>
    <row r="24" spans="1:8">
      <c r="A24" s="273" t="s">
        <v>429</v>
      </c>
      <c r="B24" s="273"/>
      <c r="C24" s="273"/>
      <c r="D24" s="273"/>
      <c r="E24" s="273"/>
      <c r="F24" s="273"/>
      <c r="G24" s="273"/>
      <c r="H24" s="273"/>
    </row>
  </sheetData>
  <mergeCells count="7">
    <mergeCell ref="A24:H24"/>
    <mergeCell ref="A21:H21"/>
    <mergeCell ref="A1:H1"/>
    <mergeCell ref="A6:H6"/>
    <mergeCell ref="A11:H11"/>
    <mergeCell ref="A4:B4"/>
    <mergeCell ref="A5:B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7" enableFormatConditionsCalculation="0">
    <tabColor rgb="FFC8E6E5"/>
  </sheetPr>
  <dimension ref="A1:J49"/>
  <sheetViews>
    <sheetView zoomScale="85" zoomScaleNormal="85" workbookViewId="0">
      <selection activeCell="K5" sqref="K5"/>
    </sheetView>
  </sheetViews>
  <sheetFormatPr baseColWidth="10" defaultColWidth="11.44140625" defaultRowHeight="13.2"/>
  <cols>
    <col min="1" max="1" width="4.33203125" style="8" customWidth="1"/>
    <col min="2" max="2" width="67.109375" style="8" customWidth="1"/>
    <col min="3" max="3" width="6.33203125" style="8" bestFit="1" customWidth="1"/>
    <col min="4" max="4" width="9.88671875" style="8" bestFit="1" customWidth="1"/>
    <col min="5" max="5" width="6.33203125" style="8" bestFit="1" customWidth="1"/>
    <col min="6" max="6" width="9.88671875" style="8" bestFit="1" customWidth="1"/>
    <col min="7" max="7" width="6.33203125" style="8" bestFit="1" customWidth="1"/>
    <col min="8" max="8" width="9.88671875" style="8" bestFit="1" customWidth="1"/>
    <col min="9" max="16384" width="11.44140625" style="7"/>
  </cols>
  <sheetData>
    <row r="1" spans="1:10" ht="18" customHeight="1">
      <c r="A1" s="257" t="s">
        <v>349</v>
      </c>
      <c r="B1" s="257"/>
      <c r="C1" s="257"/>
      <c r="D1" s="257"/>
      <c r="E1" s="257"/>
      <c r="F1" s="257"/>
      <c r="G1" s="257"/>
      <c r="H1" s="257"/>
      <c r="I1" s="4"/>
      <c r="J1" s="6"/>
    </row>
    <row r="2" spans="1:10" s="49" customFormat="1" ht="15.9" customHeight="1">
      <c r="A2" s="78"/>
      <c r="B2" s="78"/>
      <c r="C2" s="50"/>
      <c r="D2" s="50"/>
      <c r="E2" s="50"/>
      <c r="F2" s="50"/>
      <c r="G2" s="50"/>
      <c r="H2" s="50"/>
    </row>
    <row r="3" spans="1:10" s="49" customFormat="1" ht="15.9" customHeight="1" thickBot="1">
      <c r="A3" s="53"/>
      <c r="B3" s="53"/>
      <c r="C3" s="53"/>
      <c r="D3" s="53"/>
      <c r="E3" s="53"/>
      <c r="F3" s="53"/>
      <c r="G3" s="270" t="s">
        <v>4</v>
      </c>
      <c r="H3" s="270"/>
    </row>
    <row r="4" spans="1:10" s="80" customFormat="1" ht="15.9" customHeight="1">
      <c r="A4" s="279" t="s">
        <v>169</v>
      </c>
      <c r="B4" s="279"/>
      <c r="C4" s="280" t="s">
        <v>56</v>
      </c>
      <c r="D4" s="280"/>
      <c r="E4" s="281" t="s">
        <v>58</v>
      </c>
      <c r="F4" s="281"/>
      <c r="G4" s="283" t="s">
        <v>57</v>
      </c>
      <c r="H4" s="283"/>
    </row>
    <row r="5" spans="1:10" s="104" customFormat="1" ht="15.9" customHeight="1">
      <c r="A5" s="284" t="s">
        <v>59</v>
      </c>
      <c r="B5" s="284"/>
      <c r="C5" s="109">
        <v>276</v>
      </c>
      <c r="D5" s="110">
        <v>1</v>
      </c>
      <c r="E5" s="97">
        <v>126</v>
      </c>
      <c r="F5" s="98">
        <v>1</v>
      </c>
      <c r="G5" s="97">
        <v>150</v>
      </c>
      <c r="H5" s="98">
        <v>1</v>
      </c>
    </row>
    <row r="6" spans="1:10" s="104" customFormat="1" ht="15.9" customHeight="1">
      <c r="A6" s="282" t="s">
        <v>144</v>
      </c>
      <c r="B6" s="282"/>
      <c r="C6" s="115">
        <v>4</v>
      </c>
      <c r="D6" s="116">
        <v>1.4492753623188406E-2</v>
      </c>
      <c r="E6" s="91">
        <v>0</v>
      </c>
      <c r="F6" s="92">
        <v>0</v>
      </c>
      <c r="G6" s="91">
        <v>4</v>
      </c>
      <c r="H6" s="92">
        <v>2.6666666666666668E-2</v>
      </c>
    </row>
    <row r="7" spans="1:10" s="104" customFormat="1" ht="15.9" customHeight="1">
      <c r="A7" s="100"/>
      <c r="B7" s="101" t="s">
        <v>91</v>
      </c>
      <c r="C7" s="111">
        <v>4</v>
      </c>
      <c r="D7" s="112">
        <v>1.4492753623188406E-2</v>
      </c>
      <c r="E7" s="93">
        <v>0</v>
      </c>
      <c r="F7" s="94">
        <v>0</v>
      </c>
      <c r="G7" s="93">
        <v>4</v>
      </c>
      <c r="H7" s="94">
        <v>2.6666666666666668E-2</v>
      </c>
    </row>
    <row r="8" spans="1:10" s="104" customFormat="1" ht="15.9" customHeight="1">
      <c r="A8" s="282" t="s">
        <v>145</v>
      </c>
      <c r="B8" s="282"/>
      <c r="C8" s="115">
        <v>64</v>
      </c>
      <c r="D8" s="116">
        <v>0.2318840579710145</v>
      </c>
      <c r="E8" s="91">
        <v>15</v>
      </c>
      <c r="F8" s="92">
        <v>0.11904761904761904</v>
      </c>
      <c r="G8" s="91">
        <v>49</v>
      </c>
      <c r="H8" s="92">
        <v>0.32666666666666666</v>
      </c>
    </row>
    <row r="9" spans="1:10" s="49" customFormat="1" ht="15.9" customHeight="1">
      <c r="A9" s="100"/>
      <c r="B9" s="101" t="s">
        <v>92</v>
      </c>
      <c r="C9" s="111">
        <v>0</v>
      </c>
      <c r="D9" s="112">
        <v>0</v>
      </c>
      <c r="E9" s="93">
        <v>0</v>
      </c>
      <c r="F9" s="94">
        <v>0</v>
      </c>
      <c r="G9" s="93">
        <v>0</v>
      </c>
      <c r="H9" s="94">
        <v>0</v>
      </c>
    </row>
    <row r="10" spans="1:10" s="49" customFormat="1" ht="15.9" customHeight="1">
      <c r="A10" s="100"/>
      <c r="B10" s="101" t="s">
        <v>157</v>
      </c>
      <c r="C10" s="111">
        <v>9</v>
      </c>
      <c r="D10" s="112">
        <v>3.2608695652173912E-2</v>
      </c>
      <c r="E10" s="93">
        <v>1</v>
      </c>
      <c r="F10" s="94">
        <v>7.9365079365079361E-3</v>
      </c>
      <c r="G10" s="93">
        <v>8</v>
      </c>
      <c r="H10" s="94">
        <v>5.3333333333333337E-2</v>
      </c>
    </row>
    <row r="11" spans="1:10" s="49" customFormat="1" ht="15.9" customHeight="1">
      <c r="A11" s="100"/>
      <c r="B11" s="101" t="s">
        <v>149</v>
      </c>
      <c r="C11" s="111">
        <v>0</v>
      </c>
      <c r="D11" s="112">
        <v>0</v>
      </c>
      <c r="E11" s="93">
        <v>0</v>
      </c>
      <c r="F11" s="94">
        <v>0</v>
      </c>
      <c r="G11" s="93">
        <v>0</v>
      </c>
      <c r="H11" s="94">
        <v>0</v>
      </c>
    </row>
    <row r="12" spans="1:10" s="49" customFormat="1" ht="15.9" customHeight="1">
      <c r="A12" s="100"/>
      <c r="B12" s="101" t="s">
        <v>151</v>
      </c>
      <c r="C12" s="111">
        <v>4</v>
      </c>
      <c r="D12" s="112">
        <v>1.4492753623188406E-2</v>
      </c>
      <c r="E12" s="93">
        <v>2</v>
      </c>
      <c r="F12" s="94">
        <v>1.5873015873015872E-2</v>
      </c>
      <c r="G12" s="93">
        <v>2</v>
      </c>
      <c r="H12" s="94">
        <v>1.3333333333333334E-2</v>
      </c>
    </row>
    <row r="13" spans="1:10" s="49" customFormat="1" ht="15.9" customHeight="1">
      <c r="A13" s="100"/>
      <c r="B13" s="101" t="s">
        <v>89</v>
      </c>
      <c r="C13" s="111">
        <v>1</v>
      </c>
      <c r="D13" s="112">
        <v>3.6231884057971015E-3</v>
      </c>
      <c r="E13" s="93">
        <v>0</v>
      </c>
      <c r="F13" s="94">
        <v>0</v>
      </c>
      <c r="G13" s="93">
        <v>1</v>
      </c>
      <c r="H13" s="94">
        <v>6.6666666666666671E-3</v>
      </c>
    </row>
    <row r="14" spans="1:10" s="49" customFormat="1" ht="15.9" customHeight="1">
      <c r="A14" s="100"/>
      <c r="B14" s="101" t="s">
        <v>158</v>
      </c>
      <c r="C14" s="111">
        <v>2</v>
      </c>
      <c r="D14" s="112">
        <v>7.246376811594203E-3</v>
      </c>
      <c r="E14" s="93">
        <v>1</v>
      </c>
      <c r="F14" s="94">
        <v>7.9365079365079361E-3</v>
      </c>
      <c r="G14" s="93">
        <v>1</v>
      </c>
      <c r="H14" s="94">
        <v>6.6666666666666671E-3</v>
      </c>
    </row>
    <row r="15" spans="1:10" s="49" customFormat="1" ht="15.9" customHeight="1">
      <c r="A15" s="100"/>
      <c r="B15" s="101" t="s">
        <v>90</v>
      </c>
      <c r="C15" s="111">
        <v>4</v>
      </c>
      <c r="D15" s="112">
        <v>1.4492753623188406E-2</v>
      </c>
      <c r="E15" s="93">
        <v>2</v>
      </c>
      <c r="F15" s="94">
        <v>1.5873015873015872E-2</v>
      </c>
      <c r="G15" s="93">
        <v>2</v>
      </c>
      <c r="H15" s="94">
        <v>1.3333333333333334E-2</v>
      </c>
    </row>
    <row r="16" spans="1:10" s="49" customFormat="1" ht="15.9" customHeight="1">
      <c r="A16" s="100"/>
      <c r="B16" s="101" t="s">
        <v>150</v>
      </c>
      <c r="C16" s="111">
        <v>2</v>
      </c>
      <c r="D16" s="112">
        <v>7.246376811594203E-3</v>
      </c>
      <c r="E16" s="93">
        <v>0</v>
      </c>
      <c r="F16" s="94">
        <v>0</v>
      </c>
      <c r="G16" s="93">
        <v>2</v>
      </c>
      <c r="H16" s="94">
        <v>1.3333333333333334E-2</v>
      </c>
    </row>
    <row r="17" spans="1:8" s="49" customFormat="1" ht="15.9" customHeight="1">
      <c r="A17" s="100"/>
      <c r="B17" s="101" t="s">
        <v>189</v>
      </c>
      <c r="C17" s="111">
        <v>1</v>
      </c>
      <c r="D17" s="112">
        <v>3.6231884057971015E-3</v>
      </c>
      <c r="E17" s="93">
        <v>0</v>
      </c>
      <c r="F17" s="94">
        <v>0</v>
      </c>
      <c r="G17" s="93">
        <v>1</v>
      </c>
      <c r="H17" s="94">
        <v>6.6666666666666671E-3</v>
      </c>
    </row>
    <row r="18" spans="1:8" s="49" customFormat="1" ht="15.9" customHeight="1">
      <c r="A18" s="100"/>
      <c r="B18" s="101" t="s">
        <v>101</v>
      </c>
      <c r="C18" s="111">
        <v>7</v>
      </c>
      <c r="D18" s="112">
        <v>2.5362318840579712E-2</v>
      </c>
      <c r="E18" s="93">
        <v>4</v>
      </c>
      <c r="F18" s="94">
        <v>3.1746031746031744E-2</v>
      </c>
      <c r="G18" s="93">
        <v>3</v>
      </c>
      <c r="H18" s="94">
        <v>0.02</v>
      </c>
    </row>
    <row r="19" spans="1:8" s="49" customFormat="1" ht="15.9" customHeight="1">
      <c r="A19" s="100"/>
      <c r="B19" s="101" t="s">
        <v>102</v>
      </c>
      <c r="C19" s="111">
        <v>8</v>
      </c>
      <c r="D19" s="112">
        <v>2.8985507246376812E-2</v>
      </c>
      <c r="E19" s="93">
        <v>3</v>
      </c>
      <c r="F19" s="94">
        <v>2.3809523809523808E-2</v>
      </c>
      <c r="G19" s="93">
        <v>5</v>
      </c>
      <c r="H19" s="94">
        <v>3.3333333333333333E-2</v>
      </c>
    </row>
    <row r="20" spans="1:8" s="49" customFormat="1" ht="15.9" customHeight="1">
      <c r="A20" s="100"/>
      <c r="B20" s="101" t="s">
        <v>103</v>
      </c>
      <c r="C20" s="111">
        <v>3</v>
      </c>
      <c r="D20" s="112">
        <v>1.0869565217391304E-2</v>
      </c>
      <c r="E20" s="93">
        <v>0</v>
      </c>
      <c r="F20" s="94">
        <v>0</v>
      </c>
      <c r="G20" s="93">
        <v>3</v>
      </c>
      <c r="H20" s="94">
        <v>0.02</v>
      </c>
    </row>
    <row r="21" spans="1:8" s="49" customFormat="1" ht="15.9" customHeight="1">
      <c r="A21" s="100"/>
      <c r="B21" s="101" t="s">
        <v>104</v>
      </c>
      <c r="C21" s="111">
        <v>1</v>
      </c>
      <c r="D21" s="112">
        <v>3.6231884057971015E-3</v>
      </c>
      <c r="E21" s="93">
        <v>1</v>
      </c>
      <c r="F21" s="94">
        <v>7.9365079365079361E-3</v>
      </c>
      <c r="G21" s="93">
        <v>0</v>
      </c>
      <c r="H21" s="94">
        <v>0</v>
      </c>
    </row>
    <row r="22" spans="1:8" s="104" customFormat="1" ht="15.9" customHeight="1">
      <c r="A22" s="100"/>
      <c r="B22" s="101" t="s">
        <v>105</v>
      </c>
      <c r="C22" s="111">
        <v>22</v>
      </c>
      <c r="D22" s="112">
        <v>7.9710144927536225E-2</v>
      </c>
      <c r="E22" s="93">
        <v>1</v>
      </c>
      <c r="F22" s="94">
        <v>7.9365079365079361E-3</v>
      </c>
      <c r="G22" s="93">
        <v>21</v>
      </c>
      <c r="H22" s="94">
        <v>0.14000000000000001</v>
      </c>
    </row>
    <row r="23" spans="1:8" s="104" customFormat="1" ht="15.9" customHeight="1">
      <c r="A23" s="282" t="s">
        <v>146</v>
      </c>
      <c r="B23" s="282"/>
      <c r="C23" s="115">
        <v>166</v>
      </c>
      <c r="D23" s="116">
        <v>0.60144927536231885</v>
      </c>
      <c r="E23" s="91">
        <v>87</v>
      </c>
      <c r="F23" s="92">
        <v>0.69047619047619047</v>
      </c>
      <c r="G23" s="91">
        <v>79</v>
      </c>
      <c r="H23" s="92">
        <v>0.52666666666666662</v>
      </c>
    </row>
    <row r="24" spans="1:8" s="49" customFormat="1" ht="15.9" customHeight="1">
      <c r="A24" s="100"/>
      <c r="B24" s="101" t="s">
        <v>106</v>
      </c>
      <c r="C24" s="111">
        <v>23</v>
      </c>
      <c r="D24" s="112">
        <v>8.3333333333333329E-2</v>
      </c>
      <c r="E24" s="93">
        <v>9</v>
      </c>
      <c r="F24" s="94">
        <v>7.1428571428571425E-2</v>
      </c>
      <c r="G24" s="93">
        <v>14</v>
      </c>
      <c r="H24" s="94">
        <v>9.3333333333333338E-2</v>
      </c>
    </row>
    <row r="25" spans="1:8" s="49" customFormat="1" ht="15.9" customHeight="1">
      <c r="A25" s="100"/>
      <c r="B25" s="101" t="s">
        <v>69</v>
      </c>
      <c r="C25" s="111">
        <v>10</v>
      </c>
      <c r="D25" s="112">
        <v>3.6231884057971016E-2</v>
      </c>
      <c r="E25" s="93">
        <v>1</v>
      </c>
      <c r="F25" s="94">
        <v>7.9365079365079361E-3</v>
      </c>
      <c r="G25" s="93">
        <v>9</v>
      </c>
      <c r="H25" s="94">
        <v>0.06</v>
      </c>
    </row>
    <row r="26" spans="1:8" s="49" customFormat="1" ht="15.9" customHeight="1">
      <c r="A26" s="100"/>
      <c r="B26" s="101" t="s">
        <v>70</v>
      </c>
      <c r="C26" s="111">
        <v>16</v>
      </c>
      <c r="D26" s="112">
        <v>5.7971014492753624E-2</v>
      </c>
      <c r="E26" s="93">
        <v>9</v>
      </c>
      <c r="F26" s="94">
        <v>7.1428571428571425E-2</v>
      </c>
      <c r="G26" s="93">
        <v>7</v>
      </c>
      <c r="H26" s="94">
        <v>4.6666666666666669E-2</v>
      </c>
    </row>
    <row r="27" spans="1:8" s="105" customFormat="1" ht="15.9" customHeight="1">
      <c r="A27" s="100"/>
      <c r="B27" s="101" t="s">
        <v>71</v>
      </c>
      <c r="C27" s="111">
        <v>0</v>
      </c>
      <c r="D27" s="112">
        <v>0</v>
      </c>
      <c r="E27" s="93">
        <v>0</v>
      </c>
      <c r="F27" s="94">
        <v>0</v>
      </c>
      <c r="G27" s="93">
        <v>0</v>
      </c>
      <c r="H27" s="94">
        <v>0</v>
      </c>
    </row>
    <row r="28" spans="1:8" s="49" customFormat="1" ht="15.9" customHeight="1">
      <c r="A28" s="100"/>
      <c r="B28" s="101" t="s">
        <v>72</v>
      </c>
      <c r="C28" s="111">
        <v>1</v>
      </c>
      <c r="D28" s="112">
        <v>3.6231884057971015E-3</v>
      </c>
      <c r="E28" s="93">
        <v>0</v>
      </c>
      <c r="F28" s="94">
        <v>0</v>
      </c>
      <c r="G28" s="93">
        <v>1</v>
      </c>
      <c r="H28" s="94">
        <v>6.6666666666666671E-3</v>
      </c>
    </row>
    <row r="29" spans="1:8" s="49" customFormat="1" ht="15.9" customHeight="1">
      <c r="A29" s="100"/>
      <c r="B29" s="101" t="s">
        <v>73</v>
      </c>
      <c r="C29" s="111">
        <v>0</v>
      </c>
      <c r="D29" s="112">
        <v>0</v>
      </c>
      <c r="E29" s="93">
        <v>0</v>
      </c>
      <c r="F29" s="94">
        <v>0</v>
      </c>
      <c r="G29" s="93">
        <v>0</v>
      </c>
      <c r="H29" s="94">
        <v>0</v>
      </c>
    </row>
    <row r="30" spans="1:8" s="49" customFormat="1" ht="15.9" customHeight="1">
      <c r="A30" s="100"/>
      <c r="B30" s="101" t="s">
        <v>74</v>
      </c>
      <c r="C30" s="111">
        <v>14</v>
      </c>
      <c r="D30" s="112">
        <v>5.0724637681159424E-2</v>
      </c>
      <c r="E30" s="93">
        <v>7</v>
      </c>
      <c r="F30" s="94">
        <v>5.5555555555555552E-2</v>
      </c>
      <c r="G30" s="93">
        <v>7</v>
      </c>
      <c r="H30" s="94">
        <v>4.6666666666666669E-2</v>
      </c>
    </row>
    <row r="31" spans="1:8" s="49" customFormat="1" ht="15.9" customHeight="1">
      <c r="A31" s="100"/>
      <c r="B31" s="101" t="s">
        <v>75</v>
      </c>
      <c r="C31" s="111">
        <v>0</v>
      </c>
      <c r="D31" s="112">
        <v>0</v>
      </c>
      <c r="E31" s="93">
        <v>0</v>
      </c>
      <c r="F31" s="94">
        <v>0</v>
      </c>
      <c r="G31" s="93">
        <v>0</v>
      </c>
      <c r="H31" s="94">
        <v>0</v>
      </c>
    </row>
    <row r="32" spans="1:8" s="49" customFormat="1" ht="15.9" customHeight="1">
      <c r="A32" s="100"/>
      <c r="B32" s="101" t="s">
        <v>76</v>
      </c>
      <c r="C32" s="111">
        <v>6</v>
      </c>
      <c r="D32" s="112">
        <v>2.1739130434782608E-2</v>
      </c>
      <c r="E32" s="93">
        <v>6</v>
      </c>
      <c r="F32" s="94">
        <v>4.7619047619047616E-2</v>
      </c>
      <c r="G32" s="93">
        <v>0</v>
      </c>
      <c r="H32" s="94">
        <v>0</v>
      </c>
    </row>
    <row r="33" spans="1:8" s="49" customFormat="1" ht="15.9" customHeight="1">
      <c r="A33" s="100"/>
      <c r="B33" s="101" t="s">
        <v>77</v>
      </c>
      <c r="C33" s="111">
        <v>6</v>
      </c>
      <c r="D33" s="112">
        <v>2.1739130434782608E-2</v>
      </c>
      <c r="E33" s="93">
        <v>2</v>
      </c>
      <c r="F33" s="94">
        <v>1.5873015873015872E-2</v>
      </c>
      <c r="G33" s="93">
        <v>4</v>
      </c>
      <c r="H33" s="94">
        <v>2.6666666666666668E-2</v>
      </c>
    </row>
    <row r="34" spans="1:8" s="49" customFormat="1" ht="15.9" customHeight="1">
      <c r="A34" s="100"/>
      <c r="B34" s="101" t="s">
        <v>78</v>
      </c>
      <c r="C34" s="111">
        <v>3</v>
      </c>
      <c r="D34" s="112">
        <v>1.0869565217391304E-2</v>
      </c>
      <c r="E34" s="93">
        <v>2</v>
      </c>
      <c r="F34" s="94">
        <v>1.5873015873015872E-2</v>
      </c>
      <c r="G34" s="93">
        <v>1</v>
      </c>
      <c r="H34" s="94">
        <v>6.6666666666666671E-3</v>
      </c>
    </row>
    <row r="35" spans="1:8" s="49" customFormat="1" ht="15.9" customHeight="1">
      <c r="A35" s="100"/>
      <c r="B35" s="101" t="s">
        <v>79</v>
      </c>
      <c r="C35" s="111">
        <v>2</v>
      </c>
      <c r="D35" s="112">
        <v>7.246376811594203E-3</v>
      </c>
      <c r="E35" s="93">
        <v>2</v>
      </c>
      <c r="F35" s="94">
        <v>1.5873015873015872E-2</v>
      </c>
      <c r="G35" s="93">
        <v>0</v>
      </c>
      <c r="H35" s="94">
        <v>0</v>
      </c>
    </row>
    <row r="36" spans="1:8" s="49" customFormat="1" ht="15.9" customHeight="1">
      <c r="A36" s="100"/>
      <c r="B36" s="101" t="s">
        <v>80</v>
      </c>
      <c r="C36" s="111">
        <v>46</v>
      </c>
      <c r="D36" s="112">
        <v>0.16666666666666666</v>
      </c>
      <c r="E36" s="93">
        <v>23</v>
      </c>
      <c r="F36" s="94">
        <v>0.18253968253968253</v>
      </c>
      <c r="G36" s="93">
        <v>23</v>
      </c>
      <c r="H36" s="94">
        <v>0.15333333333333332</v>
      </c>
    </row>
    <row r="37" spans="1:8" s="49" customFormat="1" ht="15.9" customHeight="1">
      <c r="A37" s="100"/>
      <c r="B37" s="101" t="s">
        <v>81</v>
      </c>
      <c r="C37" s="111">
        <v>11</v>
      </c>
      <c r="D37" s="112">
        <v>3.9855072463768113E-2</v>
      </c>
      <c r="E37" s="93">
        <v>6</v>
      </c>
      <c r="F37" s="94">
        <v>4.7619047619047616E-2</v>
      </c>
      <c r="G37" s="93">
        <v>5</v>
      </c>
      <c r="H37" s="94">
        <v>3.3333333333333333E-2</v>
      </c>
    </row>
    <row r="38" spans="1:8" s="49" customFormat="1" ht="15.9" customHeight="1">
      <c r="A38" s="100"/>
      <c r="B38" s="101" t="s">
        <v>82</v>
      </c>
      <c r="C38" s="111">
        <v>5</v>
      </c>
      <c r="D38" s="112">
        <v>1.8115942028985508E-2</v>
      </c>
      <c r="E38" s="93">
        <v>4</v>
      </c>
      <c r="F38" s="94">
        <v>3.1746031746031744E-2</v>
      </c>
      <c r="G38" s="93">
        <v>1</v>
      </c>
      <c r="H38" s="94">
        <v>6.6666666666666671E-3</v>
      </c>
    </row>
    <row r="39" spans="1:8" s="49" customFormat="1" ht="15.9" customHeight="1">
      <c r="A39" s="100"/>
      <c r="B39" s="101" t="s">
        <v>83</v>
      </c>
      <c r="C39" s="111">
        <v>6</v>
      </c>
      <c r="D39" s="112">
        <v>2.1739130434782608E-2</v>
      </c>
      <c r="E39" s="93">
        <v>4</v>
      </c>
      <c r="F39" s="94">
        <v>3.1746031746031744E-2</v>
      </c>
      <c r="G39" s="93">
        <v>2</v>
      </c>
      <c r="H39" s="94">
        <v>1.3333333333333334E-2</v>
      </c>
    </row>
    <row r="40" spans="1:8" s="49" customFormat="1" ht="15.9" customHeight="1">
      <c r="A40" s="100"/>
      <c r="B40" s="101" t="s">
        <v>84</v>
      </c>
      <c r="C40" s="111">
        <v>7</v>
      </c>
      <c r="D40" s="112">
        <v>2.5362318840579712E-2</v>
      </c>
      <c r="E40" s="93">
        <v>5</v>
      </c>
      <c r="F40" s="94">
        <v>3.968253968253968E-2</v>
      </c>
      <c r="G40" s="93">
        <v>2</v>
      </c>
      <c r="H40" s="94">
        <v>1.3333333333333334E-2</v>
      </c>
    </row>
    <row r="41" spans="1:8" s="49" customFormat="1" ht="15.9" customHeight="1">
      <c r="A41" s="100"/>
      <c r="B41" s="101" t="s">
        <v>85</v>
      </c>
      <c r="C41" s="111">
        <v>3</v>
      </c>
      <c r="D41" s="112">
        <v>1.0869565217391304E-2</v>
      </c>
      <c r="E41" s="93">
        <v>3</v>
      </c>
      <c r="F41" s="94">
        <v>2.3809523809523808E-2</v>
      </c>
      <c r="G41" s="93">
        <v>0</v>
      </c>
      <c r="H41" s="94">
        <v>0</v>
      </c>
    </row>
    <row r="42" spans="1:8" s="49" customFormat="1" ht="15.9" customHeight="1">
      <c r="A42" s="100"/>
      <c r="B42" s="101" t="s">
        <v>86</v>
      </c>
      <c r="C42" s="111">
        <v>6</v>
      </c>
      <c r="D42" s="112">
        <v>2.1739130434782608E-2</v>
      </c>
      <c r="E42" s="93">
        <v>4</v>
      </c>
      <c r="F42" s="94">
        <v>3.1746031746031744E-2</v>
      </c>
      <c r="G42" s="93">
        <v>2</v>
      </c>
      <c r="H42" s="94">
        <v>1.3333333333333334E-2</v>
      </c>
    </row>
    <row r="43" spans="1:8" s="49" customFormat="1" ht="15.9" customHeight="1">
      <c r="A43" s="100"/>
      <c r="B43" s="101" t="s">
        <v>87</v>
      </c>
      <c r="C43" s="111">
        <v>1</v>
      </c>
      <c r="D43" s="112">
        <v>3.6231884057971015E-3</v>
      </c>
      <c r="E43" s="93">
        <v>0</v>
      </c>
      <c r="F43" s="94">
        <v>0</v>
      </c>
      <c r="G43" s="93">
        <v>1</v>
      </c>
      <c r="H43" s="94">
        <v>6.6666666666666671E-3</v>
      </c>
    </row>
    <row r="44" spans="1:8" s="49" customFormat="1" ht="15.9" customHeight="1">
      <c r="A44" s="100"/>
      <c r="B44" s="101" t="s">
        <v>88</v>
      </c>
      <c r="C44" s="111">
        <v>0</v>
      </c>
      <c r="D44" s="112">
        <v>0</v>
      </c>
      <c r="E44" s="93">
        <v>0</v>
      </c>
      <c r="F44" s="94">
        <v>0</v>
      </c>
      <c r="G44" s="93">
        <v>0</v>
      </c>
      <c r="H44" s="94">
        <v>0</v>
      </c>
    </row>
    <row r="45" spans="1:8" s="104" customFormat="1" ht="15.9" customHeight="1" thickBot="1">
      <c r="A45" s="278" t="s">
        <v>122</v>
      </c>
      <c r="B45" s="278"/>
      <c r="C45" s="117">
        <v>42</v>
      </c>
      <c r="D45" s="118">
        <v>0.15217391304347827</v>
      </c>
      <c r="E45" s="102">
        <v>24</v>
      </c>
      <c r="F45" s="103">
        <v>0.19047619047619047</v>
      </c>
      <c r="G45" s="102">
        <v>18</v>
      </c>
      <c r="H45" s="103">
        <v>0.12</v>
      </c>
    </row>
    <row r="46" spans="1:8" s="49" customFormat="1" ht="15.9" customHeight="1">
      <c r="A46" s="277" t="s">
        <v>429</v>
      </c>
      <c r="B46" s="277"/>
      <c r="C46" s="277"/>
      <c r="D46" s="277"/>
      <c r="E46" s="277"/>
      <c r="F46" s="277"/>
      <c r="G46" s="277"/>
      <c r="H46" s="277"/>
    </row>
    <row r="47" spans="1:8" s="49" customFormat="1" ht="15.9" customHeight="1">
      <c r="A47" s="275" t="s">
        <v>312</v>
      </c>
      <c r="B47" s="275"/>
      <c r="C47" s="275"/>
      <c r="D47" s="275"/>
      <c r="E47" s="275"/>
      <c r="F47" s="135"/>
      <c r="G47" s="137"/>
      <c r="H47" s="50"/>
    </row>
    <row r="48" spans="1:8" s="49" customFormat="1" ht="15.9" customHeight="1">
      <c r="A48" s="276" t="s">
        <v>445</v>
      </c>
      <c r="B48" s="276"/>
      <c r="C48" s="276"/>
      <c r="D48" s="276"/>
      <c r="E48" s="276"/>
      <c r="F48" s="276"/>
      <c r="G48" s="276"/>
      <c r="H48" s="50"/>
    </row>
    <row r="49" spans="1:8" s="49" customFormat="1" ht="15.9" customHeight="1">
      <c r="A49" s="50"/>
      <c r="B49" s="50"/>
      <c r="C49" s="50"/>
      <c r="D49" s="50"/>
      <c r="E49" s="50"/>
      <c r="F49" s="50"/>
      <c r="G49" s="50"/>
      <c r="H49" s="50"/>
    </row>
  </sheetData>
  <mergeCells count="14">
    <mergeCell ref="A1:H1"/>
    <mergeCell ref="A6:B6"/>
    <mergeCell ref="A8:B8"/>
    <mergeCell ref="G4:H4"/>
    <mergeCell ref="A5:B5"/>
    <mergeCell ref="G3:H3"/>
    <mergeCell ref="A47:E47"/>
    <mergeCell ref="A48:G48"/>
    <mergeCell ref="A46:H46"/>
    <mergeCell ref="A45:B45"/>
    <mergeCell ref="A4:B4"/>
    <mergeCell ref="C4:D4"/>
    <mergeCell ref="E4:F4"/>
    <mergeCell ref="A23:B23"/>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63</vt:i4>
      </vt:variant>
      <vt:variant>
        <vt:lpstr>Benannte Bereiche</vt:lpstr>
      </vt:variant>
      <vt:variant>
        <vt:i4>61</vt:i4>
      </vt:variant>
    </vt:vector>
  </HeadingPairs>
  <TitlesOfParts>
    <vt:vector size="124" baseType="lpstr">
      <vt:lpstr>Tabellenverzeichnis</vt:lpstr>
      <vt:lpstr>T1.1</vt:lpstr>
      <vt:lpstr>T1.1F</vt:lpstr>
      <vt:lpstr>T1.1M</vt:lpstr>
      <vt:lpstr>T2.1</vt:lpstr>
      <vt:lpstr>T2.1F</vt:lpstr>
      <vt:lpstr>T2.1M</vt:lpstr>
      <vt:lpstr>T2.2</vt:lpstr>
      <vt:lpstr>T2.3</vt:lpstr>
      <vt:lpstr>T2.4</vt:lpstr>
      <vt:lpstr>T2.5</vt:lpstr>
      <vt:lpstr>T2.5F</vt:lpstr>
      <vt:lpstr>T2.5M</vt:lpstr>
      <vt:lpstr>T3.1</vt:lpstr>
      <vt:lpstr>T3.1F</vt:lpstr>
      <vt:lpstr>T3.1M</vt:lpstr>
      <vt:lpstr>T3.2</vt:lpstr>
      <vt:lpstr>T3.3</vt:lpstr>
      <vt:lpstr>T3.4</vt:lpstr>
      <vt:lpstr>T3.5</vt:lpstr>
      <vt:lpstr>T3.5F</vt:lpstr>
      <vt:lpstr>T3.5M</vt:lpstr>
      <vt:lpstr>T3.6</vt:lpstr>
      <vt:lpstr>T3.6F</vt:lpstr>
      <vt:lpstr>T3.6M</vt:lpstr>
      <vt:lpstr>T4.1</vt:lpstr>
      <vt:lpstr>T4.1F</vt:lpstr>
      <vt:lpstr>T4.1M</vt:lpstr>
      <vt:lpstr>T4.2</vt:lpstr>
      <vt:lpstr>T5.1</vt:lpstr>
      <vt:lpstr>T5.1F</vt:lpstr>
      <vt:lpstr>T5.1M</vt:lpstr>
      <vt:lpstr>T5.2</vt:lpstr>
      <vt:lpstr>T5.3</vt:lpstr>
      <vt:lpstr>T5.4</vt:lpstr>
      <vt:lpstr>T6.1.0</vt:lpstr>
      <vt:lpstr>T6.1.1</vt:lpstr>
      <vt:lpstr>T6.1.1F</vt:lpstr>
      <vt:lpstr>T6.1.1M</vt:lpstr>
      <vt:lpstr>T6.1.2</vt:lpstr>
      <vt:lpstr>T6.1.2F</vt:lpstr>
      <vt:lpstr>T6.1.2M</vt:lpstr>
      <vt:lpstr>T6.2.0</vt:lpstr>
      <vt:lpstr>T6.2.1</vt:lpstr>
      <vt:lpstr>T6.2.1F</vt:lpstr>
      <vt:lpstr>T6.2.1M</vt:lpstr>
      <vt:lpstr>T6.2.2</vt:lpstr>
      <vt:lpstr>T6.2.2F</vt:lpstr>
      <vt:lpstr>T6.2.2M</vt:lpstr>
      <vt:lpstr>T6.3.0</vt:lpstr>
      <vt:lpstr>T6.3.1</vt:lpstr>
      <vt:lpstr>T6.3.2</vt:lpstr>
      <vt:lpstr>T6.3.3</vt:lpstr>
      <vt:lpstr>T6.3.3F</vt:lpstr>
      <vt:lpstr>T6.3.3M</vt:lpstr>
      <vt:lpstr>T6.4.0</vt:lpstr>
      <vt:lpstr>T6.4.1</vt:lpstr>
      <vt:lpstr>T6.4.2</vt:lpstr>
      <vt:lpstr>T6.5.0</vt:lpstr>
      <vt:lpstr>T6.5.1</vt:lpstr>
      <vt:lpstr>T6.6.1</vt:lpstr>
      <vt:lpstr>T6.6.2</vt:lpstr>
      <vt:lpstr>T6.6.3</vt:lpstr>
      <vt:lpstr>T1.1!Druckbereich</vt:lpstr>
      <vt:lpstr>T1.1F!Druckbereich</vt:lpstr>
      <vt:lpstr>T1.1M!Druckbereich</vt:lpstr>
      <vt:lpstr>T2.1!Druckbereich</vt:lpstr>
      <vt:lpstr>T2.1F!Druckbereich</vt:lpstr>
      <vt:lpstr>T2.1M!Druckbereich</vt:lpstr>
      <vt:lpstr>T2.2!Druckbereich</vt:lpstr>
      <vt:lpstr>T2.3!Druckbereich</vt:lpstr>
      <vt:lpstr>T2.4!Druckbereich</vt:lpstr>
      <vt:lpstr>T2.5!Druckbereich</vt:lpstr>
      <vt:lpstr>T2.5F!Druckbereich</vt:lpstr>
      <vt:lpstr>T2.5M!Druckbereich</vt:lpstr>
      <vt:lpstr>T3.1!Druckbereich</vt:lpstr>
      <vt:lpstr>T3.1F!Druckbereich</vt:lpstr>
      <vt:lpstr>T3.1M!Druckbereich</vt:lpstr>
      <vt:lpstr>T3.2!Druckbereich</vt:lpstr>
      <vt:lpstr>T3.3!Druckbereich</vt:lpstr>
      <vt:lpstr>T3.4!Druckbereich</vt:lpstr>
      <vt:lpstr>T3.5!Druckbereich</vt:lpstr>
      <vt:lpstr>T3.5F!Druckbereich</vt:lpstr>
      <vt:lpstr>T3.5M!Druckbereich</vt:lpstr>
      <vt:lpstr>T3.6!Druckbereich</vt:lpstr>
      <vt:lpstr>T3.6F!Druckbereich</vt:lpstr>
      <vt:lpstr>T3.6M!Druckbereich</vt:lpstr>
      <vt:lpstr>T4.1!Druckbereich</vt:lpstr>
      <vt:lpstr>T4.1F!Druckbereich</vt:lpstr>
      <vt:lpstr>T4.1M!Druckbereich</vt:lpstr>
      <vt:lpstr>T4.2!Druckbereich</vt:lpstr>
      <vt:lpstr>T5.1!Druckbereich</vt:lpstr>
      <vt:lpstr>T5.1F!Druckbereich</vt:lpstr>
      <vt:lpstr>T5.1M!Druckbereich</vt:lpstr>
      <vt:lpstr>T5.2!Druckbereich</vt:lpstr>
      <vt:lpstr>T5.3!Druckbereich</vt:lpstr>
      <vt:lpstr>T5.4!Druckbereich</vt:lpstr>
      <vt:lpstr>T6.1.0!Druckbereich</vt:lpstr>
      <vt:lpstr>T6.1.1!Druckbereich</vt:lpstr>
      <vt:lpstr>T6.1.1F!Druckbereich</vt:lpstr>
      <vt:lpstr>T6.1.1M!Druckbereich</vt:lpstr>
      <vt:lpstr>T6.1.2!Druckbereich</vt:lpstr>
      <vt:lpstr>T6.1.2F!Druckbereich</vt:lpstr>
      <vt:lpstr>T6.1.2M!Druckbereich</vt:lpstr>
      <vt:lpstr>T6.2.0!Druckbereich</vt:lpstr>
      <vt:lpstr>T6.2.1!Druckbereich</vt:lpstr>
      <vt:lpstr>T6.2.1F!Druckbereich</vt:lpstr>
      <vt:lpstr>T6.2.1M!Druckbereich</vt:lpstr>
      <vt:lpstr>T6.2.2!Druckbereich</vt:lpstr>
      <vt:lpstr>T6.2.2F!Druckbereich</vt:lpstr>
      <vt:lpstr>T6.2.2M!Druckbereich</vt:lpstr>
      <vt:lpstr>T6.3.0!Druckbereich</vt:lpstr>
      <vt:lpstr>T6.3.1!Druckbereich</vt:lpstr>
      <vt:lpstr>T6.3.2!Druckbereich</vt:lpstr>
      <vt:lpstr>T6.3.3!Druckbereich</vt:lpstr>
      <vt:lpstr>T6.3.3F!Druckbereich</vt:lpstr>
      <vt:lpstr>T6.3.3M!Druckbereich</vt:lpstr>
      <vt:lpstr>T6.4.0!Druckbereich</vt:lpstr>
      <vt:lpstr>T6.4.1!Druckbereich</vt:lpstr>
      <vt:lpstr>T6.4.2!Druckbereich</vt:lpstr>
      <vt:lpstr>T6.5.0!Druckbereich</vt:lpstr>
      <vt:lpstr>T6.5.1!Druckbereich</vt:lpstr>
      <vt:lpstr>T6.6.1!Druckbereich</vt:lpstr>
      <vt:lpstr>T6.6.2!Druckbereich</vt:lpstr>
    </vt:vector>
  </TitlesOfParts>
  <Company>LLV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Brunhart Christian</dc:creator>
  <cp:lastModifiedBy>Frick Franziska</cp:lastModifiedBy>
  <cp:lastPrinted>2019-03-04T14:10:14Z</cp:lastPrinted>
  <dcterms:created xsi:type="dcterms:W3CDTF">2007-01-16T06:26:36Z</dcterms:created>
  <dcterms:modified xsi:type="dcterms:W3CDTF">2020-05-07T09:22:37Z</dcterms:modified>
</cp:coreProperties>
</file>