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45" yWindow="795" windowWidth="18645" windowHeight="10080" tabRatio="876"/>
  </bookViews>
  <sheets>
    <sheet name="Tabellenverzeichnis" sheetId="43" r:id="rId1"/>
    <sheet name="Bew_stBev." sheetId="4" r:id="rId2"/>
    <sheet name="GebÜ_stBev" sheetId="90" r:id="rId3"/>
    <sheet name="Bew_Gem" sheetId="77" r:id="rId4"/>
    <sheet name="GebÜ_Gem" sheetId="92" r:id="rId5"/>
    <sheet name="Wsaldo" sheetId="115" r:id="rId6"/>
    <sheet name="Ew_StbUe" sheetId="8" r:id="rId7"/>
    <sheet name="Ew_Stb" sheetId="7" r:id="rId8"/>
    <sheet name="Ew_GebL." sheetId="50" r:id="rId9"/>
    <sheet name="Ew_Herk" sheetId="49" r:id="rId10"/>
    <sheet name="Ew_Herk_LI" sheetId="96" r:id="rId11"/>
    <sheet name="Ew_Herk_Aus" sheetId="97" r:id="rId12"/>
    <sheet name="Ew_Bew" sheetId="46" r:id="rId13"/>
    <sheet name="Ew_Erw" sheetId="51" r:id="rId14"/>
    <sheet name="Ew_Branche" sheetId="110" r:id="rId15"/>
    <sheet name="Aw_StbUe" sheetId="53" r:id="rId16"/>
    <sheet name="Aw_Stb" sheetId="52" r:id="rId17"/>
    <sheet name="Aw_GebL" sheetId="54" r:id="rId18"/>
    <sheet name="Aw_ZielL" sheetId="55" r:id="rId19"/>
    <sheet name="Aw_ZielL LI" sheetId="107" r:id="rId20"/>
    <sheet name="Aw_ZielL Aus" sheetId="108" r:id="rId21"/>
    <sheet name="Aw_Bew" sheetId="56" r:id="rId22"/>
    <sheet name="Aw_Erw" sheetId="57" r:id="rId23"/>
    <sheet name="Aw_Branche" sheetId="111" r:id="rId24"/>
    <sheet name="Bw_Tot" sheetId="22" r:id="rId25"/>
    <sheet name="Bw_Lie" sheetId="23" r:id="rId26"/>
    <sheet name="Bw_Ausl" sheetId="24" r:id="rId27"/>
    <sheet name="As_AntrA" sheetId="98" r:id="rId28"/>
    <sheet name="As_AntrM" sheetId="99" r:id="rId29"/>
    <sheet name="As_Ablehn" sheetId="123" r:id="rId30"/>
    <sheet name="As_Ablehn_endgültig" sheetId="122" r:id="rId31"/>
    <sheet name="As_Aufgen" sheetId="102" r:id="rId32"/>
    <sheet name="As_Aerk" sheetId="103" r:id="rId33"/>
    <sheet name="As_Bestand" sheetId="116" r:id="rId34"/>
    <sheet name="Z_Ew_Gem" sheetId="61" r:id="rId35"/>
    <sheet name="Z_Ew_Stb" sheetId="62" r:id="rId36"/>
    <sheet name="Z_Ew_Altr" sheetId="63" r:id="rId37"/>
    <sheet name="Z_Ew_GebL" sheetId="64" r:id="rId38"/>
    <sheet name="Z_Ew_Herk" sheetId="65" r:id="rId39"/>
    <sheet name="Z_Ew_Bew" sheetId="66" r:id="rId40"/>
    <sheet name="Z_Ew_Erw" sheetId="67" r:id="rId41"/>
    <sheet name="Z_Aw_Gem" sheetId="69" r:id="rId42"/>
    <sheet name="Z_Aw_Stb" sheetId="70" r:id="rId43"/>
    <sheet name="Z_Aw_Altr" sheetId="71" r:id="rId44"/>
    <sheet name="Z_Aw_GebL" sheetId="72" r:id="rId45"/>
    <sheet name="Z_Aw_ZielL" sheetId="73" r:id="rId46"/>
    <sheet name="Z_Aw_Bew" sheetId="74" r:id="rId47"/>
    <sheet name="Z_Aw_Erw" sheetId="75" r:id="rId48"/>
    <sheet name="Z_Bw_Gem" sheetId="76" r:id="rId49"/>
    <sheet name="Z_As_Ue1" sheetId="104" r:id="rId50"/>
    <sheet name="Z_As_Ue2" sheetId="105" r:id="rId51"/>
    <sheet name="Z_As_Antrg" sheetId="106" r:id="rId52"/>
    <sheet name="Z_As_Antrg2" sheetId="117" r:id="rId53"/>
    <sheet name="Z_As_Ablehn" sheetId="121" r:id="rId54"/>
    <sheet name="Z_As_Ablehn_endgültig" sheetId="114" r:id="rId55"/>
    <sheet name="Z_As_VorlAufg" sheetId="82" r:id="rId56"/>
    <sheet name="Z_As_Flücht" sheetId="81" r:id="rId57"/>
    <sheet name="Z_Ew_Länder" sheetId="84" r:id="rId58"/>
    <sheet name="Z_Aw_Länder" sheetId="83" r:id="rId59"/>
  </sheets>
  <definedNames>
    <definedName name="_xlnm._FilterDatabase" localSheetId="29" hidden="1">As_Ablehn!$A$6:$G$29</definedName>
    <definedName name="_xlnm._FilterDatabase" localSheetId="30" hidden="1">As_Ablehn_endgültig!$A$6:$G$14</definedName>
    <definedName name="_xlnm._FilterDatabase" localSheetId="27" hidden="1">As_AntrA!$A$6:$G$53</definedName>
    <definedName name="_xlnm._FilterDatabase" localSheetId="28" hidden="1">As_AntrM!$A$5:$N$53</definedName>
    <definedName name="_xlnm._FilterDatabase" localSheetId="21" hidden="1">Aw_Bew!$A$4:$M$22</definedName>
    <definedName name="_xlnm._FilterDatabase" localSheetId="22" hidden="1">Aw_Erw!$A$5:$J$25</definedName>
    <definedName name="_xlnm._FilterDatabase" localSheetId="16" hidden="1">Aw_Stb!$A$5:$K$83</definedName>
    <definedName name="_xlnm._FilterDatabase" localSheetId="15" hidden="1">Aw_StbUe!$A$5:$K$28</definedName>
    <definedName name="_xlnm._FilterDatabase" localSheetId="18" hidden="1">Aw_ZielL!$A$4:$M$28</definedName>
    <definedName name="_xlnm._FilterDatabase" localSheetId="20" hidden="1">'Aw_ZielL Aus'!$A$4:$M$27</definedName>
    <definedName name="_xlnm._FilterDatabase" localSheetId="19" hidden="1">'Aw_ZielL LI'!$A$4:$M$24</definedName>
    <definedName name="_xlnm._FilterDatabase" localSheetId="12" hidden="1">Ew_Bew!$A$4:$F$20</definedName>
    <definedName name="_xlnm._FilterDatabase" localSheetId="13" hidden="1">Ew_Erw!$A$5:$I$27</definedName>
    <definedName name="_xlnm._FilterDatabase" localSheetId="8" hidden="1">Ew_GebL.!$A$5:$K$23</definedName>
    <definedName name="_xlnm._FilterDatabase" localSheetId="9" hidden="1">Ew_Herk!$A$4:$M$25</definedName>
    <definedName name="_xlnm._FilterDatabase" localSheetId="11" hidden="1">Ew_Herk_Aus!$A$4:$M$25</definedName>
    <definedName name="_xlnm._FilterDatabase" localSheetId="10" hidden="1">Ew_Herk_LI!$A$4:$L$20</definedName>
    <definedName name="_xlnm._FilterDatabase" localSheetId="6" hidden="1">Ew_StbUe!$A$5:$K$29</definedName>
    <definedName name="_xlnm._FilterDatabase" localSheetId="51" hidden="1">Z_As_Antrg!$A$4:$E$75</definedName>
    <definedName name="_xlnm._FilterDatabase" localSheetId="52" hidden="1">Z_As_Antrg2!#REF!</definedName>
    <definedName name="_xlnm._FilterDatabase" localSheetId="49" hidden="1">Z_As_Ue1!$A$3:$F$8</definedName>
    <definedName name="_xlnm._FilterDatabase" localSheetId="50" hidden="1">Z_As_Ue2!#REF!</definedName>
    <definedName name="_xlnm.Print_Area" localSheetId="29">As_Ablehn!$A$1:$G$47</definedName>
    <definedName name="_xlnm.Print_Area" localSheetId="30">As_Ablehn_endgültig!$A$1:$G$22</definedName>
    <definedName name="_xlnm.Print_Area" localSheetId="32">As_Aerk!$A$1:$G$12</definedName>
    <definedName name="_xlnm.Print_Area" localSheetId="27">As_AntrA!$A$1:$G$56</definedName>
    <definedName name="_xlnm.Print_Area" localSheetId="28">As_AntrM!$A$1:$N$55</definedName>
    <definedName name="_xlnm.Print_Area" localSheetId="31">As_Aufgen!$A$1:$G$16</definedName>
    <definedName name="_xlnm.Print_Area" localSheetId="33">As_Bestand!$A$1:$F$47</definedName>
    <definedName name="_xlnm.Print_Area" localSheetId="21">Aw_Bew!$A$1:$M$22</definedName>
    <definedName name="_xlnm.Print_Area" localSheetId="23">Aw_Branche!$A$1:$D$40</definedName>
    <definedName name="_xlnm.Print_Area" localSheetId="22">Aw_Erw!$A$1:$J$26</definedName>
    <definedName name="_xlnm.Print_Area" localSheetId="17">Aw_GebL!$A$1:$K$31</definedName>
    <definedName name="_xlnm.Print_Area" localSheetId="16">Aw_Stb!$A$1:$K$91</definedName>
    <definedName name="_xlnm.Print_Area" localSheetId="15">Aw_StbUe!$A$1:$K$31</definedName>
    <definedName name="_xlnm.Print_Area" localSheetId="18">Aw_ZielL!$A$1:$M$28</definedName>
    <definedName name="_xlnm.Print_Area" localSheetId="20">'Aw_ZielL Aus'!$A$1:$M$27</definedName>
    <definedName name="_xlnm.Print_Area" localSheetId="19">'Aw_ZielL LI'!$A$1:$M$24</definedName>
    <definedName name="_xlnm.Print_Area" localSheetId="3">Bew_Gem!$A$1:$J$23</definedName>
    <definedName name="_xlnm.Print_Area" localSheetId="26">Bw_Ausl!$A$1:$M$22</definedName>
    <definedName name="_xlnm.Print_Area" localSheetId="25">Bw_Lie!$A$1:$M$21</definedName>
    <definedName name="_xlnm.Print_Area" localSheetId="24">Bw_Tot!$A$1:$M$22</definedName>
    <definedName name="_xlnm.Print_Area" localSheetId="12">Ew_Bew!$A$1:$H$21</definedName>
    <definedName name="_xlnm.Print_Area" localSheetId="14">Ew_Branche!$A$1:$D$40</definedName>
    <definedName name="_xlnm.Print_Area" localSheetId="13">Ew_Erw!$A$1:$I$29</definedName>
    <definedName name="_xlnm.Print_Area" localSheetId="8">Ew_GebL.!$A$1:$K$29</definedName>
    <definedName name="_xlnm.Print_Area" localSheetId="9">Ew_Herk!$A$1:$M$28</definedName>
    <definedName name="_xlnm.Print_Area" localSheetId="11">Ew_Herk_Aus!$A$1:$M$27</definedName>
    <definedName name="_xlnm.Print_Area" localSheetId="10">Ew_Herk_LI!$A$1:$M$24</definedName>
    <definedName name="_xlnm.Print_Area" localSheetId="7">Ew_Stb!$A$1:$K$149</definedName>
    <definedName name="_xlnm.Print_Area" localSheetId="6">Ew_StbUe!$A$1:$K$32</definedName>
    <definedName name="_xlnm.Print_Area" localSheetId="4">GebÜ_Gem!$A$1:$F$18</definedName>
    <definedName name="_xlnm.Print_Area" localSheetId="0">Tabellenverzeichnis!$A$1:$H$54</definedName>
    <definedName name="_xlnm.Print_Area" localSheetId="5">Wsaldo!$A$1:$D$72</definedName>
    <definedName name="_xlnm.Print_Area" localSheetId="53">Z_As_Ablehn!$A$1:$G$49</definedName>
    <definedName name="_xlnm.Print_Area" localSheetId="54">Z_As_Ablehn_endgültig!$A$1:$F$28</definedName>
    <definedName name="_xlnm.Print_Area" localSheetId="51">Z_As_Antrg!$A$1:$L$77</definedName>
    <definedName name="_xlnm.Print_Area" localSheetId="52">Z_As_Antrg2!$A$1:$G$21</definedName>
    <definedName name="_xlnm.Print_Area" localSheetId="56">Z_As_Flücht!$A$1:$L$40</definedName>
    <definedName name="_xlnm.Print_Area" localSheetId="49">Z_As_Ue1!$A$1:$F$23</definedName>
    <definedName name="_xlnm.Print_Area" localSheetId="50">Z_As_Ue2!$A$1:$J$58</definedName>
    <definedName name="_xlnm.Print_Area" localSheetId="55">Z_As_VorlAufg!$A$1:$L$13</definedName>
    <definedName name="_xlnm.Print_Area" localSheetId="43">Z_Aw_Altr!$A$1:$K$83</definedName>
    <definedName name="_xlnm.Print_Area" localSheetId="46">Z_Aw_Bew!$A$1:$I$49</definedName>
    <definedName name="_xlnm.Print_Area" localSheetId="47">Z_Aw_Erw!$A$1:$J$49</definedName>
    <definedName name="_xlnm.Print_Area" localSheetId="44">Z_Aw_GebL!$A$1:$G$49</definedName>
    <definedName name="_xlnm.Print_Area" localSheetId="41">Z_Aw_Gem!$A$1:$M$49</definedName>
    <definedName name="_xlnm.Print_Area" localSheetId="58">Z_Aw_Länder!$A$1:$F$36</definedName>
    <definedName name="_xlnm.Print_Area" localSheetId="42">Z_Aw_Stb!$A$1:$J$49</definedName>
    <definedName name="_xlnm.Print_Area" localSheetId="45">Z_Aw_ZielL!$A$1:$J$83</definedName>
    <definedName name="_xlnm.Print_Area" localSheetId="48">Z_Bw_Gem!$A$1:$M$144</definedName>
    <definedName name="_xlnm.Print_Area" localSheetId="36">Z_Ew_Altr!$A$1:$K$83</definedName>
    <definedName name="_xlnm.Print_Area" localSheetId="39">Z_Ew_Bew!$A$1:$I$52</definedName>
    <definedName name="_xlnm.Print_Area" localSheetId="40">Z_Ew_Erw!$A$1:$J$49</definedName>
    <definedName name="_xlnm.Print_Area" localSheetId="37">Z_Ew_GebL!$A$1:$G$50</definedName>
    <definedName name="_xlnm.Print_Area" localSheetId="34">Z_Ew_Gem!$A$1:$M$83</definedName>
    <definedName name="_xlnm.Print_Area" localSheetId="38">Z_Ew_Herk!$A$1:$J$83</definedName>
    <definedName name="_xlnm.Print_Area" localSheetId="57">Z_Ew_Länder!$A$1:$F$36</definedName>
    <definedName name="_xlnm.Print_Area" localSheetId="35">Z_Ew_Stb!$A$1:$J$49</definedName>
  </definedNames>
  <calcPr calcId="145621"/>
</workbook>
</file>

<file path=xl/calcChain.xml><?xml version="1.0" encoding="utf-8"?>
<calcChain xmlns="http://schemas.openxmlformats.org/spreadsheetml/2006/main">
  <c r="K84" i="71" l="1"/>
  <c r="J84" i="71"/>
  <c r="I84" i="71"/>
  <c r="H84" i="71"/>
  <c r="G84" i="71"/>
  <c r="F84" i="71"/>
  <c r="E84" i="71"/>
  <c r="D84" i="71"/>
  <c r="C84" i="71"/>
  <c r="B84" i="71"/>
  <c r="K84" i="63"/>
  <c r="J84" i="63"/>
  <c r="I84" i="63"/>
  <c r="H84" i="63"/>
  <c r="G84" i="63"/>
  <c r="F84" i="63"/>
  <c r="E84" i="63"/>
  <c r="D84" i="63"/>
  <c r="C84" i="63"/>
  <c r="B84" i="63"/>
  <c r="D22" i="111"/>
  <c r="C22" i="111"/>
  <c r="B22" i="111"/>
  <c r="D8" i="111"/>
  <c r="C8" i="111"/>
  <c r="B8" i="111"/>
  <c r="D8" i="122"/>
  <c r="E8" i="122"/>
  <c r="E7" i="122"/>
  <c r="B7" i="122"/>
  <c r="F8" i="122"/>
  <c r="G8" i="122"/>
  <c r="D9" i="122"/>
  <c r="E9" i="122"/>
  <c r="F9" i="122"/>
  <c r="F7" i="122"/>
  <c r="G9" i="122"/>
  <c r="C9" i="122"/>
  <c r="C8" i="122"/>
  <c r="B9" i="122"/>
  <c r="B8" i="122"/>
  <c r="D7" i="122"/>
  <c r="D29" i="122"/>
  <c r="B29" i="122"/>
  <c r="E29" i="122"/>
  <c r="F29" i="122"/>
  <c r="G29" i="122"/>
  <c r="C29" i="122"/>
  <c r="D26" i="122"/>
  <c r="E26" i="122"/>
  <c r="F26" i="122"/>
  <c r="G26" i="122"/>
  <c r="C26" i="122"/>
  <c r="D23" i="122"/>
  <c r="E23" i="122"/>
  <c r="F23" i="122"/>
  <c r="G23" i="122"/>
  <c r="C23" i="122"/>
  <c r="D20" i="122"/>
  <c r="E20" i="122"/>
  <c r="F20" i="122"/>
  <c r="G20" i="122"/>
  <c r="C20" i="122"/>
  <c r="B21" i="122"/>
  <c r="G18" i="122"/>
  <c r="E18" i="122"/>
  <c r="D18" i="122"/>
  <c r="B18" i="122"/>
  <c r="C18" i="122"/>
  <c r="F18" i="122"/>
  <c r="D15" i="122"/>
  <c r="E15" i="122"/>
  <c r="F15" i="122"/>
  <c r="G15" i="122"/>
  <c r="C15" i="122"/>
  <c r="B16" i="122"/>
  <c r="B17" i="122"/>
  <c r="B19" i="122"/>
  <c r="B22" i="122"/>
  <c r="G13" i="122"/>
  <c r="F13" i="122"/>
  <c r="D13" i="122"/>
  <c r="C13" i="122"/>
  <c r="E13" i="122"/>
  <c r="D10" i="122"/>
  <c r="E10" i="122"/>
  <c r="F10" i="122"/>
  <c r="G10" i="122"/>
  <c r="C10" i="122"/>
  <c r="B24" i="122"/>
  <c r="B25" i="122"/>
  <c r="B26" i="122"/>
  <c r="B27" i="122"/>
  <c r="B28" i="122"/>
  <c r="B30" i="122"/>
  <c r="B31" i="122"/>
  <c r="B9" i="123"/>
  <c r="B8" i="123"/>
  <c r="D8" i="123"/>
  <c r="E8" i="123"/>
  <c r="F8" i="123"/>
  <c r="G8" i="123"/>
  <c r="D9" i="123"/>
  <c r="D7" i="123"/>
  <c r="E9" i="123"/>
  <c r="F9" i="123"/>
  <c r="G9" i="123"/>
  <c r="C9" i="123"/>
  <c r="C8" i="123"/>
  <c r="D48" i="123"/>
  <c r="E48" i="123"/>
  <c r="F48" i="123"/>
  <c r="G48" i="123"/>
  <c r="C48" i="123"/>
  <c r="D45" i="123"/>
  <c r="E45" i="123"/>
  <c r="F45" i="123"/>
  <c r="G45" i="123"/>
  <c r="C45" i="123"/>
  <c r="D42" i="123"/>
  <c r="E42" i="123"/>
  <c r="F42" i="123"/>
  <c r="B43" i="123"/>
  <c r="C42" i="123"/>
  <c r="D40" i="123"/>
  <c r="E40" i="123"/>
  <c r="F40" i="123"/>
  <c r="G40" i="123"/>
  <c r="C40" i="123"/>
  <c r="D37" i="123"/>
  <c r="E37" i="123"/>
  <c r="F37" i="123"/>
  <c r="G37" i="123"/>
  <c r="C37" i="123"/>
  <c r="B39" i="123"/>
  <c r="D35" i="123"/>
  <c r="E35" i="123"/>
  <c r="F35" i="123"/>
  <c r="G35" i="123"/>
  <c r="C35" i="123"/>
  <c r="D33" i="123"/>
  <c r="E33" i="123"/>
  <c r="F33" i="123"/>
  <c r="G33" i="123"/>
  <c r="C33" i="123"/>
  <c r="D31" i="123"/>
  <c r="E31" i="123"/>
  <c r="F31" i="123"/>
  <c r="G31" i="123"/>
  <c r="C31" i="123"/>
  <c r="D28" i="123"/>
  <c r="E28" i="123"/>
  <c r="F28" i="123"/>
  <c r="G28" i="123"/>
  <c r="C28" i="123"/>
  <c r="B30" i="123"/>
  <c r="D26" i="123"/>
  <c r="E26" i="123"/>
  <c r="F26" i="123"/>
  <c r="G26" i="123"/>
  <c r="C26" i="123"/>
  <c r="D24" i="123"/>
  <c r="E24" i="123"/>
  <c r="F24" i="123"/>
  <c r="G24" i="123"/>
  <c r="C24" i="123"/>
  <c r="D22" i="123"/>
  <c r="E22" i="123"/>
  <c r="F22" i="123"/>
  <c r="G22" i="123"/>
  <c r="C22" i="123"/>
  <c r="D20" i="123"/>
  <c r="E20" i="123"/>
  <c r="F20" i="123"/>
  <c r="G20" i="123"/>
  <c r="C20" i="123"/>
  <c r="G18" i="123"/>
  <c r="F18" i="123"/>
  <c r="E18" i="123"/>
  <c r="D18" i="123"/>
  <c r="C18" i="123"/>
  <c r="D16" i="123"/>
  <c r="E16" i="123"/>
  <c r="F16" i="123"/>
  <c r="G16" i="123"/>
  <c r="C16" i="123"/>
  <c r="D14" i="123"/>
  <c r="E14" i="123"/>
  <c r="F14" i="123"/>
  <c r="G14" i="123"/>
  <c r="C14" i="123"/>
  <c r="D12" i="123"/>
  <c r="E12" i="123"/>
  <c r="B12" i="123"/>
  <c r="F12" i="123"/>
  <c r="G12" i="123"/>
  <c r="C12" i="123"/>
  <c r="D10" i="123"/>
  <c r="E10" i="123"/>
  <c r="F10" i="123"/>
  <c r="G10" i="123"/>
  <c r="C10" i="123"/>
  <c r="B11" i="123"/>
  <c r="B49" i="123"/>
  <c r="C7" i="103"/>
  <c r="F9" i="103"/>
  <c r="C9" i="103"/>
  <c r="D8" i="103"/>
  <c r="E8" i="103"/>
  <c r="F8" i="103"/>
  <c r="F7" i="103"/>
  <c r="G8" i="103"/>
  <c r="C8" i="103"/>
  <c r="B8" i="103"/>
  <c r="F10" i="103"/>
  <c r="C10" i="103"/>
  <c r="B11" i="103"/>
  <c r="D9" i="102"/>
  <c r="E9" i="102"/>
  <c r="E7" i="102"/>
  <c r="F9" i="102"/>
  <c r="F7" i="102"/>
  <c r="G9" i="102"/>
  <c r="C9" i="102"/>
  <c r="D8" i="102"/>
  <c r="E8" i="102"/>
  <c r="F8" i="102"/>
  <c r="G8" i="102"/>
  <c r="C8" i="102"/>
  <c r="C7" i="102"/>
  <c r="D15" i="102"/>
  <c r="E15" i="102"/>
  <c r="F15" i="102"/>
  <c r="G15" i="102"/>
  <c r="C15" i="102"/>
  <c r="B14" i="102"/>
  <c r="B13" i="102"/>
  <c r="B12" i="102"/>
  <c r="D12" i="102"/>
  <c r="E12" i="102"/>
  <c r="F12" i="102"/>
  <c r="G12" i="102"/>
  <c r="C12" i="102"/>
  <c r="D10" i="102"/>
  <c r="E10" i="102"/>
  <c r="F10" i="102"/>
  <c r="G10" i="102"/>
  <c r="C10" i="102"/>
  <c r="D8" i="98"/>
  <c r="B8" i="98"/>
  <c r="E8" i="98"/>
  <c r="F8" i="98"/>
  <c r="G8" i="98"/>
  <c r="D9" i="98"/>
  <c r="E9" i="98"/>
  <c r="F9" i="98"/>
  <c r="G9" i="98"/>
  <c r="C9" i="98"/>
  <c r="B9" i="98"/>
  <c r="C8" i="98"/>
  <c r="D55" i="98"/>
  <c r="E55" i="98"/>
  <c r="F55" i="98"/>
  <c r="G55" i="98"/>
  <c r="C55" i="98"/>
  <c r="D53" i="98"/>
  <c r="E53" i="98"/>
  <c r="F53" i="98"/>
  <c r="G53" i="98"/>
  <c r="C53" i="98"/>
  <c r="D51" i="98"/>
  <c r="E51" i="98"/>
  <c r="F51" i="98"/>
  <c r="G51" i="98"/>
  <c r="C51" i="98"/>
  <c r="B51" i="98"/>
  <c r="G49" i="98"/>
  <c r="E49" i="98"/>
  <c r="D49" i="98"/>
  <c r="C49" i="98"/>
  <c r="B49" i="98"/>
  <c r="F49" i="98"/>
  <c r="D46" i="98"/>
  <c r="E46" i="98"/>
  <c r="F46" i="98"/>
  <c r="G46" i="98"/>
  <c r="C46" i="98"/>
  <c r="B47" i="98"/>
  <c r="B48" i="98"/>
  <c r="D43" i="98"/>
  <c r="E43" i="98"/>
  <c r="F43" i="98"/>
  <c r="G43" i="98"/>
  <c r="C43" i="98"/>
  <c r="B44" i="98"/>
  <c r="G41" i="98"/>
  <c r="F41" i="98"/>
  <c r="D41" i="98"/>
  <c r="C41" i="98"/>
  <c r="E41" i="98"/>
  <c r="D39" i="98"/>
  <c r="E39" i="98"/>
  <c r="F39" i="98"/>
  <c r="G39" i="98"/>
  <c r="C39" i="98"/>
  <c r="D36" i="98"/>
  <c r="E36" i="98"/>
  <c r="F36" i="98"/>
  <c r="G36" i="98"/>
  <c r="C36" i="98"/>
  <c r="B37" i="98"/>
  <c r="D34" i="98"/>
  <c r="E34" i="98"/>
  <c r="F34" i="98"/>
  <c r="G34" i="98"/>
  <c r="C34" i="98"/>
  <c r="G32" i="98"/>
  <c r="E32" i="98"/>
  <c r="D32" i="98"/>
  <c r="C32" i="98"/>
  <c r="F32" i="98"/>
  <c r="D30" i="98"/>
  <c r="E30" i="98"/>
  <c r="F30" i="98"/>
  <c r="G30" i="98"/>
  <c r="C30" i="98"/>
  <c r="D27" i="98"/>
  <c r="E27" i="98"/>
  <c r="F27" i="98"/>
  <c r="G27" i="98"/>
  <c r="C27" i="98"/>
  <c r="B28" i="98"/>
  <c r="D25" i="98"/>
  <c r="E25" i="98"/>
  <c r="F25" i="98"/>
  <c r="G25" i="98"/>
  <c r="C25" i="98"/>
  <c r="D23" i="98"/>
  <c r="E23" i="98"/>
  <c r="F23" i="98"/>
  <c r="G23" i="98"/>
  <c r="C23" i="98"/>
  <c r="D21" i="98"/>
  <c r="E21" i="98"/>
  <c r="F21" i="98"/>
  <c r="G21" i="98"/>
  <c r="C21" i="98"/>
  <c r="F19" i="98"/>
  <c r="D16" i="98"/>
  <c r="E16" i="98"/>
  <c r="F16" i="98"/>
  <c r="G16" i="98"/>
  <c r="C16" i="98"/>
  <c r="B17" i="98"/>
  <c r="B18" i="98"/>
  <c r="B19" i="98"/>
  <c r="B20" i="98"/>
  <c r="D14" i="98"/>
  <c r="E14" i="98"/>
  <c r="F14" i="98"/>
  <c r="G14" i="98"/>
  <c r="C14" i="98"/>
  <c r="D12" i="98"/>
  <c r="E12" i="98"/>
  <c r="F12" i="98"/>
  <c r="G12" i="98"/>
  <c r="C12" i="98"/>
  <c r="G10" i="98"/>
  <c r="F10" i="98"/>
  <c r="E10" i="98"/>
  <c r="D10" i="98"/>
  <c r="C10" i="98"/>
  <c r="M5" i="81"/>
  <c r="M5" i="82"/>
  <c r="B12" i="117"/>
  <c r="B17" i="105"/>
  <c r="F16" i="104"/>
  <c r="C148" i="76"/>
  <c r="D148" i="76"/>
  <c r="E148" i="76"/>
  <c r="F148" i="76"/>
  <c r="G148" i="76"/>
  <c r="H148" i="76"/>
  <c r="I148" i="76"/>
  <c r="J148" i="76"/>
  <c r="K148" i="76"/>
  <c r="L148" i="76"/>
  <c r="M148" i="76"/>
  <c r="B147" i="76"/>
  <c r="B146" i="76"/>
  <c r="M98" i="76"/>
  <c r="L98" i="76"/>
  <c r="K98" i="76"/>
  <c r="J98" i="76"/>
  <c r="I98" i="76"/>
  <c r="H98" i="76"/>
  <c r="G98" i="76"/>
  <c r="F98" i="76"/>
  <c r="E98" i="76"/>
  <c r="D98" i="76"/>
  <c r="C98" i="76"/>
  <c r="B97" i="76"/>
  <c r="B96" i="76"/>
  <c r="M48" i="76"/>
  <c r="L48" i="76"/>
  <c r="K48" i="76"/>
  <c r="J48" i="76"/>
  <c r="I48" i="76"/>
  <c r="H48" i="76"/>
  <c r="G48" i="76"/>
  <c r="F48" i="76"/>
  <c r="E48" i="76"/>
  <c r="D48" i="76"/>
  <c r="C48" i="76"/>
  <c r="B47" i="76"/>
  <c r="B46" i="76"/>
  <c r="C49" i="66"/>
  <c r="C48" i="66"/>
  <c r="C47" i="66"/>
  <c r="C46" i="66"/>
  <c r="I45" i="66"/>
  <c r="H45" i="66"/>
  <c r="G45" i="66"/>
  <c r="F45" i="66"/>
  <c r="E45" i="66"/>
  <c r="D45" i="66"/>
  <c r="B13" i="123"/>
  <c r="B14" i="123"/>
  <c r="B15" i="123"/>
  <c r="B16" i="123"/>
  <c r="B17" i="123"/>
  <c r="B19" i="123"/>
  <c r="B20" i="123"/>
  <c r="B21" i="123"/>
  <c r="B23" i="123"/>
  <c r="B25" i="123"/>
  <c r="B26" i="123"/>
  <c r="B27" i="123"/>
  <c r="B29" i="123"/>
  <c r="B32" i="123"/>
  <c r="B34" i="123"/>
  <c r="B36" i="123"/>
  <c r="B37" i="123"/>
  <c r="B38" i="123"/>
  <c r="B40" i="123"/>
  <c r="B41" i="123"/>
  <c r="B42" i="123"/>
  <c r="B44" i="123"/>
  <c r="B46" i="123"/>
  <c r="B47" i="123"/>
  <c r="B14" i="122"/>
  <c r="B12" i="122"/>
  <c r="B11" i="122"/>
  <c r="C7" i="122"/>
  <c r="G7" i="122"/>
  <c r="B11" i="117"/>
  <c r="M144" i="76"/>
  <c r="L144" i="76"/>
  <c r="K144" i="76"/>
  <c r="J144" i="76"/>
  <c r="I144" i="76"/>
  <c r="H144" i="76"/>
  <c r="G144" i="76"/>
  <c r="F144" i="76"/>
  <c r="E144" i="76"/>
  <c r="D144" i="76"/>
  <c r="C144" i="76"/>
  <c r="B143" i="76"/>
  <c r="B142" i="76"/>
  <c r="M94" i="76"/>
  <c r="L94" i="76"/>
  <c r="K94" i="76"/>
  <c r="J94" i="76"/>
  <c r="I94" i="76"/>
  <c r="H94" i="76"/>
  <c r="G94" i="76"/>
  <c r="F94" i="76"/>
  <c r="E94" i="76"/>
  <c r="D94" i="76"/>
  <c r="C94" i="76"/>
  <c r="B93" i="76"/>
  <c r="B92" i="76"/>
  <c r="M44" i="76"/>
  <c r="L44" i="76"/>
  <c r="K44" i="76"/>
  <c r="J44" i="76"/>
  <c r="I44" i="76"/>
  <c r="H44" i="76"/>
  <c r="G44" i="76"/>
  <c r="F44" i="76"/>
  <c r="E44" i="76"/>
  <c r="D44" i="76"/>
  <c r="C44" i="76"/>
  <c r="B43" i="76"/>
  <c r="B42" i="76"/>
  <c r="B52" i="98"/>
  <c r="B26" i="98"/>
  <c r="B23" i="98"/>
  <c r="B22" i="98"/>
  <c r="K83" i="71"/>
  <c r="J83" i="71"/>
  <c r="I83" i="71"/>
  <c r="H83" i="71"/>
  <c r="G83" i="71"/>
  <c r="F83" i="71"/>
  <c r="E83" i="71"/>
  <c r="D83" i="71"/>
  <c r="C83" i="71"/>
  <c r="B83" i="71"/>
  <c r="C44" i="66"/>
  <c r="C43" i="66"/>
  <c r="C42" i="66"/>
  <c r="C41" i="66"/>
  <c r="I40" i="66"/>
  <c r="H40" i="66"/>
  <c r="G40" i="66"/>
  <c r="F40" i="66"/>
  <c r="E40" i="66"/>
  <c r="D40" i="66"/>
  <c r="K83" i="63"/>
  <c r="J83" i="63"/>
  <c r="I83" i="63"/>
  <c r="H83" i="63"/>
  <c r="G83" i="63"/>
  <c r="F83" i="63"/>
  <c r="E83" i="63"/>
  <c r="D83" i="63"/>
  <c r="C83" i="63"/>
  <c r="B83" i="63"/>
  <c r="G12" i="103"/>
  <c r="G10" i="103"/>
  <c r="E12" i="103"/>
  <c r="B12" i="103"/>
  <c r="D12" i="103"/>
  <c r="D9" i="103"/>
  <c r="B16" i="102"/>
  <c r="L5" i="81"/>
  <c r="L5" i="82"/>
  <c r="B16" i="105"/>
  <c r="F15" i="104"/>
  <c r="M140" i="76"/>
  <c r="L140" i="76"/>
  <c r="K140" i="76"/>
  <c r="J140" i="76"/>
  <c r="I140" i="76"/>
  <c r="H140" i="76"/>
  <c r="G140" i="76"/>
  <c r="F140" i="76"/>
  <c r="E140" i="76"/>
  <c r="D140" i="76"/>
  <c r="C140" i="76"/>
  <c r="B140" i="76"/>
  <c r="B139" i="76"/>
  <c r="B138" i="76"/>
  <c r="M90" i="76"/>
  <c r="L90" i="76"/>
  <c r="K90" i="76"/>
  <c r="J90" i="76"/>
  <c r="I90" i="76"/>
  <c r="H90" i="76"/>
  <c r="G90" i="76"/>
  <c r="F90" i="76"/>
  <c r="E90" i="76"/>
  <c r="D90" i="76"/>
  <c r="C90" i="76"/>
  <c r="B89" i="76"/>
  <c r="B88" i="76"/>
  <c r="M40" i="76"/>
  <c r="L40" i="76"/>
  <c r="K40" i="76"/>
  <c r="J40" i="76"/>
  <c r="I40" i="76"/>
  <c r="H40" i="76"/>
  <c r="G40" i="76"/>
  <c r="F40" i="76"/>
  <c r="E40" i="76"/>
  <c r="D40" i="76"/>
  <c r="C40" i="76"/>
  <c r="B40" i="76"/>
  <c r="B39" i="76"/>
  <c r="B38" i="76"/>
  <c r="K82" i="71"/>
  <c r="J82" i="71"/>
  <c r="I82" i="71"/>
  <c r="H82" i="71"/>
  <c r="G82" i="71"/>
  <c r="F82" i="71"/>
  <c r="E82" i="71"/>
  <c r="D82" i="71"/>
  <c r="C82" i="71"/>
  <c r="B82" i="71"/>
  <c r="C39" i="66"/>
  <c r="C38" i="66"/>
  <c r="C37" i="66"/>
  <c r="C36" i="66"/>
  <c r="I35" i="66"/>
  <c r="H35" i="66"/>
  <c r="G35" i="66"/>
  <c r="F35" i="66"/>
  <c r="E35" i="66"/>
  <c r="D35" i="66"/>
  <c r="C21" i="110"/>
  <c r="D21" i="110"/>
  <c r="B21" i="110"/>
  <c r="C8" i="110"/>
  <c r="D8" i="110"/>
  <c r="B8" i="110"/>
  <c r="K82" i="63"/>
  <c r="J82" i="63"/>
  <c r="I82" i="63"/>
  <c r="H82" i="63"/>
  <c r="G82" i="63"/>
  <c r="F82" i="63"/>
  <c r="E82" i="63"/>
  <c r="D82" i="63"/>
  <c r="C82" i="63"/>
  <c r="B82" i="63"/>
  <c r="B56" i="98"/>
  <c r="B35" i="98"/>
  <c r="B40" i="98"/>
  <c r="B42" i="98"/>
  <c r="B45" i="98"/>
  <c r="B50" i="98"/>
  <c r="B54" i="98"/>
  <c r="B38" i="98"/>
  <c r="B11" i="98"/>
  <c r="B13" i="98"/>
  <c r="B15" i="98"/>
  <c r="B24" i="98"/>
  <c r="B29" i="98"/>
  <c r="B33" i="98"/>
  <c r="K5" i="82"/>
  <c r="K5" i="81"/>
  <c r="B15" i="105"/>
  <c r="B10" i="117"/>
  <c r="F14" i="104"/>
  <c r="B9" i="117"/>
  <c r="J24" i="81"/>
  <c r="F13" i="104"/>
  <c r="M136" i="76"/>
  <c r="L136" i="76"/>
  <c r="K136" i="76"/>
  <c r="J136" i="76"/>
  <c r="I136" i="76"/>
  <c r="H136" i="76"/>
  <c r="G136" i="76"/>
  <c r="F136" i="76"/>
  <c r="E136" i="76"/>
  <c r="D136" i="76"/>
  <c r="B136" i="76"/>
  <c r="C136" i="76"/>
  <c r="B135" i="76"/>
  <c r="B134" i="76"/>
  <c r="M86" i="76"/>
  <c r="L86" i="76"/>
  <c r="K86" i="76"/>
  <c r="J86" i="76"/>
  <c r="I86" i="76"/>
  <c r="H86" i="76"/>
  <c r="G86" i="76"/>
  <c r="F86" i="76"/>
  <c r="E86" i="76"/>
  <c r="D86" i="76"/>
  <c r="C86" i="76"/>
  <c r="B85" i="76"/>
  <c r="B84" i="76"/>
  <c r="M36" i="76"/>
  <c r="L36" i="76"/>
  <c r="K36" i="76"/>
  <c r="J36" i="76"/>
  <c r="I36" i="76"/>
  <c r="H36" i="76"/>
  <c r="G36" i="76"/>
  <c r="F36" i="76"/>
  <c r="E36" i="76"/>
  <c r="D36" i="76"/>
  <c r="C36" i="76"/>
  <c r="B35" i="76"/>
  <c r="B34" i="76"/>
  <c r="C32" i="66"/>
  <c r="C33" i="66"/>
  <c r="C34" i="66"/>
  <c r="C31" i="66"/>
  <c r="C81" i="63"/>
  <c r="D81" i="63"/>
  <c r="E81" i="63"/>
  <c r="F81" i="63"/>
  <c r="G81" i="63"/>
  <c r="H81" i="63"/>
  <c r="I81" i="63"/>
  <c r="J81" i="63"/>
  <c r="K81" i="63"/>
  <c r="B81" i="63"/>
  <c r="B14" i="105"/>
  <c r="K81" i="71"/>
  <c r="J81" i="71"/>
  <c r="I81" i="71"/>
  <c r="H81" i="71"/>
  <c r="G81" i="71"/>
  <c r="F81" i="71"/>
  <c r="E81" i="71"/>
  <c r="D81" i="71"/>
  <c r="C81" i="71"/>
  <c r="B81" i="71"/>
  <c r="I30" i="66"/>
  <c r="H30" i="66"/>
  <c r="G30" i="66"/>
  <c r="F30" i="66"/>
  <c r="E30" i="66"/>
  <c r="D30" i="66"/>
  <c r="C30" i="66"/>
  <c r="F7" i="117"/>
  <c r="M132" i="76"/>
  <c r="L132" i="76"/>
  <c r="K132" i="76"/>
  <c r="J132" i="76"/>
  <c r="I132" i="76"/>
  <c r="H132" i="76"/>
  <c r="G132" i="76"/>
  <c r="F132" i="76"/>
  <c r="E132" i="76"/>
  <c r="D132" i="76"/>
  <c r="C132" i="76"/>
  <c r="M82" i="76"/>
  <c r="L82" i="76"/>
  <c r="K82" i="76"/>
  <c r="J82" i="76"/>
  <c r="I82" i="76"/>
  <c r="H82" i="76"/>
  <c r="G82" i="76"/>
  <c r="F82" i="76"/>
  <c r="E82" i="76"/>
  <c r="D82" i="76"/>
  <c r="C82" i="76"/>
  <c r="B82" i="76"/>
  <c r="B131" i="76"/>
  <c r="B130" i="76"/>
  <c r="B81" i="76"/>
  <c r="B80" i="76"/>
  <c r="M32" i="76"/>
  <c r="L32" i="76"/>
  <c r="K32" i="76"/>
  <c r="J32" i="76"/>
  <c r="I32" i="76"/>
  <c r="H32" i="76"/>
  <c r="G32" i="76"/>
  <c r="F32" i="76"/>
  <c r="E32" i="76"/>
  <c r="D32" i="76"/>
  <c r="C32" i="76"/>
  <c r="B31" i="76"/>
  <c r="B30" i="76"/>
  <c r="K80" i="71"/>
  <c r="J80" i="71"/>
  <c r="I80" i="71"/>
  <c r="H80" i="71"/>
  <c r="G80" i="71"/>
  <c r="F80" i="71"/>
  <c r="E80" i="71"/>
  <c r="D80" i="71"/>
  <c r="C80" i="71"/>
  <c r="B80" i="71"/>
  <c r="E25" i="66"/>
  <c r="F25" i="66"/>
  <c r="G25" i="66"/>
  <c r="H25" i="66"/>
  <c r="I25" i="66"/>
  <c r="D25" i="66"/>
  <c r="C25" i="66"/>
  <c r="B13" i="105"/>
  <c r="F12" i="104"/>
  <c r="F11" i="104"/>
  <c r="B12" i="105"/>
  <c r="M128" i="76"/>
  <c r="L128" i="76"/>
  <c r="K128" i="76"/>
  <c r="J128" i="76"/>
  <c r="I128" i="76"/>
  <c r="H128" i="76"/>
  <c r="G128" i="76"/>
  <c r="F128" i="76"/>
  <c r="E128" i="76"/>
  <c r="D128" i="76"/>
  <c r="C128" i="76"/>
  <c r="B127" i="76"/>
  <c r="B126" i="76"/>
  <c r="M78" i="76"/>
  <c r="L78" i="76"/>
  <c r="K78" i="76"/>
  <c r="J78" i="76"/>
  <c r="I78" i="76"/>
  <c r="H78" i="76"/>
  <c r="G78" i="76"/>
  <c r="F78" i="76"/>
  <c r="E78" i="76"/>
  <c r="D78" i="76"/>
  <c r="C78" i="76"/>
  <c r="B77" i="76"/>
  <c r="B76" i="76"/>
  <c r="M28" i="76"/>
  <c r="L28" i="76"/>
  <c r="K28" i="76"/>
  <c r="J28" i="76"/>
  <c r="I28" i="76"/>
  <c r="H28" i="76"/>
  <c r="G28" i="76"/>
  <c r="F28" i="76"/>
  <c r="E28" i="76"/>
  <c r="D28" i="76"/>
  <c r="C28" i="76"/>
  <c r="B27" i="76"/>
  <c r="B26" i="76"/>
  <c r="K79" i="71"/>
  <c r="J79" i="71"/>
  <c r="I79" i="71"/>
  <c r="H79" i="71"/>
  <c r="G79" i="71"/>
  <c r="F79" i="71"/>
  <c r="E79" i="71"/>
  <c r="D79" i="71"/>
  <c r="C79" i="71"/>
  <c r="B79" i="71"/>
  <c r="C20" i="66"/>
  <c r="F10" i="104"/>
  <c r="B11" i="105"/>
  <c r="M124" i="76"/>
  <c r="L124" i="76"/>
  <c r="K124" i="76"/>
  <c r="J124" i="76"/>
  <c r="I124" i="76"/>
  <c r="H124" i="76"/>
  <c r="G124" i="76"/>
  <c r="F124" i="76"/>
  <c r="E124" i="76"/>
  <c r="D124" i="76"/>
  <c r="B124" i="76"/>
  <c r="C124" i="76"/>
  <c r="B123" i="76"/>
  <c r="B122" i="76"/>
  <c r="M74" i="76"/>
  <c r="L74" i="76"/>
  <c r="K74" i="76"/>
  <c r="J74" i="76"/>
  <c r="I74" i="76"/>
  <c r="H74" i="76"/>
  <c r="G74" i="76"/>
  <c r="F74" i="76"/>
  <c r="E74" i="76"/>
  <c r="D74" i="76"/>
  <c r="C74" i="76"/>
  <c r="B73" i="76"/>
  <c r="B72" i="76"/>
  <c r="M24" i="76"/>
  <c r="L24" i="76"/>
  <c r="K24" i="76"/>
  <c r="J24" i="76"/>
  <c r="I24" i="76"/>
  <c r="H24" i="76"/>
  <c r="G24" i="76"/>
  <c r="F24" i="76"/>
  <c r="E24" i="76"/>
  <c r="D24" i="76"/>
  <c r="C24" i="76"/>
  <c r="B23" i="76"/>
  <c r="B22" i="76"/>
  <c r="K78" i="71"/>
  <c r="J78" i="71"/>
  <c r="I78" i="71"/>
  <c r="H78" i="71"/>
  <c r="G78" i="71"/>
  <c r="F78" i="71"/>
  <c r="E78" i="71"/>
  <c r="D78" i="71"/>
  <c r="C78" i="71"/>
  <c r="B78" i="71"/>
  <c r="C18" i="66"/>
  <c r="C15" i="66"/>
  <c r="B7" i="105"/>
  <c r="B8" i="105"/>
  <c r="B9" i="105"/>
  <c r="B10" i="105"/>
  <c r="B6" i="105"/>
  <c r="F26" i="72"/>
  <c r="F43" i="72"/>
  <c r="F9" i="72"/>
  <c r="F27" i="64"/>
  <c r="F44" i="64"/>
  <c r="F10" i="64"/>
  <c r="H120" i="76"/>
  <c r="L70" i="76"/>
  <c r="C77" i="71"/>
  <c r="D77" i="71"/>
  <c r="E77" i="71"/>
  <c r="F77" i="71"/>
  <c r="G77" i="71"/>
  <c r="H77" i="71"/>
  <c r="I77" i="71"/>
  <c r="J77" i="71"/>
  <c r="K77" i="71"/>
  <c r="B77" i="71"/>
  <c r="M120" i="76"/>
  <c r="L120" i="76"/>
  <c r="K120" i="76"/>
  <c r="J120" i="76"/>
  <c r="I120" i="76"/>
  <c r="G120" i="76"/>
  <c r="F120" i="76"/>
  <c r="E120" i="76"/>
  <c r="D120" i="76"/>
  <c r="C120" i="76"/>
  <c r="B119" i="76"/>
  <c r="B118" i="76"/>
  <c r="M70" i="76"/>
  <c r="K70" i="76"/>
  <c r="J70" i="76"/>
  <c r="I70" i="76"/>
  <c r="H70" i="76"/>
  <c r="G70" i="76"/>
  <c r="F70" i="76"/>
  <c r="E70" i="76"/>
  <c r="D70" i="76"/>
  <c r="C70" i="76"/>
  <c r="B69" i="76"/>
  <c r="B68" i="76"/>
  <c r="M20" i="76"/>
  <c r="L20" i="76"/>
  <c r="K20" i="76"/>
  <c r="J20" i="76"/>
  <c r="I20" i="76"/>
  <c r="H20" i="76"/>
  <c r="G20" i="76"/>
  <c r="F20" i="76"/>
  <c r="E20" i="76"/>
  <c r="D20" i="76"/>
  <c r="C20" i="76"/>
  <c r="B19" i="76"/>
  <c r="B18" i="76"/>
  <c r="C13" i="66"/>
  <c r="C10" i="66"/>
  <c r="B6" i="104"/>
  <c r="F6" i="104"/>
  <c r="B7" i="104"/>
  <c r="F7" i="104"/>
  <c r="B8" i="104"/>
  <c r="F8" i="104"/>
  <c r="B9" i="104"/>
  <c r="F9" i="104"/>
  <c r="C8" i="66"/>
  <c r="C5" i="66"/>
  <c r="C112" i="76"/>
  <c r="C116" i="76"/>
  <c r="C62" i="76"/>
  <c r="C66" i="76"/>
  <c r="M108" i="76"/>
  <c r="L108" i="76"/>
  <c r="K108" i="76"/>
  <c r="J108" i="76"/>
  <c r="I108" i="76"/>
  <c r="H108" i="76"/>
  <c r="G108" i="76"/>
  <c r="F108" i="76"/>
  <c r="E108" i="76"/>
  <c r="D108" i="76"/>
  <c r="C108" i="76"/>
  <c r="B107" i="76"/>
  <c r="B106" i="76"/>
  <c r="M112" i="76"/>
  <c r="L112" i="76"/>
  <c r="K112" i="76"/>
  <c r="J112" i="76"/>
  <c r="I112" i="76"/>
  <c r="H112" i="76"/>
  <c r="G112" i="76"/>
  <c r="F112" i="76"/>
  <c r="E112" i="76"/>
  <c r="B112" i="76"/>
  <c r="D112" i="76"/>
  <c r="B111" i="76"/>
  <c r="B110" i="76"/>
  <c r="M58" i="76"/>
  <c r="L58" i="76"/>
  <c r="K58" i="76"/>
  <c r="J58" i="76"/>
  <c r="I58" i="76"/>
  <c r="H58" i="76"/>
  <c r="G58" i="76"/>
  <c r="F58" i="76"/>
  <c r="E58" i="76"/>
  <c r="C58" i="76"/>
  <c r="D58" i="76"/>
  <c r="B57" i="76"/>
  <c r="B56" i="76"/>
  <c r="M62" i="76"/>
  <c r="L62" i="76"/>
  <c r="K62" i="76"/>
  <c r="J62" i="76"/>
  <c r="I62" i="76"/>
  <c r="H62" i="76"/>
  <c r="G62" i="76"/>
  <c r="F62" i="76"/>
  <c r="E62" i="76"/>
  <c r="D62" i="76"/>
  <c r="B61" i="76"/>
  <c r="B60" i="76"/>
  <c r="M12" i="76"/>
  <c r="L12" i="76"/>
  <c r="K12" i="76"/>
  <c r="J12" i="76"/>
  <c r="I12" i="76"/>
  <c r="H12" i="76"/>
  <c r="G12" i="76"/>
  <c r="F12" i="76"/>
  <c r="E12" i="76"/>
  <c r="D12" i="76"/>
  <c r="C12" i="76"/>
  <c r="B11" i="76"/>
  <c r="B10" i="76"/>
  <c r="M8" i="76"/>
  <c r="L8" i="76"/>
  <c r="K8" i="76"/>
  <c r="J8" i="76"/>
  <c r="I8" i="76"/>
  <c r="H8" i="76"/>
  <c r="G8" i="76"/>
  <c r="F8" i="76"/>
  <c r="E8" i="76"/>
  <c r="C8" i="76"/>
  <c r="D8" i="76"/>
  <c r="B7" i="76"/>
  <c r="B6" i="76"/>
  <c r="M116" i="76"/>
  <c r="L116" i="76"/>
  <c r="K116" i="76"/>
  <c r="J116" i="76"/>
  <c r="I116" i="76"/>
  <c r="H116" i="76"/>
  <c r="G116" i="76"/>
  <c r="F116" i="76"/>
  <c r="E116" i="76"/>
  <c r="D116" i="76"/>
  <c r="B115" i="76"/>
  <c r="B114" i="76"/>
  <c r="B65" i="76"/>
  <c r="M66" i="76"/>
  <c r="L66" i="76"/>
  <c r="K66" i="76"/>
  <c r="J66" i="76"/>
  <c r="I66" i="76"/>
  <c r="H66" i="76"/>
  <c r="G66" i="76"/>
  <c r="F66" i="76"/>
  <c r="E66" i="76"/>
  <c r="D66" i="76"/>
  <c r="B64" i="76"/>
  <c r="K16" i="76"/>
  <c r="H16" i="76"/>
  <c r="I16" i="76"/>
  <c r="F16" i="76"/>
  <c r="C16" i="76"/>
  <c r="B16" i="76"/>
  <c r="M16" i="76"/>
  <c r="L16" i="76"/>
  <c r="J16" i="76"/>
  <c r="G16" i="76"/>
  <c r="E16" i="76"/>
  <c r="D16" i="76"/>
  <c r="B15" i="76"/>
  <c r="B14" i="76"/>
  <c r="B31" i="98"/>
  <c r="C35" i="66"/>
  <c r="B36" i="76"/>
  <c r="B28" i="76"/>
  <c r="B90" i="76"/>
  <c r="B55" i="98"/>
  <c r="C40" i="66"/>
  <c r="B94" i="76"/>
  <c r="B78" i="76"/>
  <c r="B86" i="76"/>
  <c r="B32" i="76"/>
  <c r="B44" i="76"/>
  <c r="B45" i="123"/>
  <c r="F7" i="123"/>
  <c r="B33" i="123"/>
  <c r="G7" i="123"/>
  <c r="E7" i="123"/>
  <c r="B18" i="123"/>
  <c r="B15" i="102"/>
  <c r="B11" i="102"/>
  <c r="D7" i="102"/>
  <c r="G7" i="102"/>
  <c r="B10" i="102"/>
  <c r="B8" i="102"/>
  <c r="B7" i="102"/>
  <c r="B148" i="76"/>
  <c r="C45" i="66"/>
  <c r="F7" i="98"/>
  <c r="B30" i="98"/>
  <c r="B53" i="98"/>
  <c r="B32" i="98"/>
  <c r="B12" i="98"/>
  <c r="G7" i="98"/>
  <c r="C7" i="98"/>
  <c r="B7" i="98"/>
  <c r="E7" i="98"/>
  <c r="B16" i="98"/>
  <c r="B14" i="98"/>
  <c r="B25" i="98"/>
  <c r="B34" i="98"/>
  <c r="B36" i="98"/>
  <c r="B39" i="98"/>
  <c r="B10" i="98"/>
  <c r="B21" i="98"/>
  <c r="B27" i="98"/>
  <c r="B46" i="98"/>
  <c r="D7" i="98"/>
  <c r="B41" i="98"/>
  <c r="B43" i="98"/>
  <c r="B9" i="102"/>
  <c r="B48" i="123"/>
  <c r="C7" i="123"/>
  <c r="B7" i="123"/>
  <c r="B35" i="123"/>
  <c r="B31" i="123"/>
  <c r="B28" i="123"/>
  <c r="B24" i="123"/>
  <c r="B22" i="123"/>
  <c r="B10" i="123"/>
  <c r="B23" i="122"/>
  <c r="B20" i="122"/>
  <c r="B13" i="122"/>
  <c r="B15" i="122"/>
  <c r="B10" i="122"/>
  <c r="B48" i="76"/>
  <c r="D7" i="103"/>
  <c r="G7" i="103"/>
  <c r="D10" i="103"/>
  <c r="G9" i="103"/>
  <c r="B66" i="76"/>
  <c r="B108" i="76"/>
  <c r="B20" i="76"/>
  <c r="B70" i="76"/>
  <c r="B132" i="76"/>
  <c r="B116" i="76"/>
  <c r="B8" i="76"/>
  <c r="B62" i="76"/>
  <c r="B58" i="76"/>
  <c r="B120" i="76"/>
  <c r="B24" i="76"/>
  <c r="B144" i="76"/>
  <c r="B98" i="76"/>
  <c r="B74" i="76"/>
  <c r="B12" i="76"/>
  <c r="B128" i="76"/>
  <c r="E10" i="103"/>
  <c r="B10" i="103"/>
  <c r="E9" i="103"/>
  <c r="E7" i="103"/>
  <c r="B7" i="103"/>
  <c r="B9" i="103"/>
</calcChain>
</file>

<file path=xl/sharedStrings.xml><?xml version="1.0" encoding="utf-8"?>
<sst xmlns="http://schemas.openxmlformats.org/spreadsheetml/2006/main" count="5649" uniqueCount="647">
  <si>
    <t>Bevölkerungsbewegung der ständigen Bevölkerung</t>
  </si>
  <si>
    <t>Jahr</t>
  </si>
  <si>
    <t>Ständige
Bevölkerung
per 1. Jan.</t>
  </si>
  <si>
    <t>Ständige
Bevölkerung
per 31. Dez.</t>
  </si>
  <si>
    <t>Staatsbürgerschaft</t>
  </si>
  <si>
    <t>Männer</t>
  </si>
  <si>
    <t>Frauen</t>
  </si>
  <si>
    <t>Total</t>
  </si>
  <si>
    <t>Altersklasse</t>
  </si>
  <si>
    <t>Liechtenstein</t>
  </si>
  <si>
    <t>Geburtsland</t>
  </si>
  <si>
    <t>Vaduz</t>
  </si>
  <si>
    <t>Triesen</t>
  </si>
  <si>
    <t>Balzers</t>
  </si>
  <si>
    <t>Triesenberg</t>
  </si>
  <si>
    <t>Schaan</t>
  </si>
  <si>
    <t>Planken</t>
  </si>
  <si>
    <t>Eschen</t>
  </si>
  <si>
    <t>Mauren</t>
  </si>
  <si>
    <t>Gamprin</t>
  </si>
  <si>
    <t>Ruggell</t>
  </si>
  <si>
    <t>Schellenberg</t>
  </si>
  <si>
    <t>Liechtensteiner</t>
  </si>
  <si>
    <t>Daueraufenthalter</t>
  </si>
  <si>
    <t>Niedergelassene</t>
  </si>
  <si>
    <t>Jahresaufenthalter</t>
  </si>
  <si>
    <t>Kurzaufenthalter</t>
  </si>
  <si>
    <t>Vorläufig Aufgenommene</t>
  </si>
  <si>
    <t>Bevölkerungsbewegung</t>
  </si>
  <si>
    <t>Einwanderung</t>
  </si>
  <si>
    <t>Auswanderung</t>
  </si>
  <si>
    <t>Binnenwanderung</t>
  </si>
  <si>
    <t>Binnenwanderung nach Gemeinden</t>
  </si>
  <si>
    <t>65+</t>
  </si>
  <si>
    <t>Jan</t>
  </si>
  <si>
    <t>Feb</t>
  </si>
  <si>
    <t>Mrz</t>
  </si>
  <si>
    <t>Apr</t>
  </si>
  <si>
    <t>Mai</t>
  </si>
  <si>
    <t>Jun</t>
  </si>
  <si>
    <t>Jul</t>
  </si>
  <si>
    <t>Aug</t>
  </si>
  <si>
    <t>Sep</t>
  </si>
  <si>
    <t>Okt</t>
  </si>
  <si>
    <t>Nov</t>
  </si>
  <si>
    <t>Dez</t>
  </si>
  <si>
    <t>Tabellen der Migrationsstatistik</t>
  </si>
  <si>
    <t>Schweiz</t>
  </si>
  <si>
    <t>Ägypten</t>
  </si>
  <si>
    <t>Deutschland</t>
  </si>
  <si>
    <t>Österreich</t>
  </si>
  <si>
    <t>Rumänien</t>
  </si>
  <si>
    <t>Türkei</t>
  </si>
  <si>
    <t>Frankreich</t>
  </si>
  <si>
    <t>Somalia</t>
  </si>
  <si>
    <t>Kosovo</t>
  </si>
  <si>
    <t>Ukraine</t>
  </si>
  <si>
    <t>Tunesien</t>
  </si>
  <si>
    <t>Bosnien-Herzegowina</t>
  </si>
  <si>
    <t>Mazedonien</t>
  </si>
  <si>
    <t>Serbien</t>
  </si>
  <si>
    <t>Nigeria</t>
  </si>
  <si>
    <t>Ungarn</t>
  </si>
  <si>
    <t>Afghanistan</t>
  </si>
  <si>
    <t>Belgien</t>
  </si>
  <si>
    <t>Tschechien</t>
  </si>
  <si>
    <t>Algerien</t>
  </si>
  <si>
    <t>Kroatien</t>
  </si>
  <si>
    <t>Polen</t>
  </si>
  <si>
    <t>Russland</t>
  </si>
  <si>
    <t>Übriger EWR</t>
  </si>
  <si>
    <t>Andere</t>
  </si>
  <si>
    <t>EWR</t>
  </si>
  <si>
    <t>Übriges Europa</t>
  </si>
  <si>
    <t>Afrika</t>
  </si>
  <si>
    <t>Amerika</t>
  </si>
  <si>
    <t>Asien</t>
  </si>
  <si>
    <t>Unbekannt</t>
  </si>
  <si>
    <t>Herkunftsland</t>
  </si>
  <si>
    <t>Lettland</t>
  </si>
  <si>
    <t>Einwanderung nach Gemeinden</t>
  </si>
  <si>
    <t>Einwanderung nach Staatsbürgerschaft</t>
  </si>
  <si>
    <t>Einwanderung nach Geburtsland</t>
  </si>
  <si>
    <t>Einwanderung nach Herkunftsland</t>
  </si>
  <si>
    <t>Zöllner und Angehörige</t>
  </si>
  <si>
    <t>Einwanderung von Erwerbstätigen nach Staatsbürgerschaft</t>
  </si>
  <si>
    <t>Auswanderung nach Gemeinden</t>
  </si>
  <si>
    <t>Auswanderung nach Geburtsland</t>
  </si>
  <si>
    <t>Auswanderung nach künftigem Wohnland</t>
  </si>
  <si>
    <t>Auswanderung von Erwerbstätigen nach Staatsbürgerschaft</t>
  </si>
  <si>
    <t>Zuzug</t>
  </si>
  <si>
    <t>Wegzug</t>
  </si>
  <si>
    <t xml:space="preserve">Afghanistan </t>
  </si>
  <si>
    <t>Armenien</t>
  </si>
  <si>
    <t>Benin</t>
  </si>
  <si>
    <t>Georgien</t>
  </si>
  <si>
    <t>Iran</t>
  </si>
  <si>
    <t>Kirgisistan</t>
  </si>
  <si>
    <t>Staatenlos</t>
  </si>
  <si>
    <t>Turkmenistan</t>
  </si>
  <si>
    <t>Eritrea</t>
  </si>
  <si>
    <t>Irak</t>
  </si>
  <si>
    <t>Syrien</t>
  </si>
  <si>
    <t>Bewilligungskategorie</t>
  </si>
  <si>
    <t>.</t>
  </si>
  <si>
    <t>-</t>
  </si>
  <si>
    <t>Belarus</t>
  </si>
  <si>
    <t>Gambia</t>
  </si>
  <si>
    <t>Tabelle 2.1</t>
  </si>
  <si>
    <t>Tabelle 2.3</t>
  </si>
  <si>
    <t>Tabelle 2.4</t>
  </si>
  <si>
    <t>Tabelle 2.5</t>
  </si>
  <si>
    <t>Tabelle 2.6</t>
  </si>
  <si>
    <t>Tabelle 3.1</t>
  </si>
  <si>
    <t>Künftiges Wohnland</t>
  </si>
  <si>
    <t>Tabelle 3.3</t>
  </si>
  <si>
    <t>Tabelle 3.4</t>
  </si>
  <si>
    <t>Tabelle 3.5</t>
  </si>
  <si>
    <t>Tabelle 3.6</t>
  </si>
  <si>
    <t>Wohnsitz</t>
  </si>
  <si>
    <t>Oberland</t>
  </si>
  <si>
    <t>Unterland</t>
  </si>
  <si>
    <t>Tabelle 1.2</t>
  </si>
  <si>
    <t>Familiennachzug</t>
  </si>
  <si>
    <t>Stellenantritt</t>
  </si>
  <si>
    <t>Anderer Grund</t>
  </si>
  <si>
    <t>Zulassungsgrund</t>
  </si>
  <si>
    <t>Tabelle 5.4</t>
  </si>
  <si>
    <t>Tabelle 5.5</t>
  </si>
  <si>
    <t>Gestorbene</t>
  </si>
  <si>
    <t>Binnenwanderungssaldo</t>
  </si>
  <si>
    <t>Erläuterung zur Tabelle:</t>
  </si>
  <si>
    <t>Einwanderung der Ausländer nach Zulassungsgrund und ausländerrechtlicher Bewilligung</t>
  </si>
  <si>
    <t>Auswanderung nach ausländerrechtlicher Bewilligung</t>
  </si>
  <si>
    <t>Usbekistan</t>
  </si>
  <si>
    <t>Luxemburg</t>
  </si>
  <si>
    <t>Tabelle 6.1.1</t>
  </si>
  <si>
    <t>Tabelle 6.1.2</t>
  </si>
  <si>
    <t>Tabelle 6.1.3</t>
  </si>
  <si>
    <t>Tabelle 6.1.4</t>
  </si>
  <si>
    <t>Lebendgeborene</t>
  </si>
  <si>
    <t>Ständige Bevölkerung per 1. Jan.</t>
  </si>
  <si>
    <t>Ständige Bevölkerung per 31. Dez.</t>
  </si>
  <si>
    <t>Tabelle 6.1.5</t>
  </si>
  <si>
    <t>Tabelle 6.1.6</t>
  </si>
  <si>
    <t>Tabelle 6.1.7</t>
  </si>
  <si>
    <t>Tabelle 6.1.8</t>
  </si>
  <si>
    <t>Tabelle 6.1.9</t>
  </si>
  <si>
    <t>Tabelle 6.1.10</t>
  </si>
  <si>
    <t>Tabelle 6.1.11</t>
  </si>
  <si>
    <t>Tabelle 6.1.12</t>
  </si>
  <si>
    <t>Tabelle 6.1.13</t>
  </si>
  <si>
    <t>Tabelle 6.1.14</t>
  </si>
  <si>
    <t>Tabelle 6.1.15</t>
  </si>
  <si>
    <t>Tabelle 6.1.16</t>
  </si>
  <si>
    <t>Tabelle 6.1.17</t>
  </si>
  <si>
    <t>Tabelle 6.1.18</t>
  </si>
  <si>
    <t>Tabelle 6.1.19</t>
  </si>
  <si>
    <t>Tabelle 6.2.1</t>
  </si>
  <si>
    <t>Tabelle 6.2.2</t>
  </si>
  <si>
    <t>Tabelle 6.2.3</t>
  </si>
  <si>
    <t>Tabelle 6.2.4</t>
  </si>
  <si>
    <t>Tabelle 6.2.5</t>
  </si>
  <si>
    <t>Tabelle 6.2.6</t>
  </si>
  <si>
    <t>Tabelle 6.2.7</t>
  </si>
  <si>
    <t>Tabelle 6.2.8</t>
  </si>
  <si>
    <t>Tabelle 6.2.9</t>
  </si>
  <si>
    <t>Tabelle 6.2.10</t>
  </si>
  <si>
    <t>Tabelle 6.2.11</t>
  </si>
  <si>
    <t>Tabelle 6.2.12</t>
  </si>
  <si>
    <t>Tabelle 6.2.13</t>
  </si>
  <si>
    <t>Tabelle 6.2.14</t>
  </si>
  <si>
    <t>Tabelle 6.2.15</t>
  </si>
  <si>
    <t>Tabelle 6.2.17</t>
  </si>
  <si>
    <t>Tabelle 6.2.18</t>
  </si>
  <si>
    <t>Tabelle 6.2.19</t>
  </si>
  <si>
    <t>Tabelle 6.3.1</t>
  </si>
  <si>
    <t>Tabelle 6.3.2</t>
  </si>
  <si>
    <t>Tabelle 6.3.3</t>
  </si>
  <si>
    <t>Tabelle 6.4.1</t>
  </si>
  <si>
    <t>Tabelle 6.4.2</t>
  </si>
  <si>
    <t>Tabelle 6.4.4</t>
  </si>
  <si>
    <t>Tabelle 6.2.16</t>
  </si>
  <si>
    <t>Tabelle 6.2.20</t>
  </si>
  <si>
    <t>Tabelle 6.2.21</t>
  </si>
  <si>
    <t>Tabelle 6.5.1</t>
  </si>
  <si>
    <t>Tabelle 6.5.2</t>
  </si>
  <si>
    <t>Tabelle 6.5.3</t>
  </si>
  <si>
    <t>Tabelle 6.5.4</t>
  </si>
  <si>
    <t>Tabelle 1.1</t>
  </si>
  <si>
    <t>Tabelle 1.3</t>
  </si>
  <si>
    <t>Tabelle 1.4</t>
  </si>
  <si>
    <t>Äthiopien</t>
  </si>
  <si>
    <t>Venezuela</t>
  </si>
  <si>
    <t>Angola</t>
  </si>
  <si>
    <t>Pakistan</t>
  </si>
  <si>
    <t>Kamerun</t>
  </si>
  <si>
    <t>Liberia</t>
  </si>
  <si>
    <t>Nicaragua</t>
  </si>
  <si>
    <t>Asylgesuche</t>
  </si>
  <si>
    <t>Rückzug des Asylantrags</t>
  </si>
  <si>
    <t>Anerkennung als Flüchtling</t>
  </si>
  <si>
    <t>Asylwesen</t>
  </si>
  <si>
    <t>Tabelle 6.4.6</t>
  </si>
  <si>
    <t>China</t>
  </si>
  <si>
    <t>Vorläufig aufgenommene Asylbewerber</t>
  </si>
  <si>
    <t>Auswanderung nach Staatsbürgerschaft</t>
  </si>
  <si>
    <t>Zuzug von anderer Gemeinde; Wegzug in andere Gemeinde</t>
  </si>
  <si>
    <t>Vorläufig aufgenommene Asylbewerber nach Staatsbürgerschaft</t>
  </si>
  <si>
    <t>Als Flüchtlinge anerkannte Asylbewerber</t>
  </si>
  <si>
    <t>Einwanderer in verschiedenen Ländern</t>
  </si>
  <si>
    <t>Auswanderer in verschiedenen Ländern</t>
  </si>
  <si>
    <t>Geburtenüberschuss und Gesamtwanderungssaldo der ständigen Bevölkerung</t>
  </si>
  <si>
    <t>Wegzug nach FL-Gemeinde</t>
  </si>
  <si>
    <t>Im Berichtsjahr eingewandert und gestorben</t>
  </si>
  <si>
    <t>Im Berichtsjahr geboren und ausgewandert</t>
  </si>
  <si>
    <t>Unterjährige Wanderung</t>
  </si>
  <si>
    <t>Herkunftsgemeinde</t>
  </si>
  <si>
    <t>Zielgemeinde</t>
  </si>
  <si>
    <t>Herkunftsgemeinde: Wohnsitz am 31. Dezember des Vorjahrs</t>
  </si>
  <si>
    <t>Zielgemeinde: Wohnsitz am 31. Dezember des Berichtsjahrs</t>
  </si>
  <si>
    <t>Unterjährige Wanderung: Die unterjährige Wanderung beinhaltet vier unterjährige Wanderungsereignisse: 1) die im Berichtsjahr geborenen und ins Ausland ausgewanderten Personen, 2) die im Berichtsjahr vom Ausland eingewanderten und gestorbenen Personen, 3) die im Berichtsjahr geborenen Personen, die im gleichen Jahr in eine andere liechtensteinische Gemeinde zogen, 4) die im Berichtsjahr verstorbenen Personen, die im gleichen Jahr in eine andere liechtensteinische Gemeinde zogen.</t>
  </si>
  <si>
    <t>Abgänge von Asylbewerbern</t>
  </si>
  <si>
    <t>Tabelle 1.5</t>
  </si>
  <si>
    <t>Tabelle 1.6</t>
  </si>
  <si>
    <t>Tabelle 1.7</t>
  </si>
  <si>
    <t>Tabelle 1.8</t>
  </si>
  <si>
    <t>Tabelle 2.7</t>
  </si>
  <si>
    <t>Tabelle 2.8</t>
  </si>
  <si>
    <t>Tabelle 3.7</t>
  </si>
  <si>
    <t>Tabelle 3.8</t>
  </si>
  <si>
    <t>Tabelle 6.1.20</t>
  </si>
  <si>
    <t>Tabelle 6.1.21</t>
  </si>
  <si>
    <t>Tabelle 6.1.22</t>
  </si>
  <si>
    <t>Tabelle 6.1.23</t>
  </si>
  <si>
    <t>Tabelle 6.1.24</t>
  </si>
  <si>
    <t>Tabelle 6.1.25</t>
  </si>
  <si>
    <t>Tabelle 6.2.22</t>
  </si>
  <si>
    <t>Tabelle 6.2.23</t>
  </si>
  <si>
    <t>Tabelle 6.2.24</t>
  </si>
  <si>
    <t>Tabelle 6.2.25</t>
  </si>
  <si>
    <t>Tabelle 6.2.26</t>
  </si>
  <si>
    <t>Tabelle 6.2.27</t>
  </si>
  <si>
    <t>Tabelle 6.4.7</t>
  </si>
  <si>
    <t>Geburten-
überschuss</t>
  </si>
  <si>
    <t>Zuzug
aus FL-
Gemeinde</t>
  </si>
  <si>
    <t>Abgänge von
Asylbewerbern</t>
  </si>
  <si>
    <t>Tabelle 4.1</t>
  </si>
  <si>
    <t>Tabelle 4.2</t>
  </si>
  <si>
    <t>Tabelle 4.3</t>
  </si>
  <si>
    <t>Asylgesuche von Asylbewerbern</t>
  </si>
  <si>
    <t>Zeitreihen</t>
  </si>
  <si>
    <t>Einwanderung nach Altersklasse</t>
  </si>
  <si>
    <t>Auswanderung nach Altersklasse</t>
  </si>
  <si>
    <t>Binnenwachstum</t>
  </si>
  <si>
    <t>Asylgesuche von Asylbewerbern nach Staatsbürgerschaft</t>
  </si>
  <si>
    <t>Brasilien</t>
  </si>
  <si>
    <t>Dominikanische Rep.</t>
  </si>
  <si>
    <t>Italien</t>
  </si>
  <si>
    <t>Marokko</t>
  </si>
  <si>
    <t>Mexiko</t>
  </si>
  <si>
    <t>Niederlande</t>
  </si>
  <si>
    <t>Portugal</t>
  </si>
  <si>
    <t>Slowenien</t>
  </si>
  <si>
    <t>Spanien</t>
  </si>
  <si>
    <t>Thailand</t>
  </si>
  <si>
    <t>USA</t>
  </si>
  <si>
    <t>Albanien</t>
  </si>
  <si>
    <t>Mongolei</t>
  </si>
  <si>
    <t>Briefliches Gesuch abgelehnt: Bis 31. Mai 2012 konnten bei den schweizerischen und liechtensteinischen Botschaften Asylgesuche schriftlich eingereicht werden.</t>
  </si>
  <si>
    <t>Tabelle 2.9</t>
  </si>
  <si>
    <t>A Land- u. Forstwirtschaft</t>
  </si>
  <si>
    <t>CA Herstellung Nahrungsmittel, Getränke, Tabakerzeugn.</t>
  </si>
  <si>
    <t>CC Herstellung Holzwaren, Papier, Druckerzeugn.</t>
  </si>
  <si>
    <t>CG Herstellung Gummi-, Kunststoff-, Glas-, Keramikwaren</t>
  </si>
  <si>
    <t>CH Metallerzeugung u. -bearbeitung, Metallerzeugn.</t>
  </si>
  <si>
    <t>CI Herstellung EDV-Geräte, elektron. u. optische Erzeugn.</t>
  </si>
  <si>
    <t>CK Maschinenbau</t>
  </si>
  <si>
    <t>CL Fahrzeugbau</t>
  </si>
  <si>
    <t>CM Sonst. Warenherstellung; Reparat. u. Install. Maschinen</t>
  </si>
  <si>
    <t>F Baugewerbe</t>
  </si>
  <si>
    <t>H Verkehr u. Lagerei</t>
  </si>
  <si>
    <t>I Gastgewerbe</t>
  </si>
  <si>
    <t>JA Verlagswesen, audiovisuelle Medien u. Rundfunk</t>
  </si>
  <si>
    <t>JC Informatik- u. Informations-Dienstleistungen</t>
  </si>
  <si>
    <t>K Finanz- u. Versicherungsdienstleistungen</t>
  </si>
  <si>
    <t>L Grundstücks- u. Wohnungswesen</t>
  </si>
  <si>
    <t>MAA Rechts.- u. Steuerberatung, Wirtschaftsprüfung</t>
  </si>
  <si>
    <t>MAB Verwaltung von Unternehmen, Unternehmensberatung</t>
  </si>
  <si>
    <t>MAC Architektur- u. Ingenieurbüros; Werkstoffanalysen</t>
  </si>
  <si>
    <t>MC Sonst. wissenschaftl. u. techn. Tätigkeiten</t>
  </si>
  <si>
    <t>N Sonstige wirtschaftl. Dienstleistungen</t>
  </si>
  <si>
    <t>O Öffentliche Verwaltung; Sozialversicherung</t>
  </si>
  <si>
    <t>P Erziehung und Unterricht</t>
  </si>
  <si>
    <t>QA Gesundheitswesen</t>
  </si>
  <si>
    <t>QB Heime u. Sozialwesen</t>
  </si>
  <si>
    <t>R Kunst, Unterhaltung u. Erholung</t>
  </si>
  <si>
    <t>S Sonstige Dienstleistungen</t>
  </si>
  <si>
    <t>T Private Haushalte mit Hauspersonal</t>
  </si>
  <si>
    <t>Sektor 2</t>
  </si>
  <si>
    <t>Sektor 3</t>
  </si>
  <si>
    <t>Tabelle 3.9</t>
  </si>
  <si>
    <t>Sektor 1</t>
  </si>
  <si>
    <t>Aserbaidschan</t>
  </si>
  <si>
    <t>Ozeanien</t>
  </si>
  <si>
    <t>Liechtenstein ist am 19. Dezember 2011 dem Dublin-Abkommen beigetreten.</t>
  </si>
  <si>
    <t>Tabelle 6.4.2.1</t>
  </si>
  <si>
    <t>Tabelle 6.4.2.2</t>
  </si>
  <si>
    <t>Andere
Staaten</t>
  </si>
  <si>
    <t>Andere
Dublin-Staaten</t>
  </si>
  <si>
    <t>Briefliches
Gesuch
abgelehnt</t>
  </si>
  <si>
    <t>Anderer
Grund</t>
  </si>
  <si>
    <t>Rückübernahme,
Überstellung</t>
  </si>
  <si>
    <t>Unter-
getaucht</t>
  </si>
  <si>
    <t>Im Jahr 2011 gab es keine Überstellungen gemäss dem Dublin-Abkommen.</t>
  </si>
  <si>
    <t>Asylbewerber
und vorläufig
Aufgenommene
per 1. Jan.</t>
  </si>
  <si>
    <t>Asylbewerber
und vorläufig
Aufgenommene
per 31. Dez.</t>
  </si>
  <si>
    <t>Auswanderer pro 1000 Einwohner in verschiedenen Ländern</t>
  </si>
  <si>
    <t>Einwanderer pro 1000 Einwohner in verschiedenen Ländern</t>
  </si>
  <si>
    <t>Tabelle 6.4.8</t>
  </si>
  <si>
    <t>Übernommene anerkannte Flüchtlinge aus dem Ausland</t>
  </si>
  <si>
    <t>Bangladesch</t>
  </si>
  <si>
    <t>Libanon</t>
  </si>
  <si>
    <t>Palästina</t>
  </si>
  <si>
    <t>Litauen</t>
  </si>
  <si>
    <t xml:space="preserve">Niger </t>
  </si>
  <si>
    <t>Zugänge von vorläufig
Aufgenommenen</t>
  </si>
  <si>
    <t>Slowakei</t>
  </si>
  <si>
    <t>Ab dem Jahr 2013 gibt es keine Übernahmen gemäss Rückübernahmeabkommen mehr.</t>
  </si>
  <si>
    <t>Erwerbslose Wohnsitznahme</t>
  </si>
  <si>
    <t>Bevölkerungsbewegung der ständigen Bevölkerung – Männer</t>
  </si>
  <si>
    <t>Bevölkerungsbewegung der ständigen Bevölkerung – Frauen</t>
  </si>
  <si>
    <t>Geburtenüberschuss und Gesamtwanderungssaldo der ständigen Bevölkerung – Männer</t>
  </si>
  <si>
    <t>Geburtenüberschuss und Gesamtwanderungssaldo der ständigen Bevölkerung – Frauen</t>
  </si>
  <si>
    <t>0–14</t>
  </si>
  <si>
    <t>20–24</t>
  </si>
  <si>
    <t>30–39</t>
  </si>
  <si>
    <t>40–49</t>
  </si>
  <si>
    <t>50–59</t>
  </si>
  <si>
    <t>60–64</t>
  </si>
  <si>
    <t>15–19</t>
  </si>
  <si>
    <t>25–29</t>
  </si>
  <si>
    <t>14–17</t>
  </si>
  <si>
    <t>18–34</t>
  </si>
  <si>
    <t>35–64</t>
  </si>
  <si>
    <t>0–13</t>
  </si>
  <si>
    <t>Einwanderung nach Gemeinden – Liechtensteiner</t>
  </si>
  <si>
    <t>Einwanderung nach Gemeinden – Ausländer</t>
  </si>
  <si>
    <t>Einwanderung nach Gemeinden – Männer</t>
  </si>
  <si>
    <t>Einwanderung nach Gemeinden – Frauen</t>
  </si>
  <si>
    <t>Einwanderung nach Staatsbürgerschaft – Männer</t>
  </si>
  <si>
    <t>Einwanderung nach Staatsbürgerschaft – Frauen</t>
  </si>
  <si>
    <t>Einwanderung nach Altersklasse – Männer</t>
  </si>
  <si>
    <t>Einwanderung nach Altersklasse – Frauen</t>
  </si>
  <si>
    <t>Einwanderung nach Altersklasse – Liechtensteiner</t>
  </si>
  <si>
    <t>Einwanderung nach Altersklasse – Ausländer</t>
  </si>
  <si>
    <t>Einwanderung nach Geburtsland – Frauen</t>
  </si>
  <si>
    <t>Einwanderung nach Geburtsland – Männer</t>
  </si>
  <si>
    <t>Einwanderung nach Herkunftsland – Ausländer</t>
  </si>
  <si>
    <t>Einwanderung nach Herkunftsland – Männer</t>
  </si>
  <si>
    <t>Einwanderung nach Herkunftsland – Frauen</t>
  </si>
  <si>
    <t>Einwanderung nach Herkunftsland – Liechtensteiner</t>
  </si>
  <si>
    <t>Einwanderung von Erwerbstätigen nach Staatsbürgerschaft – Frauen</t>
  </si>
  <si>
    <t>Einwanderung von Erwerbstätigen nach Staatsbürgerschaft – Männer</t>
  </si>
  <si>
    <t>Auswanderung nach Gemeinden – Frauen</t>
  </si>
  <si>
    <t>Auswanderung nach Gemeinden – Liechtensteiner</t>
  </si>
  <si>
    <t>Auswanderung nach Gemeinden – Ausländer</t>
  </si>
  <si>
    <t>Auswanderung nach Gemeinden – Männer</t>
  </si>
  <si>
    <t>Auswanderung nach Staatsbürgerschaft – Frauen</t>
  </si>
  <si>
    <t>Auswanderung nach Staatsbürgerschaft – Männer</t>
  </si>
  <si>
    <t>Auswanderung nach Altersklasse – Frauen</t>
  </si>
  <si>
    <t>Auswanderung nach Altersklasse – Liechtensteiner</t>
  </si>
  <si>
    <t>Auswanderung nach Altersklasse – Männer</t>
  </si>
  <si>
    <t>Auswanderung nach Altersklasse – Ausländer</t>
  </si>
  <si>
    <t>Auswanderung nach Geburtsland – Frauen</t>
  </si>
  <si>
    <t>Auswanderung nach Geburtsland – Männer</t>
  </si>
  <si>
    <t>Auswanderung nach ausländerrechtlicher Bewilligung – Frauen</t>
  </si>
  <si>
    <t>Auswanderung nach ausländerrechtlicher Bewilligung – Männer</t>
  </si>
  <si>
    <t>Auswanderung von Erwerbstätigen nach Staatsbürgerschaft – Frauen</t>
  </si>
  <si>
    <t>Auswanderung von Erwerbstätigen nach Staatsbürgerschaft – Männer</t>
  </si>
  <si>
    <t>Binnenwanderung nach Gemeinden – Liechtensteiner</t>
  </si>
  <si>
    <t>Binnenwanderung nach Gemeinden – Ausländer</t>
  </si>
  <si>
    <t>Auswanderung nach künftigem Wohnland – Liechtensteiner</t>
  </si>
  <si>
    <t>Auswanderung nach künftigem Wohnland – Ausländer</t>
  </si>
  <si>
    <t>Auswanderung nach künftigem Wohnland – Männer</t>
  </si>
  <si>
    <t>Auswanderung nach künftigem Wohnland – Frauen</t>
  </si>
  <si>
    <t>Wanderungssaldo</t>
  </si>
  <si>
    <t>Wohngemeinde</t>
  </si>
  <si>
    <t>Bulgarien</t>
  </si>
  <si>
    <t>Dänemark</t>
  </si>
  <si>
    <t>Philippinen</t>
  </si>
  <si>
    <t xml:space="preserve"> - </t>
  </si>
  <si>
    <t>Bestand der Asylbewerber und vorläufig Aufgenommenen</t>
  </si>
  <si>
    <t>Kongo (Demokr. Rep.)</t>
  </si>
  <si>
    <t>Libyen</t>
  </si>
  <si>
    <t>Jordanien</t>
  </si>
  <si>
    <t>Kanada</t>
  </si>
  <si>
    <t>Kuba</t>
  </si>
  <si>
    <t>Schweden</t>
  </si>
  <si>
    <t>CJ H.v. elektrischen Ausrüstungen</t>
  </si>
  <si>
    <t>Kasachstan</t>
  </si>
  <si>
    <t>Tadschikistan</t>
  </si>
  <si>
    <t>Togo</t>
  </si>
  <si>
    <t>Registriert in einem Dublin-Staat</t>
  </si>
  <si>
    <t>Registriert in mehreren Dublin-Staaten</t>
  </si>
  <si>
    <t>Registriert in keinem Dublin-Staat</t>
  </si>
  <si>
    <t>Anfrage in Eurodac-Datenbank nicht möglich</t>
  </si>
  <si>
    <t>In Dublin-Staaten registrierte Asylbewerber im Alter von 14 Jahren und älter</t>
  </si>
  <si>
    <t>Tabelle 6.4.9</t>
  </si>
  <si>
    <t>Aufnahme von vorläufig Aufgenommenen aus humanitären Gründen</t>
  </si>
  <si>
    <t>Aufnahme aus humanitären Gründen</t>
  </si>
  <si>
    <t>Liechtenstein: ständige Bevölkerung per 30. Juni; andere Staaten: mittlere ständige Bevölkerung als Mittel zwischen zwei Jahresendbeständen.</t>
  </si>
  <si>
    <t>Zugänge von vorläufig Aufgenommenen: 
Im Jahr 2013 wurde einer Person die Jahresaufenthaltsbewilligung aberkannt und eine Bewilligung als vorläufig aufgenomme Person erteilt. Zudem erhielten zwei Neugeborene einer vorläufig aufgenommenen Frau ohne Asylgesuch die Bewilligung als vorläufig Aufgenommene.
Im Jahr 2015 wurden drei Personen die Jahresaufenthaltsbewilligungen aberkannt und Bewilligungen als vorläufig Aufgenommene erteilt.</t>
  </si>
  <si>
    <t>Alle Asylbewerber im Alter von 14 Jahren und älter werden in der Eurodac-Datenbank dahingehend überprüft, ob bereits eine Registrierung in einem Dublin-Staat erfolgte.</t>
  </si>
  <si>
    <t>Bis zum Jahr 2012: Asylbewerber, welche gemäss Rückübernahmeabkommen übernommen wurden.</t>
  </si>
  <si>
    <t>Rückübernahme von Asylbewerbern nach Aufnahmestaat bis 2012</t>
  </si>
  <si>
    <t>Überstellung von Asylbewerbern gemäss Dublin-Abkommen nach Aufnahmestaat ab 2012</t>
  </si>
  <si>
    <t>Japan</t>
  </si>
  <si>
    <t>Nepal</t>
  </si>
  <si>
    <t>CB Herstellung Textilien, Bekleidung, Schuhe</t>
  </si>
  <si>
    <t>Finnland</t>
  </si>
  <si>
    <t>Grossbritannien</t>
  </si>
  <si>
    <t>Indien</t>
  </si>
  <si>
    <t>Australien</t>
  </si>
  <si>
    <t>Israel</t>
  </si>
  <si>
    <t>Kongo</t>
  </si>
  <si>
    <t>E Wasserversorg.; Abwasser- u. Abfallentsorg.</t>
  </si>
  <si>
    <t>Anderer Grund: Zu den anderen Gründen zählen  insbesondere Anerkannter Flüchtling, Asylgesuch, Erteilung einer humanitären Bewilligung und Wiedererteilung der C- oder D-Bewilligung.</t>
  </si>
  <si>
    <t>nach Staatsbürgerschaft, Geschlecht und Monat im Jahr 2018</t>
  </si>
  <si>
    <t>Kontrollierte / begleitete Ausreise</t>
  </si>
  <si>
    <t>Griechenland</t>
  </si>
  <si>
    <t>Simbabwe</t>
  </si>
  <si>
    <t>Kolumbien</t>
  </si>
  <si>
    <t>Korea (Republik)</t>
  </si>
  <si>
    <t>Tabelle 5.3a</t>
  </si>
  <si>
    <t>Tabelle 5.3b</t>
  </si>
  <si>
    <t>Tabelle 5.6</t>
  </si>
  <si>
    <t>Erstinstanzlich abgelehnte Asylgesuche nach Staatsbürgerschaft – Regierungs- und Unzulässigkeitsentscheide</t>
  </si>
  <si>
    <t>Erstinstanzlich abgelehnte Asylgesuche – Regierungs- und Unzulässigkeitsentscheide</t>
  </si>
  <si>
    <t>Letztinstanzlich abgelehnte Asylgesuche – Verwaltungsgerichtshof- und Staatsgerichtshofentscheide</t>
  </si>
  <si>
    <t>2018: Die Differenz zu 2017 in der Kategorie Asylbewerber und vorläufig Aufgenommene ergibt sich durch eine Geburt, denn das Kind erhält automatisch den Bewilligungstyp der Mutter d.h. ohne Gesuch.</t>
  </si>
  <si>
    <t>Tabelle 6.4.5a</t>
  </si>
  <si>
    <t>Tabelle 6.4.5b</t>
  </si>
  <si>
    <t>Letztinstanzlich abgelehnte Asylgesuche nach Staatsbürgerschaft – Verwaltungsgerichtshof- und Staatsgerichtshofentscheide</t>
  </si>
  <si>
    <t>Asylbewerber und vorläufig Aufgenommene - Übersicht</t>
  </si>
  <si>
    <t>nach Staatsbürgerschaft, Geschlecht und Altersklasse im Jahr 2019</t>
  </si>
  <si>
    <t xml:space="preserve">Aserbaidschan </t>
  </si>
  <si>
    <t>Elfenbeinküste</t>
  </si>
  <si>
    <t>Mali</t>
  </si>
  <si>
    <t>Wanderungssaldo nach Staatsbürgerschaft im Jahr 2019</t>
  </si>
  <si>
    <t>Madagaskar</t>
  </si>
  <si>
    <t>Mauritius</t>
  </si>
  <si>
    <t>Sudan</t>
  </si>
  <si>
    <t>Argentinien</t>
  </si>
  <si>
    <t>China (Volksrepublik)</t>
  </si>
  <si>
    <t>Singapur</t>
  </si>
  <si>
    <t>Neuseeland</t>
  </si>
  <si>
    <t>Nordmazedonien</t>
  </si>
  <si>
    <t>nach Staatsbürgerschaft und Wohngemeinde per 31. Dezember 2019</t>
  </si>
  <si>
    <t>Einwanderung nach Geburtsland, Geschlecht und Altersklasse im Jahr 2019</t>
  </si>
  <si>
    <t>Einwanderung nach Herkunftsland, Geschlecht und Wohngemeinde im Jahr 2019</t>
  </si>
  <si>
    <t>Einwanderung nach Herkunftsland, Geschlecht und Wohngemeinde im Jahr 2019 – Liechtensteiner</t>
  </si>
  <si>
    <t>Einwanderung nach Herkunftsland, Geschlecht und Wohngemeinde im Jahr 2019 – Ausländer</t>
  </si>
  <si>
    <t>Einwanderung von Erwerbstätigen nach Wirtschaftszweig und Geschlecht im Jahr 2019</t>
  </si>
  <si>
    <t>Auswanderung nach Staatsbürgerschaft, Geschlecht und Altersklasse im Jahr 2019 – Übersicht</t>
  </si>
  <si>
    <t>Auswanderung nach Staatsbürgerschaft, Geschlecht und Altersklasse im Jahr 2019 – Details</t>
  </si>
  <si>
    <t>Auswanderung nach Geburtsland, Geschlecht und Altersklasse im Jahr 2019</t>
  </si>
  <si>
    <t>Auswanderung nach künftigem Wohnland, Geschlecht und bisheriger Wohngemeinde im Jahr 2019</t>
  </si>
  <si>
    <t>Auswanderung nach ausländerrechtlicher Bewilligung, Geschlecht und bisheriger Wohngemeinde im Jahr 2019</t>
  </si>
  <si>
    <t>Auswanderung von Erwerbstätigen nach Staatsbürgerschaft, Geschlecht und Alter im Jahr 2019</t>
  </si>
  <si>
    <t>Auswanderung von Erwerbstätigen nach Wirtschaftszweig und Geschlecht im Jahr 2019</t>
  </si>
  <si>
    <t>Binnenwanderung nach Gemeinden im Jahr 2019</t>
  </si>
  <si>
    <t>Binnenwanderung nach Gemeinden im Jahr 2019 – Liechtensteiner</t>
  </si>
  <si>
    <t>Binnenwanderung nach Gemeinden im Jahr 2019 – Ausländer</t>
  </si>
  <si>
    <t xml:space="preserve">China </t>
  </si>
  <si>
    <t>CE Herstellung chem. Erzeugn.</t>
  </si>
  <si>
    <t>D Energieversorgung</t>
  </si>
  <si>
    <t>Bevölkerungsbewegung der ständigen Bevölkerung nach Gemeinden im Jahr 2019</t>
  </si>
  <si>
    <t>Aufgrund von Familienzusammenführung als Flüchtling anerkannt.</t>
  </si>
  <si>
    <t>Geburtenüberschuss und Wanderungssaldi nach Gemeinden 2019</t>
  </si>
  <si>
    <t>Einwanderung nach Staatsbürgerschaft, Geschlecht und Altersklasse im Jahr 2019 – Übersicht</t>
  </si>
  <si>
    <t>Einwanderung nach Staatsbürgerschaft, Geschlecht und Altersklasse im Jahr 2019 – Details</t>
  </si>
  <si>
    <t>Einwanderung von Ausländern nach Zulassungsgrund, Geschlecht und ausländerrechtlicher Bewilligung im Jahr 2019</t>
  </si>
  <si>
    <t>Tabelle 5.1</t>
  </si>
  <si>
    <t>Anderer Grund Jahr 2019:  Härtefall / fortgeschrittene Integration, Art. 31 AsylG</t>
  </si>
  <si>
    <t>Jahr 2019: aufgrund von Familienzusammenführung als Flüchtling anerkannt.</t>
  </si>
  <si>
    <t>Anfrage in Eurodac-Datenbank nicht möglich: Die Person ist untergetaucht, unkontrolliert ausgereist, direkter Rückzug bei Asylgesuchstellung oder die Qualität des Fingerabdrucks ist nicht ausreichend.</t>
  </si>
  <si>
    <t>G Handel; Instandhaltung u. Reparatur Fahrzeuge</t>
  </si>
  <si>
    <t>Titel</t>
  </si>
  <si>
    <t>Tabelle</t>
  </si>
  <si>
    <t>Tab_1_1</t>
  </si>
  <si>
    <t>Tab_1_2</t>
  </si>
  <si>
    <t>Tab_1_3</t>
  </si>
  <si>
    <t>Tab_1_4</t>
  </si>
  <si>
    <t>Tab_1_5</t>
  </si>
  <si>
    <t>Tab_1_6</t>
  </si>
  <si>
    <t>Bevölkerungsbewegung der ständigen Bevölkerung nach Gemeinden im Jahr 2018</t>
  </si>
  <si>
    <t>Tab_1_7</t>
  </si>
  <si>
    <t>Geburtenüberschuss und Wanderungssaldi nach Gemeinden 2018</t>
  </si>
  <si>
    <t>Tab_1_8</t>
  </si>
  <si>
    <t>Wanderungssaldo nach Staatsbürgerschaft im Jahr 2018</t>
  </si>
  <si>
    <t>Tab_1_9</t>
  </si>
  <si>
    <t>Einwanderung nach Staatsbürgerschaft, Geschlecht und Altersklasse im Jahr 2018 – Übersicht</t>
  </si>
  <si>
    <t>Tab_2_1</t>
  </si>
  <si>
    <t>Einwanderung nach Staatsbürgerschaft, Geschlecht und Altersklasse im Jahr 2018 – Details</t>
  </si>
  <si>
    <t>Tab_2_2</t>
  </si>
  <si>
    <t>Einwanderung nach Geburtsland, Geschlecht und Altersklasse im Jahr 2018</t>
  </si>
  <si>
    <t>Tab_2_3</t>
  </si>
  <si>
    <t>Einwanderung nach Herkunftsland, Geschlecht und Wohngemeinde im Jahr 2018</t>
  </si>
  <si>
    <t>Tab_2_4</t>
  </si>
  <si>
    <t>Einwanderung nach Herkunftsland, Geschlecht und Wohngemeinde im Jahr 2018 – Liechtensteiner</t>
  </si>
  <si>
    <t>Tab_2_5</t>
  </si>
  <si>
    <t>Einwanderung nach Herkunftsland, Geschlecht und Wohngemeinde im Jahr 2018 – Ausländer</t>
  </si>
  <si>
    <t>Tab_2_6</t>
  </si>
  <si>
    <t>Einwanderung von Ausländern nach Zulassungsgrund, Geschlecht und ausländerrechtlicher Bewilligung im Jahr 2018</t>
  </si>
  <si>
    <t>Tab_2_7</t>
  </si>
  <si>
    <t>Einwanderung von Erwerbstätigen nach Staatsbürgerschaft, Geschlecht und Altersklasse im Jahr 2018</t>
  </si>
  <si>
    <t>Tab_2_8</t>
  </si>
  <si>
    <t>Einwanderung von Erwerbstätigen nach Wirtschaftszweig und Geschlecht im Jahr 2018</t>
  </si>
  <si>
    <t>Tab_2_9</t>
  </si>
  <si>
    <t>Auswanderung nach Staatsbürgerschaft, Geschlecht und Altersklasse im Jahr 2018 – Übersicht</t>
  </si>
  <si>
    <t>Tab_3_1</t>
  </si>
  <si>
    <t>Auswanderung nach Staatsbürgerschaft, Geschlecht und Altersklasse im Jahr 2018 – Details</t>
  </si>
  <si>
    <t>Tab_3_2</t>
  </si>
  <si>
    <t>Auswanderung nach Geburtsland, Geschlecht und Altersklasse im Jahr 2018</t>
  </si>
  <si>
    <t>Tab_3_3</t>
  </si>
  <si>
    <t>Auswanderung nach künftigem Wohnland, Geschlecht und bisheriger Wohngemeinde im Jahr 2018</t>
  </si>
  <si>
    <t>Tab_3_4</t>
  </si>
  <si>
    <t>Auswanderung nach künftigem Wohnland, Geschlecht und bisheriger Wohngemeinde im Jahr 2018 – Liechtensteiner</t>
  </si>
  <si>
    <t>Tab_3_5</t>
  </si>
  <si>
    <t>Auswanderung nach künftigem Wohnland, Geschlecht und bisheriger Wohngemeinde im Jahr 2018 – Ausländer</t>
  </si>
  <si>
    <t>Tab_3_6</t>
  </si>
  <si>
    <t>Auswanderung nach ausländerrechtlicher Bewilligung, Geschlecht und bisheriger Wohngemeinde im Jahr 2018</t>
  </si>
  <si>
    <t>Tab_3_7</t>
  </si>
  <si>
    <t>Auswanderung von Erwerbstätigen nach Staatsbürgerschaft, Geschlecht und Alter im Jahr 2018</t>
  </si>
  <si>
    <t>Tab_3_8</t>
  </si>
  <si>
    <t>Auswanderung von Erwerbstätigen nach Wirtschaftszweig und Geschlecht im Jahr 2018</t>
  </si>
  <si>
    <t>Tab_3_9</t>
  </si>
  <si>
    <t>Binnenwanderung nach Gemeinden im Jahr 2018</t>
  </si>
  <si>
    <t>Tab_4_1</t>
  </si>
  <si>
    <t>Binnenwanderung nach Gemeinden im Jahr 2018 – Liechtensteiner</t>
  </si>
  <si>
    <t>Tab_4_2</t>
  </si>
  <si>
    <t>Binnenwanderung nach Gemeinden im Jahr 2018 – Ausländer</t>
  </si>
  <si>
    <t>Tab_4_3</t>
  </si>
  <si>
    <t>Asylgesuche von Asylbewerbern nach Staatsbürgerschaft, Geschlecht und Altersklasse im Jahr 2018</t>
  </si>
  <si>
    <t>Tab_5_1</t>
  </si>
  <si>
    <t>Asylgesuche von Asylbewerbern nach Staatsbürgerschaft, Geschlecht und Monat im Jahr 2018</t>
  </si>
  <si>
    <t>Tab_5_2</t>
  </si>
  <si>
    <t>Tab_5_3a</t>
  </si>
  <si>
    <t>Tab_5_3b</t>
  </si>
  <si>
    <t>Vorläufig aufgenommene Asylbewerber nach Staatsbürgerschaft, Geschlecht und Altersklasse im Jahr 2018</t>
  </si>
  <si>
    <t>Tab_5_4</t>
  </si>
  <si>
    <t>Als Flüchtlinge anerkannte Asylbewerber nach Staatsbürgerschaft, Geschlecht und Altersklasse im Jahr 2018</t>
  </si>
  <si>
    <t>Tab_5_5</t>
  </si>
  <si>
    <t>Bestand der Asylbewerber und vorläufig Aufgenommenen nach Staatsbürgerschaft und Wohngemeinde per 31. Dezember 2018</t>
  </si>
  <si>
    <t>Tab_5_6</t>
  </si>
  <si>
    <t>Tab_6_1_1</t>
  </si>
  <si>
    <t>Tab_6_1_2</t>
  </si>
  <si>
    <t>Tab_6_1_3</t>
  </si>
  <si>
    <t>Tab_6_1_4</t>
  </si>
  <si>
    <t>Tab_6_1_5</t>
  </si>
  <si>
    <t>Tab_6_1_6</t>
  </si>
  <si>
    <t>Tab_6_1_7</t>
  </si>
  <si>
    <t>Tab_6_1_8</t>
  </si>
  <si>
    <t>Tab_6_1_9</t>
  </si>
  <si>
    <t>Tab_6_1_10</t>
  </si>
  <si>
    <t>Tab_6_1_11</t>
  </si>
  <si>
    <t>Tab_6_1_12</t>
  </si>
  <si>
    <t>Tab_6_1_13</t>
  </si>
  <si>
    <t>Tab_6_1_14</t>
  </si>
  <si>
    <t>Tab_6_1_15</t>
  </si>
  <si>
    <t>Tab_6_1_16</t>
  </si>
  <si>
    <t>Tab_6_1_17</t>
  </si>
  <si>
    <t>Tab_6_1_18</t>
  </si>
  <si>
    <t>Tab_6_1_19</t>
  </si>
  <si>
    <t>Tab_6_1_20</t>
  </si>
  <si>
    <t>Tab_6_1_21</t>
  </si>
  <si>
    <t>Tab_6_1_22</t>
  </si>
  <si>
    <t>Tab_6_1_23</t>
  </si>
  <si>
    <t>Tab_6_1_24</t>
  </si>
  <si>
    <t>Tab_6_1_25</t>
  </si>
  <si>
    <t>Tab_6_2_1</t>
  </si>
  <si>
    <t>Tab_6_2_2</t>
  </si>
  <si>
    <t>Tab_6_2_3</t>
  </si>
  <si>
    <t>Tab_6_2_4</t>
  </si>
  <si>
    <t>Tab_6_2_5</t>
  </si>
  <si>
    <t>Tab_6_2_6</t>
  </si>
  <si>
    <t>Tab_6_2_7</t>
  </si>
  <si>
    <t>Tab_6_2_8</t>
  </si>
  <si>
    <t>Tab_6_2_9</t>
  </si>
  <si>
    <t>Tab_6_2_10</t>
  </si>
  <si>
    <t>Tab_6_2_11</t>
  </si>
  <si>
    <t>Tab_6_2_12</t>
  </si>
  <si>
    <t>Tab_6_2_13</t>
  </si>
  <si>
    <t>Tab_6_2_14</t>
  </si>
  <si>
    <t>Tab_6_2_15</t>
  </si>
  <si>
    <t>Tab_6_2_16</t>
  </si>
  <si>
    <t>Tab_6_2_17</t>
  </si>
  <si>
    <t>Tab_6_2_18</t>
  </si>
  <si>
    <t>Tab_6_2_19</t>
  </si>
  <si>
    <t>Tab_6_2_20</t>
  </si>
  <si>
    <t>Tab_6_2_21</t>
  </si>
  <si>
    <t>Tab_6_2_22</t>
  </si>
  <si>
    <t>Tab_6_2_23</t>
  </si>
  <si>
    <t>Tab_6_2_24</t>
  </si>
  <si>
    <t>Tab_6_2_25</t>
  </si>
  <si>
    <t>Tab_6_2_26</t>
  </si>
  <si>
    <t>Tab_6_2_27</t>
  </si>
  <si>
    <t>Tab_6_3_1</t>
  </si>
  <si>
    <t>Tab_6_3_2</t>
  </si>
  <si>
    <t>Tab_6_3_3</t>
  </si>
  <si>
    <t>Asylbewerber und vorläufig Aufgenommenen - Übersicht</t>
  </si>
  <si>
    <t>Tab_6_4_1</t>
  </si>
  <si>
    <t>Tab_6_4_2</t>
  </si>
  <si>
    <t>Tab_6_4_2_1</t>
  </si>
  <si>
    <t>Tab_6_4_2_2</t>
  </si>
  <si>
    <t>Tab_6_4_3</t>
  </si>
  <si>
    <t>Tab_6_4_4</t>
  </si>
  <si>
    <t>Tab_6_4_5a</t>
  </si>
  <si>
    <t>Tab_6_4_5b</t>
  </si>
  <si>
    <t>Tab_6_4_6</t>
  </si>
  <si>
    <t>Tab_6_4_7</t>
  </si>
  <si>
    <t>Aufnahme von Asylbewerbern aus humanitären Gründen</t>
  </si>
  <si>
    <t>Tab_6_4_8</t>
  </si>
  <si>
    <t>Tab_6_4_9</t>
  </si>
  <si>
    <t>Tab_6_5_1</t>
  </si>
  <si>
    <t>Tab_6_5_2</t>
  </si>
  <si>
    <t>Tab_6_5_3</t>
  </si>
  <si>
    <t>Tab_6_5_4</t>
  </si>
  <si>
    <t>Gesamt-wanderungssaldo</t>
  </si>
  <si>
    <t>Lebend-geborene</t>
  </si>
  <si>
    <t>Binnenwan-derungssaldo</t>
  </si>
  <si>
    <t>Gesamtwande-rungssaldo mit dem Ausland</t>
  </si>
  <si>
    <t>Tabelle 1.9</t>
  </si>
  <si>
    <t>Tabelle 2.2</t>
  </si>
  <si>
    <t xml:space="preserve">  Frauen</t>
  </si>
  <si>
    <t xml:space="preserve">  Männer</t>
  </si>
  <si>
    <t>Einwanderung von Erwerbstätigen nach Staatsbürgerschaft, Geschlecht und Altersklasse im Jahr 2019</t>
  </si>
  <si>
    <t>Auswanderung nach künftigem Wohnland, Geschlecht und bisheriger Wohngemeinde im Jahr 2019 – Liechtensteiner</t>
  </si>
  <si>
    <t>Auswanderung nach künftigem Wohnland, Geschlecht und bisheriger Wohngemeinde im Jahr 2019 – Ausländer</t>
  </si>
  <si>
    <t>Anderer Grund: Zu den anderen Gründen zählen insbesondere Anerkannter Flüchtling, Asylgesuch, Erteilung einer humanitären Bewilligung und Wiedererteilung der C- oder D-Bewilligung.</t>
  </si>
  <si>
    <t>Tabelle 5.2</t>
  </si>
  <si>
    <t>Tabelle 3.2</t>
  </si>
  <si>
    <t>Tabelle 6.4.3</t>
  </si>
  <si>
    <t xml:space="preserve">Letztinstanzlich abgelehnte Asylgesuche nach Staatsbürgerschaft – </t>
  </si>
  <si>
    <t>Verwaltungsgerichtshof- und Staatsgerichtshofentscheide</t>
  </si>
  <si>
    <t>© Amt für Statistik am 9. Dezember 2020 / Migrationsstatistik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</si>
</sst>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1" formatCode="_ * #,##0_ ;_ * \-#,##0_ ;_ * &quot;-&quot;_ ;_ @_ "/>
    <numFmt numFmtId="43" formatCode="_ * #,##0.00_ ;_ * \-#,##0.00_ ;_ * &quot;-&quot;??_ ;_ @_ "/>
    <numFmt numFmtId="164" formatCode="0\ \ \ "/>
    <numFmt numFmtId="165" formatCode="_ * #,##0;_ * \-#,##0;_ * &quot;-&quot;_ ;_ @"/>
    <numFmt numFmtId="166" formatCode="0.0"/>
    <numFmt numFmtId="167" formatCode="0_ ;\-0\ "/>
    <numFmt numFmtId="168" formatCode="General_)"/>
    <numFmt numFmtId="169" formatCode="_(* #,##0.00_);_(* \(#,##0.00\);_(* &quot;-&quot;??_);_(@_)"/>
    <numFmt numFmtId="170" formatCode="_ [$€-2]\ * #,##0.00_ ;_ [$€-2]\ * \-#,##0.00_ ;_ [$€-2]\ * &quot;-&quot;??_ "/>
    <numFmt numFmtId="171" formatCode="_ &quot;SFr.&quot;\ * #,##0.00_ ;_ &quot;SFr.&quot;\ * \-#,##0.00_ ;_ &quot;SFr.&quot;\ * &quot;-&quot;??_ ;_ @_ "/>
    <numFmt numFmtId="172" formatCode="_ [$€]\ * #,##0.00_ ;_ [$€]\ * \-#,##0.00_ ;_ [$€]\ * &quot;-&quot;??_ ;_ @_ "/>
    <numFmt numFmtId="173" formatCode="_ * ###0_ ;_ * \-###0_ ;_ * &quot;-&quot;_ ;_ @_ "/>
    <numFmt numFmtId="174" formatCode="_ * #,##0;_ * \-#,##0;_ * &quot;-&quot;;_ @"/>
    <numFmt numFmtId="175" formatCode="#,###;\ \-#,###;&quot;-&quot;;* @"/>
  </numFmts>
  <fonts count="111">
    <font>
      <sz val="10"/>
      <name val="Arial"/>
    </font>
    <font>
      <sz val="11"/>
      <color indexed="8"/>
      <name val="Frutiger LT Pro 55 Standard"/>
      <family val="2"/>
    </font>
    <font>
      <sz val="8"/>
      <name val="Arial"/>
      <family val="2"/>
    </font>
    <font>
      <b/>
      <sz val="14"/>
      <name val="Arial"/>
      <family val="2"/>
    </font>
    <font>
      <b/>
      <sz val="8"/>
      <name val="Arial"/>
      <family val="2"/>
    </font>
    <font>
      <sz val="8"/>
      <name val="Arial"/>
      <family val="2"/>
    </font>
    <font>
      <sz val="9"/>
      <name val="Arial"/>
      <family val="2"/>
    </font>
    <font>
      <sz val="10"/>
      <name val="Arial"/>
      <family val="2"/>
    </font>
    <font>
      <sz val="8"/>
      <name val="Arial"/>
      <family val="2"/>
    </font>
    <font>
      <b/>
      <sz val="10"/>
      <color indexed="8"/>
      <name val="Arial"/>
      <family val="2"/>
    </font>
    <font>
      <b/>
      <sz val="12"/>
      <name val="Arial"/>
      <family val="2"/>
    </font>
    <font>
      <sz val="8"/>
      <name val="Arial"/>
      <family val="2"/>
    </font>
    <font>
      <b/>
      <sz val="9"/>
      <name val="Arial"/>
      <family val="2"/>
    </font>
    <font>
      <sz val="9"/>
      <name val="Arial"/>
      <family val="2"/>
    </font>
    <font>
      <b/>
      <sz val="9"/>
      <name val="Arial"/>
      <family val="2"/>
    </font>
    <font>
      <sz val="10"/>
      <name val="Arial"/>
      <family val="2"/>
    </font>
    <font>
      <sz val="11"/>
      <color indexed="8"/>
      <name val="Calibri"/>
      <family val="2"/>
    </font>
    <font>
      <sz val="11"/>
      <color indexed="9"/>
      <name val="Calibri"/>
      <family val="2"/>
    </font>
    <font>
      <b/>
      <sz val="10"/>
      <name val="Arial"/>
      <family val="2"/>
    </font>
    <font>
      <sz val="8"/>
      <name val="Arial"/>
      <family val="2"/>
    </font>
    <font>
      <sz val="10"/>
      <name val="Courier"/>
      <family val="3"/>
    </font>
    <font>
      <sz val="9"/>
      <color indexed="10"/>
      <name val="Arial"/>
      <family val="2"/>
    </font>
    <font>
      <sz val="8"/>
      <color indexed="8"/>
      <name val="Arial"/>
      <family val="2"/>
    </font>
    <font>
      <sz val="10"/>
      <name val="Arial"/>
      <family val="2"/>
    </font>
    <font>
      <sz val="12"/>
      <name val="Helvetica"/>
      <family val="2"/>
    </font>
    <font>
      <sz val="10"/>
      <name val="Arial"/>
      <family val="2"/>
    </font>
    <font>
      <sz val="12"/>
      <name val="Helvetica"/>
      <family val="2"/>
    </font>
    <font>
      <u/>
      <sz val="10"/>
      <color indexed="12"/>
      <name val="Arial"/>
      <family val="2"/>
    </font>
    <font>
      <b/>
      <sz val="18"/>
      <color indexed="56"/>
      <name val="Cambria"/>
      <family val="2"/>
    </font>
    <font>
      <sz val="12"/>
      <name val="Arial MT"/>
    </font>
    <font>
      <sz val="11"/>
      <color indexed="8"/>
      <name val="Arial"/>
      <family val="2"/>
    </font>
    <font>
      <sz val="12"/>
      <name val="Arial"/>
      <family val="2"/>
    </font>
    <font>
      <sz val="10"/>
      <name val="Tahoma"/>
      <family val="2"/>
    </font>
    <font>
      <sz val="11"/>
      <name val="Arial"/>
      <family val="2"/>
    </font>
    <font>
      <b/>
      <sz val="11"/>
      <color indexed="8"/>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sz val="11"/>
      <color indexed="10"/>
      <name val="Arial"/>
      <family val="2"/>
    </font>
    <font>
      <sz val="10"/>
      <name val="Arial"/>
      <family val="2"/>
    </font>
    <font>
      <i/>
      <sz val="7"/>
      <name val="Arial"/>
      <family val="2"/>
    </font>
    <font>
      <sz val="12"/>
      <name val="Times New Roman"/>
      <family val="1"/>
    </font>
    <font>
      <b/>
      <sz val="16"/>
      <name val="Arial"/>
      <family val="2"/>
    </font>
    <font>
      <sz val="12"/>
      <color indexed="8"/>
      <name val="Arial"/>
      <family val="2"/>
    </font>
    <font>
      <b/>
      <sz val="12"/>
      <color indexed="8"/>
      <name val="Arial"/>
      <family val="2"/>
    </font>
    <font>
      <sz val="14"/>
      <name val="Arial"/>
      <family val="2"/>
    </font>
    <font>
      <sz val="12"/>
      <name val="Arial Narrow"/>
      <family val="2"/>
    </font>
    <font>
      <b/>
      <sz val="12"/>
      <name val="Arial Narrow"/>
      <family val="2"/>
    </font>
    <font>
      <sz val="12"/>
      <name val="ArialMT"/>
    </font>
    <font>
      <b/>
      <sz val="15"/>
      <color indexed="62"/>
      <name val="Frutiger LT Pro 55 Standard"/>
      <family val="2"/>
    </font>
    <font>
      <b/>
      <sz val="13"/>
      <color indexed="62"/>
      <name val="Frutiger LT Pro 55 Standard"/>
      <family val="2"/>
    </font>
    <font>
      <b/>
      <sz val="11"/>
      <color indexed="62"/>
      <name val="Frutiger LT Pro 55 Standard"/>
      <family val="2"/>
    </font>
    <font>
      <sz val="11"/>
      <color theme="1"/>
      <name val="Frutiger LT Pro 55 Standard"/>
      <family val="2"/>
    </font>
    <font>
      <sz val="11"/>
      <color theme="1"/>
      <name val="Calibri"/>
      <family val="2"/>
      <scheme val="minor"/>
    </font>
    <font>
      <sz val="11"/>
      <color theme="0"/>
      <name val="Frutiger LT Pro 55 Standard"/>
      <family val="2"/>
    </font>
    <font>
      <sz val="11"/>
      <color theme="0"/>
      <name val="Calibri"/>
      <family val="2"/>
      <scheme val="minor"/>
    </font>
    <font>
      <b/>
      <sz val="11"/>
      <color rgb="FF3F3F3F"/>
      <name val="Frutiger LT Pro 55 Standard"/>
      <family val="2"/>
    </font>
    <font>
      <b/>
      <sz val="11"/>
      <color rgb="FF3F3F3F"/>
      <name val="Calibri"/>
      <family val="2"/>
      <scheme val="minor"/>
    </font>
    <font>
      <b/>
      <sz val="11"/>
      <color rgb="FFFA7D00"/>
      <name val="Frutiger LT Pro 55 Standard"/>
      <family val="2"/>
    </font>
    <font>
      <b/>
      <sz val="11"/>
      <color rgb="FFFA7D00"/>
      <name val="Calibri"/>
      <family val="2"/>
      <scheme val="minor"/>
    </font>
    <font>
      <u/>
      <sz val="11"/>
      <color rgb="FF800080"/>
      <name val="Calibri"/>
      <family val="2"/>
      <scheme val="minor"/>
    </font>
    <font>
      <u/>
      <sz val="11"/>
      <color rgb="FF800080"/>
      <name val="Frutiger LT Pro 55 Standard"/>
      <family val="2"/>
    </font>
    <font>
      <sz val="11"/>
      <color theme="1"/>
      <name val="Arial"/>
      <family val="2"/>
    </font>
    <font>
      <sz val="11"/>
      <color rgb="FF3F3F76"/>
      <name val="Frutiger LT Pro 55 Standard"/>
      <family val="2"/>
    </font>
    <font>
      <sz val="11"/>
      <color rgb="FF3F3F76"/>
      <name val="Calibri"/>
      <family val="2"/>
      <scheme val="minor"/>
    </font>
    <font>
      <b/>
      <sz val="11"/>
      <color theme="1"/>
      <name val="Frutiger LT Pro 55 Standard"/>
      <family val="2"/>
    </font>
    <font>
      <b/>
      <sz val="11"/>
      <color theme="1"/>
      <name val="Calibri"/>
      <family val="2"/>
      <scheme val="minor"/>
    </font>
    <font>
      <i/>
      <sz val="11"/>
      <color rgb="FF7F7F7F"/>
      <name val="Frutiger LT Pro 55 Standard"/>
      <family val="2"/>
    </font>
    <font>
      <i/>
      <sz val="11"/>
      <color rgb="FF7F7F7F"/>
      <name val="Calibri"/>
      <family val="2"/>
      <scheme val="minor"/>
    </font>
    <font>
      <sz val="11"/>
      <color rgb="FF006100"/>
      <name val="Frutiger LT Pro 55 Standard"/>
      <family val="2"/>
    </font>
    <font>
      <sz val="11"/>
      <color rgb="FF006100"/>
      <name val="Calibri"/>
      <family val="2"/>
      <scheme val="minor"/>
    </font>
    <font>
      <u/>
      <sz val="10"/>
      <color theme="10"/>
      <name val="Arial"/>
      <family val="2"/>
    </font>
    <font>
      <u/>
      <sz val="11"/>
      <color rgb="FF0000FF"/>
      <name val="Calibri"/>
      <family val="2"/>
      <scheme val="minor"/>
    </font>
    <font>
      <u/>
      <sz val="11"/>
      <color rgb="FF0000FF"/>
      <name val="Frutiger LT Pro 55 Standard"/>
      <family val="2"/>
    </font>
    <font>
      <u/>
      <sz val="12"/>
      <color theme="10"/>
      <name val="Arial"/>
      <family val="2"/>
    </font>
    <font>
      <sz val="12"/>
      <color theme="1"/>
      <name val="Calibri"/>
      <family val="2"/>
    </font>
    <font>
      <sz val="11"/>
      <color rgb="FF9C6500"/>
      <name val="Frutiger LT Pro 55 Standard"/>
      <family val="2"/>
    </font>
    <font>
      <sz val="11"/>
      <color rgb="FF9C6500"/>
      <name val="Calibri"/>
      <family val="2"/>
      <scheme val="minor"/>
    </font>
    <font>
      <sz val="11"/>
      <color rgb="FF9C0006"/>
      <name val="Frutiger LT Pro 55 Standard"/>
      <family val="2"/>
    </font>
    <font>
      <sz val="11"/>
      <color rgb="FF9C0006"/>
      <name val="Calibri"/>
      <family val="2"/>
      <scheme val="minor"/>
    </font>
    <font>
      <sz val="11"/>
      <color indexed="8"/>
      <name val="Calibri"/>
      <family val="2"/>
      <scheme val="minor"/>
    </font>
    <font>
      <sz val="11"/>
      <color rgb="FF000000"/>
      <name val="Calibri"/>
      <family val="2"/>
    </font>
    <font>
      <sz val="10"/>
      <color rgb="FF000000"/>
      <name val="Arial"/>
      <family val="2"/>
    </font>
    <font>
      <b/>
      <sz val="18"/>
      <color theme="3"/>
      <name val="Cambria"/>
      <family val="2"/>
      <scheme val="major"/>
    </font>
    <font>
      <b/>
      <sz val="15"/>
      <color theme="3"/>
      <name val="Frutiger LT Pro 55 Standard"/>
      <family val="2"/>
    </font>
    <font>
      <b/>
      <sz val="15"/>
      <color theme="3"/>
      <name val="Calibri"/>
      <family val="2"/>
      <scheme val="minor"/>
    </font>
    <font>
      <b/>
      <sz val="13"/>
      <color theme="3"/>
      <name val="Frutiger LT Pro 55 Standard"/>
      <family val="2"/>
    </font>
    <font>
      <b/>
      <sz val="13"/>
      <color theme="3"/>
      <name val="Calibri"/>
      <family val="2"/>
      <scheme val="minor"/>
    </font>
    <font>
      <b/>
      <sz val="11"/>
      <color theme="3"/>
      <name val="Frutiger LT Pro 55 Standard"/>
      <family val="2"/>
    </font>
    <font>
      <b/>
      <sz val="11"/>
      <color theme="3"/>
      <name val="Calibri"/>
      <family val="2"/>
      <scheme val="minor"/>
    </font>
    <font>
      <b/>
      <sz val="18"/>
      <color indexed="62"/>
      <name val="Cambria"/>
      <family val="2"/>
      <scheme val="major"/>
    </font>
    <font>
      <sz val="11"/>
      <color rgb="FFFA7D00"/>
      <name val="Frutiger LT Pro 55 Standard"/>
      <family val="2"/>
    </font>
    <font>
      <sz val="11"/>
      <color rgb="FFFA7D00"/>
      <name val="Calibri"/>
      <family val="2"/>
      <scheme val="minor"/>
    </font>
    <font>
      <sz val="11"/>
      <color rgb="FFFF0000"/>
      <name val="Frutiger LT Pro 55 Standard"/>
      <family val="2"/>
    </font>
    <font>
      <sz val="11"/>
      <color rgb="FFFF0000"/>
      <name val="Calibri"/>
      <family val="2"/>
      <scheme val="minor"/>
    </font>
    <font>
      <b/>
      <sz val="11"/>
      <color theme="0"/>
      <name val="Frutiger LT Pro 55 Standard"/>
      <family val="2"/>
    </font>
    <font>
      <b/>
      <sz val="11"/>
      <color theme="0"/>
      <name val="Calibri"/>
      <family val="2"/>
      <scheme val="minor"/>
    </font>
    <font>
      <sz val="11"/>
      <color rgb="FF000000"/>
      <name val="Calibri"/>
      <family val="2"/>
      <scheme val="minor"/>
    </font>
    <font>
      <sz val="11"/>
      <color rgb="FF000000"/>
      <name val="Arial"/>
      <family val="2"/>
    </font>
    <font>
      <sz val="12"/>
      <color rgb="FF000000"/>
      <name val="Itc bookman"/>
    </font>
    <font>
      <sz val="10"/>
      <color theme="0" tint="-0.499984740745262"/>
      <name val="Arial"/>
      <family val="2"/>
    </font>
  </fonts>
  <fills count="60">
    <fill>
      <patternFill patternType="none"/>
    </fill>
    <fill>
      <patternFill patternType="gray125"/>
    </fill>
    <fill>
      <patternFill patternType="solid">
        <fgColor indexed="31"/>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9"/>
      </patternFill>
    </fill>
    <fill>
      <patternFill patternType="solid">
        <fgColor indexed="27"/>
      </patternFill>
    </fill>
    <fill>
      <patternFill patternType="solid">
        <fgColor indexed="44"/>
      </patternFill>
    </fill>
    <fill>
      <patternFill patternType="solid">
        <fgColor indexed="29"/>
      </patternFill>
    </fill>
    <fill>
      <patternFill patternType="solid">
        <fgColor indexed="11"/>
      </patternFill>
    </fill>
    <fill>
      <patternFill patternType="solid">
        <fgColor indexed="43"/>
      </patternFill>
    </fill>
    <fill>
      <patternFill patternType="solid">
        <fgColor indexed="22"/>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4"/>
      </patternFill>
    </fill>
    <fill>
      <patternFill patternType="solid">
        <fgColor indexed="5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C7CE"/>
      </patternFill>
    </fill>
    <fill>
      <patternFill patternType="solid">
        <fgColor rgb="FFA5A5A5"/>
      </patternFill>
    </fill>
    <fill>
      <patternFill patternType="solid">
        <fgColor rgb="FFFAFBFE"/>
        <bgColor indexed="64"/>
      </patternFill>
    </fill>
    <fill>
      <patternFill patternType="solid">
        <fgColor rgb="FFB6DAF0"/>
        <bgColor indexed="64"/>
      </patternFill>
    </fill>
    <fill>
      <patternFill patternType="solid">
        <fgColor theme="0" tint="-0.14999847407452621"/>
        <bgColor indexed="64"/>
      </patternFill>
    </fill>
  </fills>
  <borders count="46">
    <border>
      <left/>
      <right/>
      <top/>
      <bottom/>
      <diagonal/>
    </border>
    <border>
      <left/>
      <right style="thin">
        <color indexed="64"/>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bottom style="thick">
        <color indexed="49"/>
      </bottom>
      <diagonal/>
    </border>
    <border>
      <left/>
      <right/>
      <top/>
      <bottom style="thick">
        <color indexed="45"/>
      </bottom>
      <diagonal/>
    </border>
    <border>
      <left/>
      <right/>
      <top/>
      <bottom style="medium">
        <color indexed="45"/>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theme="0" tint="-0.34998626667073579"/>
      </left>
      <right/>
      <top/>
      <bottom/>
      <diagonal/>
    </border>
    <border>
      <left/>
      <right style="thin">
        <color theme="0" tint="-0.34998626667073579"/>
      </right>
      <top/>
      <bottom/>
      <diagonal/>
    </border>
    <border>
      <left/>
      <right/>
      <top style="thin">
        <color theme="0" tint="-0.499984740745262"/>
      </top>
      <bottom style="thin">
        <color theme="0" tint="-0.499984740745262"/>
      </bottom>
      <diagonal/>
    </border>
    <border>
      <left style="thin">
        <color theme="0" tint="-0.499984740745262"/>
      </left>
      <right/>
      <top/>
      <bottom style="medium">
        <color theme="0" tint="-0.499984740745262"/>
      </bottom>
      <diagonal/>
    </border>
    <border>
      <left/>
      <right/>
      <top/>
      <bottom style="medium">
        <color theme="0" tint="-0.499984740745262"/>
      </bottom>
      <diagonal/>
    </border>
    <border>
      <left/>
      <right style="thin">
        <color theme="0" tint="-0.499984740745262"/>
      </right>
      <top/>
      <bottom style="medium">
        <color theme="0" tint="-0.499984740745262"/>
      </bottom>
      <diagonal/>
    </border>
    <border>
      <left style="thin">
        <color theme="0" tint="-0.34998626667073579"/>
      </left>
      <right/>
      <top/>
      <bottom style="medium">
        <color theme="0" tint="-0.499984740745262"/>
      </bottom>
      <diagonal/>
    </border>
    <border>
      <left/>
      <right style="thin">
        <color theme="0" tint="-0.34998626667073579"/>
      </right>
      <top/>
      <bottom style="medium">
        <color theme="0" tint="-0.499984740745262"/>
      </bottom>
      <diagonal/>
    </border>
    <border>
      <left style="thin">
        <color theme="0" tint="-0.34998626667073579"/>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thin">
        <color theme="0" tint="-0.34998626667073579"/>
      </right>
      <top style="medium">
        <color theme="0" tint="-0.499984740745262"/>
      </top>
      <bottom style="thin">
        <color theme="0" tint="-0.499984740745262"/>
      </bottom>
      <diagonal/>
    </border>
    <border>
      <left style="thin">
        <color indexed="64"/>
      </left>
      <right/>
      <top style="medium">
        <color theme="0" tint="-0.499984740745262"/>
      </top>
      <bottom style="thin">
        <color theme="0" tint="-0.499984740745262"/>
      </bottom>
      <diagonal/>
    </border>
    <border>
      <left/>
      <right/>
      <top/>
      <bottom style="thin">
        <color theme="0" tint="-0.499984740745262"/>
      </bottom>
      <diagonal/>
    </border>
    <border>
      <left style="thin">
        <color indexed="64"/>
      </left>
      <right style="thin">
        <color indexed="64"/>
      </right>
      <top style="medium">
        <color theme="0" tint="-0.499984740745262"/>
      </top>
      <bottom style="thin">
        <color theme="0" tint="-0.499984740745262"/>
      </bottom>
      <diagonal/>
    </border>
    <border>
      <left style="thin">
        <color indexed="64"/>
      </left>
      <right style="thin">
        <color indexed="64"/>
      </right>
      <top style="thin">
        <color indexed="64"/>
      </top>
      <bottom style="thin">
        <color theme="0" tint="-0.499984740745262"/>
      </bottom>
      <diagonal/>
    </border>
    <border>
      <left/>
      <right/>
      <top style="thin">
        <color indexed="64"/>
      </top>
      <bottom style="thin">
        <color theme="0" tint="-0.499984740745262"/>
      </bottom>
      <diagonal/>
    </border>
    <border>
      <left style="thin">
        <color indexed="64"/>
      </left>
      <right style="thin">
        <color indexed="64"/>
      </right>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top/>
      <bottom style="medium">
        <color theme="0" tint="-0.499984740745262"/>
      </bottom>
      <diagonal/>
    </border>
  </borders>
  <cellStyleXfs count="476">
    <xf numFmtId="0" fontId="0" fillId="0" borderId="0"/>
    <xf numFmtId="0" fontId="62"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62" fillId="26" borderId="0" applyNumberFormat="0" applyBorder="0" applyAlignment="0" applyProtection="0"/>
    <xf numFmtId="0" fontId="62" fillId="26" borderId="0" applyNumberFormat="0" applyBorder="0" applyAlignment="0" applyProtection="0"/>
    <xf numFmtId="0" fontId="62" fillId="3" borderId="0" applyNumberFormat="0" applyBorder="0" applyAlignment="0" applyProtection="0"/>
    <xf numFmtId="0" fontId="63" fillId="26" borderId="0" applyNumberFormat="0" applyBorder="0" applyAlignment="0" applyProtection="0"/>
    <xf numFmtId="0" fontId="62" fillId="26" borderId="0" applyNumberFormat="0" applyBorder="0" applyAlignment="0" applyProtection="0"/>
    <xf numFmtId="0" fontId="62"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2" fillId="27" borderId="0" applyNumberFormat="0" applyBorder="0" applyAlignment="0" applyProtection="0"/>
    <xf numFmtId="0" fontId="62" fillId="27" borderId="0" applyNumberFormat="0" applyBorder="0" applyAlignment="0" applyProtection="0"/>
    <xf numFmtId="0" fontId="62" fillId="4" borderId="0" applyNumberFormat="0" applyBorder="0" applyAlignment="0" applyProtection="0"/>
    <xf numFmtId="0" fontId="63" fillId="27" borderId="0" applyNumberFormat="0" applyBorder="0" applyAlignment="0" applyProtection="0"/>
    <xf numFmtId="0" fontId="62" fillId="27" borderId="0" applyNumberFormat="0" applyBorder="0" applyAlignment="0" applyProtection="0"/>
    <xf numFmtId="0" fontId="62" fillId="28" borderId="0" applyNumberFormat="0" applyBorder="0" applyAlignment="0" applyProtection="0"/>
    <xf numFmtId="0" fontId="63" fillId="28" borderId="0" applyNumberFormat="0" applyBorder="0" applyAlignment="0" applyProtection="0"/>
    <xf numFmtId="0" fontId="63" fillId="28" borderId="0" applyNumberFormat="0" applyBorder="0" applyAlignment="0" applyProtection="0"/>
    <xf numFmtId="0" fontId="62" fillId="28" borderId="0" applyNumberFormat="0" applyBorder="0" applyAlignment="0" applyProtection="0"/>
    <xf numFmtId="0" fontId="62" fillId="28" borderId="0" applyNumberFormat="0" applyBorder="0" applyAlignment="0" applyProtection="0"/>
    <xf numFmtId="0" fontId="62" fillId="6" borderId="0" applyNumberFormat="0" applyBorder="0" applyAlignment="0" applyProtection="0"/>
    <xf numFmtId="0" fontId="63" fillId="28" borderId="0" applyNumberFormat="0" applyBorder="0" applyAlignment="0" applyProtection="0"/>
    <xf numFmtId="0" fontId="62" fillId="28" borderId="0" applyNumberFormat="0" applyBorder="0" applyAlignment="0" applyProtection="0"/>
    <xf numFmtId="0" fontId="62" fillId="29"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0" fontId="62" fillId="29" borderId="0" applyNumberFormat="0" applyBorder="0" applyAlignment="0" applyProtection="0"/>
    <xf numFmtId="0" fontId="62" fillId="29" borderId="0" applyNumberFormat="0" applyBorder="0" applyAlignment="0" applyProtection="0"/>
    <xf numFmtId="0" fontId="62" fillId="8" borderId="0" applyNumberFormat="0" applyBorder="0" applyAlignment="0" applyProtection="0"/>
    <xf numFmtId="0" fontId="63" fillId="29" borderId="0" applyNumberFormat="0" applyBorder="0" applyAlignment="0" applyProtection="0"/>
    <xf numFmtId="0" fontId="62" fillId="29" borderId="0" applyNumberFormat="0" applyBorder="0" applyAlignment="0" applyProtection="0"/>
    <xf numFmtId="0" fontId="62"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2" fillId="30" borderId="0" applyNumberFormat="0" applyBorder="0" applyAlignment="0" applyProtection="0"/>
    <xf numFmtId="0" fontId="62" fillId="30" borderId="0" applyNumberFormat="0" applyBorder="0" applyAlignment="0" applyProtection="0"/>
    <xf numFmtId="0" fontId="62" fillId="3" borderId="0" applyNumberFormat="0" applyBorder="0" applyAlignment="0" applyProtection="0"/>
    <xf numFmtId="0" fontId="63" fillId="30" borderId="0" applyNumberFormat="0" applyBorder="0" applyAlignment="0" applyProtection="0"/>
    <xf numFmtId="0" fontId="62" fillId="30" borderId="0" applyNumberFormat="0" applyBorder="0" applyAlignment="0" applyProtection="0"/>
    <xf numFmtId="0" fontId="62"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3" fillId="31" borderId="0" applyNumberFormat="0" applyBorder="0" applyAlignment="0" applyProtection="0"/>
    <xf numFmtId="0" fontId="62" fillId="31" borderId="0" applyNumberFormat="0" applyBorder="0" applyAlignment="0" applyProtection="0"/>
    <xf numFmtId="0" fontId="30" fillId="2" borderId="0" applyNumberFormat="0" applyBorder="0" applyAlignment="0" applyProtection="0"/>
    <xf numFmtId="0" fontId="30" fillId="3" borderId="0" applyNumberFormat="0" applyBorder="0" applyAlignment="0" applyProtection="0"/>
    <xf numFmtId="0" fontId="30" fillId="5"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4"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5" borderId="0" applyNumberFormat="0" applyBorder="0" applyAlignment="0" applyProtection="0"/>
    <xf numFmtId="0" fontId="16" fillId="7" borderId="0" applyNumberFormat="0" applyBorder="0" applyAlignment="0" applyProtection="0"/>
    <xf numFmtId="0" fontId="16" fillId="9" borderId="0" applyNumberFormat="0" applyBorder="0" applyAlignment="0" applyProtection="0"/>
    <xf numFmtId="0" fontId="16" fillId="4" borderId="0" applyNumberFormat="0" applyBorder="0" applyAlignment="0" applyProtection="0"/>
    <xf numFmtId="1" fontId="50" fillId="0" borderId="1">
      <alignment horizontal="left" vertical="top"/>
    </xf>
    <xf numFmtId="0" fontId="62" fillId="32" borderId="0" applyNumberFormat="0" applyBorder="0" applyAlignment="0" applyProtection="0"/>
    <xf numFmtId="0" fontId="63" fillId="32" borderId="0" applyNumberFormat="0" applyBorder="0" applyAlignment="0" applyProtection="0"/>
    <xf numFmtId="0" fontId="63" fillId="32" borderId="0" applyNumberFormat="0" applyBorder="0" applyAlignment="0" applyProtection="0"/>
    <xf numFmtId="0" fontId="62" fillId="32" borderId="0" applyNumberFormat="0" applyBorder="0" applyAlignment="0" applyProtection="0"/>
    <xf numFmtId="0" fontId="62" fillId="32" borderId="0" applyNumberFormat="0" applyBorder="0" applyAlignment="0" applyProtection="0"/>
    <xf numFmtId="0" fontId="62" fillId="3" borderId="0" applyNumberFormat="0" applyBorder="0" applyAlignment="0" applyProtection="0"/>
    <xf numFmtId="0" fontId="63" fillId="32" borderId="0" applyNumberFormat="0" applyBorder="0" applyAlignment="0" applyProtection="0"/>
    <xf numFmtId="0" fontId="62" fillId="32" borderId="0" applyNumberFormat="0" applyBorder="0" applyAlignment="0" applyProtection="0"/>
    <xf numFmtId="0" fontId="62" fillId="33" borderId="0" applyNumberFormat="0" applyBorder="0" applyAlignment="0" applyProtection="0"/>
    <xf numFmtId="0" fontId="63" fillId="33" borderId="0" applyNumberFormat="0" applyBorder="0" applyAlignment="0" applyProtection="0"/>
    <xf numFmtId="0" fontId="63" fillId="33" borderId="0" applyNumberFormat="0" applyBorder="0" applyAlignment="0" applyProtection="0"/>
    <xf numFmtId="0" fontId="62" fillId="33" borderId="0" applyNumberFormat="0" applyBorder="0" applyAlignment="0" applyProtection="0"/>
    <xf numFmtId="0" fontId="62" fillId="33" borderId="0" applyNumberFormat="0" applyBorder="0" applyAlignment="0" applyProtection="0"/>
    <xf numFmtId="0" fontId="63" fillId="33" borderId="0" applyNumberFormat="0" applyBorder="0" applyAlignment="0" applyProtection="0"/>
    <xf numFmtId="0" fontId="62" fillId="33" borderId="0" applyNumberFormat="0" applyBorder="0" applyAlignment="0" applyProtection="0"/>
    <xf numFmtId="0" fontId="62" fillId="34"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62" fillId="34" borderId="0" applyNumberFormat="0" applyBorder="0" applyAlignment="0" applyProtection="0"/>
    <xf numFmtId="0" fontId="62" fillId="34" borderId="0" applyNumberFormat="0" applyBorder="0" applyAlignment="0" applyProtection="0"/>
    <xf numFmtId="0" fontId="62" fillId="13" borderId="0" applyNumberFormat="0" applyBorder="0" applyAlignment="0" applyProtection="0"/>
    <xf numFmtId="0" fontId="63" fillId="34" borderId="0" applyNumberFormat="0" applyBorder="0" applyAlignment="0" applyProtection="0"/>
    <xf numFmtId="0" fontId="62" fillId="34" borderId="0" applyNumberFormat="0" applyBorder="0" applyAlignment="0" applyProtection="0"/>
    <xf numFmtId="0" fontId="62" fillId="35" borderId="0" applyNumberFormat="0" applyBorder="0" applyAlignment="0" applyProtection="0"/>
    <xf numFmtId="0" fontId="63" fillId="35" borderId="0" applyNumberFormat="0" applyBorder="0" applyAlignment="0" applyProtection="0"/>
    <xf numFmtId="0" fontId="63" fillId="35" borderId="0" applyNumberFormat="0" applyBorder="0" applyAlignment="0" applyProtection="0"/>
    <xf numFmtId="0" fontId="62" fillId="35" borderId="0" applyNumberFormat="0" applyBorder="0" applyAlignment="0" applyProtection="0"/>
    <xf numFmtId="0" fontId="62" fillId="35" borderId="0" applyNumberFormat="0" applyBorder="0" applyAlignment="0" applyProtection="0"/>
    <xf numFmtId="0" fontId="62" fillId="14" borderId="0" applyNumberFormat="0" applyBorder="0" applyAlignment="0" applyProtection="0"/>
    <xf numFmtId="0" fontId="63" fillId="35" borderId="0" applyNumberFormat="0" applyBorder="0" applyAlignment="0" applyProtection="0"/>
    <xf numFmtId="0" fontId="62" fillId="35" borderId="0" applyNumberFormat="0" applyBorder="0" applyAlignment="0" applyProtection="0"/>
    <xf numFmtId="0" fontId="62" fillId="36" borderId="0" applyNumberFormat="0" applyBorder="0" applyAlignment="0" applyProtection="0"/>
    <xf numFmtId="0" fontId="63" fillId="36" borderId="0" applyNumberFormat="0" applyBorder="0" applyAlignment="0" applyProtection="0"/>
    <xf numFmtId="0" fontId="63" fillId="36" borderId="0" applyNumberFormat="0" applyBorder="0" applyAlignment="0" applyProtection="0"/>
    <xf numFmtId="0" fontId="62" fillId="36" borderId="0" applyNumberFormat="0" applyBorder="0" applyAlignment="0" applyProtection="0"/>
    <xf numFmtId="0" fontId="62" fillId="36" borderId="0" applyNumberFormat="0" applyBorder="0" applyAlignment="0" applyProtection="0"/>
    <xf numFmtId="0" fontId="62" fillId="3" borderId="0" applyNumberFormat="0" applyBorder="0" applyAlignment="0" applyProtection="0"/>
    <xf numFmtId="0" fontId="63" fillId="36" borderId="0" applyNumberFormat="0" applyBorder="0" applyAlignment="0" applyProtection="0"/>
    <xf numFmtId="0" fontId="62" fillId="36" borderId="0" applyNumberFormat="0" applyBorder="0" applyAlignment="0" applyProtection="0"/>
    <xf numFmtId="0" fontId="62" fillId="37" borderId="0" applyNumberFormat="0" applyBorder="0" applyAlignment="0" applyProtection="0"/>
    <xf numFmtId="0" fontId="63" fillId="37" borderId="0" applyNumberFormat="0" applyBorder="0" applyAlignment="0" applyProtection="0"/>
    <xf numFmtId="0" fontId="63" fillId="37" borderId="0" applyNumberFormat="0" applyBorder="0" applyAlignment="0" applyProtection="0"/>
    <xf numFmtId="0" fontId="62" fillId="37" borderId="0" applyNumberFormat="0" applyBorder="0" applyAlignment="0" applyProtection="0"/>
    <xf numFmtId="0" fontId="62" fillId="37" borderId="0" applyNumberFormat="0" applyBorder="0" applyAlignment="0" applyProtection="0"/>
    <xf numFmtId="0" fontId="62" fillId="4" borderId="0" applyNumberFormat="0" applyBorder="0" applyAlignment="0" applyProtection="0"/>
    <xf numFmtId="0" fontId="63" fillId="37" borderId="0" applyNumberFormat="0" applyBorder="0" applyAlignment="0" applyProtection="0"/>
    <xf numFmtId="0" fontId="62" fillId="37"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7" borderId="0" applyNumberFormat="0" applyBorder="0" applyAlignment="0" applyProtection="0"/>
    <xf numFmtId="0" fontId="30" fillId="10" borderId="0" applyNumberFormat="0" applyBorder="0" applyAlignment="0" applyProtection="0"/>
    <xf numFmtId="0" fontId="30" fillId="15"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10" borderId="0" applyNumberFormat="0" applyBorder="0" applyAlignment="0" applyProtection="0"/>
    <xf numFmtId="0" fontId="16" fillId="15" borderId="0" applyNumberFormat="0" applyBorder="0" applyAlignment="0" applyProtection="0"/>
    <xf numFmtId="0" fontId="64" fillId="38" borderId="0" applyNumberFormat="0" applyBorder="0" applyAlignment="0" applyProtection="0"/>
    <xf numFmtId="0" fontId="65" fillId="38" borderId="0" applyNumberFormat="0" applyBorder="0" applyAlignment="0" applyProtection="0"/>
    <xf numFmtId="0" fontId="65" fillId="38" borderId="0" applyNumberFormat="0" applyBorder="0" applyAlignment="0" applyProtection="0"/>
    <xf numFmtId="0" fontId="64" fillId="38" borderId="0" applyNumberFormat="0" applyBorder="0" applyAlignment="0" applyProtection="0"/>
    <xf numFmtId="0" fontId="64" fillId="38" borderId="0" applyNumberFormat="0" applyBorder="0" applyAlignment="0" applyProtection="0"/>
    <xf numFmtId="0" fontId="64" fillId="3" borderId="0" applyNumberFormat="0" applyBorder="0" applyAlignment="0" applyProtection="0"/>
    <xf numFmtId="0" fontId="65" fillId="38" borderId="0" applyNumberFormat="0" applyBorder="0" applyAlignment="0" applyProtection="0"/>
    <xf numFmtId="0" fontId="64" fillId="38" borderId="0" applyNumberFormat="0" applyBorder="0" applyAlignment="0" applyProtection="0"/>
    <xf numFmtId="0" fontId="64" fillId="39" borderId="0" applyNumberFormat="0" applyBorder="0" applyAlignment="0" applyProtection="0"/>
    <xf numFmtId="0" fontId="65" fillId="39" borderId="0" applyNumberFormat="0" applyBorder="0" applyAlignment="0" applyProtection="0"/>
    <xf numFmtId="0" fontId="65" fillId="39" borderId="0" applyNumberFormat="0" applyBorder="0" applyAlignment="0" applyProtection="0"/>
    <xf numFmtId="0" fontId="64" fillId="39" borderId="0" applyNumberFormat="0" applyBorder="0" applyAlignment="0" applyProtection="0"/>
    <xf numFmtId="0" fontId="64" fillId="39" borderId="0" applyNumberFormat="0" applyBorder="0" applyAlignment="0" applyProtection="0"/>
    <xf numFmtId="0" fontId="65" fillId="39" borderId="0" applyNumberFormat="0" applyBorder="0" applyAlignment="0" applyProtection="0"/>
    <xf numFmtId="0" fontId="64" fillId="39" borderId="0" applyNumberFormat="0" applyBorder="0" applyAlignment="0" applyProtection="0"/>
    <xf numFmtId="0" fontId="64" fillId="40" borderId="0" applyNumberFormat="0" applyBorder="0" applyAlignment="0" applyProtection="0"/>
    <xf numFmtId="0" fontId="65" fillId="40" borderId="0" applyNumberFormat="0" applyBorder="0" applyAlignment="0" applyProtection="0"/>
    <xf numFmtId="0" fontId="65" fillId="40" borderId="0" applyNumberFormat="0" applyBorder="0" applyAlignment="0" applyProtection="0"/>
    <xf numFmtId="0" fontId="64" fillId="40" borderId="0" applyNumberFormat="0" applyBorder="0" applyAlignment="0" applyProtection="0"/>
    <xf numFmtId="0" fontId="64" fillId="40" borderId="0" applyNumberFormat="0" applyBorder="0" applyAlignment="0" applyProtection="0"/>
    <xf numFmtId="0" fontId="64" fillId="13" borderId="0" applyNumberFormat="0" applyBorder="0" applyAlignment="0" applyProtection="0"/>
    <xf numFmtId="0" fontId="65" fillId="40" borderId="0" applyNumberFormat="0" applyBorder="0" applyAlignment="0" applyProtection="0"/>
    <xf numFmtId="0" fontId="64" fillId="40" borderId="0" applyNumberFormat="0" applyBorder="0" applyAlignment="0" applyProtection="0"/>
    <xf numFmtId="0" fontId="64" fillId="41" borderId="0" applyNumberFormat="0" applyBorder="0" applyAlignment="0" applyProtection="0"/>
    <xf numFmtId="0" fontId="65" fillId="41" borderId="0" applyNumberFormat="0" applyBorder="0" applyAlignment="0" applyProtection="0"/>
    <xf numFmtId="0" fontId="64" fillId="41" borderId="0" applyNumberFormat="0" applyBorder="0" applyAlignment="0" applyProtection="0"/>
    <xf numFmtId="0" fontId="64" fillId="14" borderId="0" applyNumberFormat="0" applyBorder="0" applyAlignment="0" applyProtection="0"/>
    <xf numFmtId="0" fontId="65" fillId="41" borderId="0" applyNumberFormat="0" applyBorder="0" applyAlignment="0" applyProtection="0"/>
    <xf numFmtId="0" fontId="64" fillId="41" borderId="0" applyNumberFormat="0" applyBorder="0" applyAlignment="0" applyProtection="0"/>
    <xf numFmtId="0" fontId="64" fillId="42" borderId="0" applyNumberFormat="0" applyBorder="0" applyAlignment="0" applyProtection="0"/>
    <xf numFmtId="0" fontId="65" fillId="42" borderId="0" applyNumberFormat="0" applyBorder="0" applyAlignment="0" applyProtection="0"/>
    <xf numFmtId="0" fontId="65" fillId="42" borderId="0" applyNumberFormat="0" applyBorder="0" applyAlignment="0" applyProtection="0"/>
    <xf numFmtId="0" fontId="64" fillId="42" borderId="0" applyNumberFormat="0" applyBorder="0" applyAlignment="0" applyProtection="0"/>
    <xf numFmtId="0" fontId="64" fillId="42" borderId="0" applyNumberFormat="0" applyBorder="0" applyAlignment="0" applyProtection="0"/>
    <xf numFmtId="0" fontId="64" fillId="3" borderId="0" applyNumberFormat="0" applyBorder="0" applyAlignment="0" applyProtection="0"/>
    <xf numFmtId="0" fontId="65" fillId="42" borderId="0" applyNumberFormat="0" applyBorder="0" applyAlignment="0" applyProtection="0"/>
    <xf numFmtId="0" fontId="64" fillId="42" borderId="0" applyNumberFormat="0" applyBorder="0" applyAlignment="0" applyProtection="0"/>
    <xf numFmtId="0" fontId="64" fillId="43" borderId="0" applyNumberFormat="0" applyBorder="0" applyAlignment="0" applyProtection="0"/>
    <xf numFmtId="0" fontId="65" fillId="43" borderId="0" applyNumberFormat="0" applyBorder="0" applyAlignment="0" applyProtection="0"/>
    <xf numFmtId="0" fontId="65" fillId="43" borderId="0" applyNumberFormat="0" applyBorder="0" applyAlignment="0" applyProtection="0"/>
    <xf numFmtId="0" fontId="64" fillId="43" borderId="0" applyNumberFormat="0" applyBorder="0" applyAlignment="0" applyProtection="0"/>
    <xf numFmtId="0" fontId="64" fillId="43" borderId="0" applyNumberFormat="0" applyBorder="0" applyAlignment="0" applyProtection="0"/>
    <xf numFmtId="0" fontId="64" fillId="4" borderId="0" applyNumberFormat="0" applyBorder="0" applyAlignment="0" applyProtection="0"/>
    <xf numFmtId="0" fontId="65" fillId="43" borderId="0" applyNumberFormat="0" applyBorder="0" applyAlignment="0" applyProtection="0"/>
    <xf numFmtId="0" fontId="64" fillId="43" borderId="0" applyNumberFormat="0" applyBorder="0" applyAlignment="0" applyProtection="0"/>
    <xf numFmtId="0" fontId="35" fillId="16" borderId="0" applyNumberFormat="0" applyBorder="0" applyAlignment="0" applyProtection="0"/>
    <xf numFmtId="0" fontId="35" fillId="11" borderId="0" applyNumberFormat="0" applyBorder="0" applyAlignment="0" applyProtection="0"/>
    <xf numFmtId="0" fontId="35" fillId="12"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174" fontId="7" fillId="0" borderId="0" applyFont="0" applyFill="0" applyBorder="0" applyAlignment="0" applyProtection="0">
      <alignment horizontal="right" vertical="center"/>
    </xf>
    <xf numFmtId="0" fontId="35" fillId="20" borderId="0" applyNumberFormat="0" applyBorder="0" applyAlignment="0" applyProtection="0"/>
    <xf numFmtId="0" fontId="35" fillId="21" borderId="0" applyNumberFormat="0" applyBorder="0" applyAlignment="0" applyProtection="0"/>
    <xf numFmtId="0" fontId="35" fillId="22"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23" borderId="0" applyNumberFormat="0" applyBorder="0" applyAlignment="0" applyProtection="0"/>
    <xf numFmtId="0" fontId="64" fillId="44" borderId="0" applyNumberFormat="0" applyBorder="0" applyAlignment="0" applyProtection="0"/>
    <xf numFmtId="0" fontId="65" fillId="44" borderId="0" applyNumberFormat="0" applyBorder="0" applyAlignment="0" applyProtection="0"/>
    <xf numFmtId="0" fontId="65"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18" borderId="0" applyNumberFormat="0" applyBorder="0" applyAlignment="0" applyProtection="0"/>
    <xf numFmtId="0" fontId="65" fillId="44" borderId="0" applyNumberFormat="0" applyBorder="0" applyAlignment="0" applyProtection="0"/>
    <xf numFmtId="0" fontId="64" fillId="44" borderId="0" applyNumberFormat="0" applyBorder="0" applyAlignment="0" applyProtection="0"/>
    <xf numFmtId="0" fontId="64" fillId="45" borderId="0" applyNumberFormat="0" applyBorder="0" applyAlignment="0" applyProtection="0"/>
    <xf numFmtId="0" fontId="65" fillId="45" borderId="0" applyNumberFormat="0" applyBorder="0" applyAlignment="0" applyProtection="0"/>
    <xf numFmtId="0" fontId="64" fillId="45" borderId="0" applyNumberFormat="0" applyBorder="0" applyAlignment="0" applyProtection="0"/>
    <xf numFmtId="0" fontId="65" fillId="45" borderId="0" applyNumberFormat="0" applyBorder="0" applyAlignment="0" applyProtection="0"/>
    <xf numFmtId="0" fontId="64" fillId="45" borderId="0" applyNumberFormat="0" applyBorder="0" applyAlignment="0" applyProtection="0"/>
    <xf numFmtId="0" fontId="64" fillId="46" borderId="0" applyNumberFormat="0" applyBorder="0" applyAlignment="0" applyProtection="0"/>
    <xf numFmtId="0" fontId="65" fillId="46" borderId="0" applyNumberFormat="0" applyBorder="0" applyAlignment="0" applyProtection="0"/>
    <xf numFmtId="0" fontId="64" fillId="46" borderId="0" applyNumberFormat="0" applyBorder="0" applyAlignment="0" applyProtection="0"/>
    <xf numFmtId="0" fontId="65" fillId="46" borderId="0" applyNumberFormat="0" applyBorder="0" applyAlignment="0" applyProtection="0"/>
    <xf numFmtId="0" fontId="64" fillId="46" borderId="0" applyNumberFormat="0" applyBorder="0" applyAlignment="0" applyProtection="0"/>
    <xf numFmtId="0" fontId="64" fillId="47" borderId="0" applyNumberFormat="0" applyBorder="0" applyAlignment="0" applyProtection="0"/>
    <xf numFmtId="0" fontId="65" fillId="47" borderId="0" applyNumberFormat="0" applyBorder="0" applyAlignment="0" applyProtection="0"/>
    <xf numFmtId="0" fontId="64" fillId="47" borderId="0" applyNumberFormat="0" applyBorder="0" applyAlignment="0" applyProtection="0"/>
    <xf numFmtId="0" fontId="64" fillId="24" borderId="0" applyNumberFormat="0" applyBorder="0" applyAlignment="0" applyProtection="0"/>
    <xf numFmtId="0" fontId="65" fillId="47" borderId="0" applyNumberFormat="0" applyBorder="0" applyAlignment="0" applyProtection="0"/>
    <xf numFmtId="0" fontId="64" fillId="47" borderId="0" applyNumberFormat="0" applyBorder="0" applyAlignment="0" applyProtection="0"/>
    <xf numFmtId="0" fontId="64"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5" fillId="48" borderId="0" applyNumberFormat="0" applyBorder="0" applyAlignment="0" applyProtection="0"/>
    <xf numFmtId="0" fontId="64" fillId="48" borderId="0" applyNumberFormat="0" applyBorder="0" applyAlignment="0" applyProtection="0"/>
    <xf numFmtId="0" fontId="65" fillId="49" borderId="0" applyNumberFormat="0" applyBorder="0" applyAlignment="0" applyProtection="0"/>
    <xf numFmtId="0" fontId="64" fillId="49" borderId="0" applyNumberFormat="0" applyBorder="0" applyAlignment="0" applyProtection="0"/>
    <xf numFmtId="0" fontId="65" fillId="49" borderId="0" applyNumberFormat="0" applyBorder="0" applyAlignment="0" applyProtection="0"/>
    <xf numFmtId="0" fontId="66" fillId="50" borderId="18" applyNumberFormat="0" applyAlignment="0" applyProtection="0"/>
    <xf numFmtId="0" fontId="67" fillId="50" borderId="18" applyNumberFormat="0" applyAlignment="0" applyProtection="0"/>
    <xf numFmtId="0" fontId="66" fillId="50" borderId="18" applyNumberFormat="0" applyAlignment="0" applyProtection="0"/>
    <xf numFmtId="0" fontId="66" fillId="8" borderId="18" applyNumberFormat="0" applyAlignment="0" applyProtection="0"/>
    <xf numFmtId="0" fontId="67" fillId="50" borderId="18" applyNumberFormat="0" applyAlignment="0" applyProtection="0"/>
    <xf numFmtId="0" fontId="66" fillId="50" borderId="18" applyNumberFormat="0" applyAlignment="0" applyProtection="0"/>
    <xf numFmtId="0" fontId="36" fillId="3" borderId="0" applyNumberFormat="0" applyBorder="0" applyAlignment="0" applyProtection="0"/>
    <xf numFmtId="0" fontId="68" fillId="50" borderId="19" applyNumberFormat="0" applyAlignment="0" applyProtection="0"/>
    <xf numFmtId="0" fontId="69" fillId="50" borderId="19" applyNumberFormat="0" applyAlignment="0" applyProtection="0"/>
    <xf numFmtId="0" fontId="68" fillId="50" borderId="19" applyNumberFormat="0" applyAlignment="0" applyProtection="0"/>
    <xf numFmtId="0" fontId="68" fillId="8" borderId="19" applyNumberFormat="0" applyAlignment="0" applyProtection="0"/>
    <xf numFmtId="0" fontId="69" fillId="50" borderId="19" applyNumberFormat="0" applyAlignment="0" applyProtection="0"/>
    <xf numFmtId="0" fontId="68" fillId="50" borderId="19" applyNumberFormat="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37" fillId="14" borderId="3" applyNumberFormat="0" applyAlignment="0" applyProtection="0"/>
    <xf numFmtId="0" fontId="38" fillId="25" borderId="4" applyNumberFormat="0" applyAlignment="0" applyProtection="0"/>
    <xf numFmtId="0" fontId="30" fillId="51" borderId="20" applyNumberFormat="0" applyFont="0" applyAlignment="0" applyProtection="0"/>
    <xf numFmtId="0" fontId="72" fillId="51" borderId="20" applyNumberFormat="0" applyFont="0" applyAlignment="0" applyProtection="0"/>
    <xf numFmtId="164" fontId="6" fillId="0" borderId="0">
      <alignment horizontal="right"/>
    </xf>
    <xf numFmtId="0" fontId="73" fillId="52" borderId="19" applyNumberFormat="0" applyAlignment="0" applyProtection="0"/>
    <xf numFmtId="0" fontId="74" fillId="52" borderId="19" applyNumberFormat="0" applyAlignment="0" applyProtection="0"/>
    <xf numFmtId="0" fontId="74" fillId="52" borderId="19" applyNumberFormat="0" applyAlignment="0" applyProtection="0"/>
    <xf numFmtId="0" fontId="73" fillId="52" borderId="19" applyNumberFormat="0" applyAlignment="0" applyProtection="0"/>
    <xf numFmtId="0" fontId="73" fillId="52" borderId="19" applyNumberFormat="0" applyAlignment="0" applyProtection="0"/>
    <xf numFmtId="0" fontId="74" fillId="52" borderId="19" applyNumberFormat="0" applyAlignment="0" applyProtection="0"/>
    <xf numFmtId="0" fontId="73" fillId="52" borderId="19" applyNumberFormat="0" applyAlignment="0" applyProtection="0"/>
    <xf numFmtId="0" fontId="75" fillId="0" borderId="21" applyNumberFormat="0" applyFill="0" applyAlignment="0" applyProtection="0"/>
    <xf numFmtId="0" fontId="76" fillId="0" borderId="21" applyNumberFormat="0" applyFill="0" applyAlignment="0" applyProtection="0"/>
    <xf numFmtId="0" fontId="76" fillId="0" borderId="21" applyNumberFormat="0" applyFill="0" applyAlignment="0" applyProtection="0"/>
    <xf numFmtId="0" fontId="75" fillId="0" borderId="21" applyNumberFormat="0" applyFill="0" applyAlignment="0" applyProtection="0"/>
    <xf numFmtId="0" fontId="75" fillId="0" borderId="21" applyNumberFormat="0" applyFill="0" applyAlignment="0" applyProtection="0"/>
    <xf numFmtId="0" fontId="75" fillId="0" borderId="7" applyNumberFormat="0" applyFill="0" applyAlignment="0" applyProtection="0"/>
    <xf numFmtId="0" fontId="76" fillId="0" borderId="21" applyNumberFormat="0" applyFill="0" applyAlignment="0" applyProtection="0"/>
    <xf numFmtId="0" fontId="75" fillId="0" borderId="21" applyNumberFormat="0" applyFill="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7" fillId="0" borderId="0" applyNumberFormat="0" applyFill="0" applyBorder="0" applyAlignment="0" applyProtection="0"/>
    <xf numFmtId="170" fontId="7" fillId="0" borderId="0" applyFont="0" applyFill="0" applyBorder="0" applyAlignment="0" applyProtection="0"/>
    <xf numFmtId="172" fontId="7" fillId="0" borderId="0" applyFont="0" applyFill="0" applyBorder="0" applyAlignment="0" applyProtection="0"/>
    <xf numFmtId="0" fontId="39" fillId="0" borderId="0" applyNumberFormat="0" applyFill="0" applyBorder="0" applyAlignment="0" applyProtection="0"/>
    <xf numFmtId="0" fontId="40" fillId="5" borderId="0" applyNumberFormat="0" applyBorder="0" applyAlignment="0" applyProtection="0"/>
    <xf numFmtId="0" fontId="79" fillId="53" borderId="0" applyNumberFormat="0" applyBorder="0" applyAlignment="0" applyProtection="0"/>
    <xf numFmtId="0" fontId="80" fillId="53" borderId="0" applyNumberFormat="0" applyBorder="0" applyAlignment="0" applyProtection="0"/>
    <xf numFmtId="0" fontId="80" fillId="53" borderId="0" applyNumberFormat="0" applyBorder="0" applyAlignment="0" applyProtection="0"/>
    <xf numFmtId="0" fontId="79" fillId="53" borderId="0" applyNumberFormat="0" applyBorder="0" applyAlignment="0" applyProtection="0"/>
    <xf numFmtId="0" fontId="79" fillId="53" borderId="0" applyNumberFormat="0" applyBorder="0" applyAlignment="0" applyProtection="0"/>
    <xf numFmtId="0" fontId="79" fillId="3" borderId="0" applyNumberFormat="0" applyBorder="0" applyAlignment="0" applyProtection="0"/>
    <xf numFmtId="0" fontId="80" fillId="53" borderId="0" applyNumberFormat="0" applyBorder="0" applyAlignment="0" applyProtection="0"/>
    <xf numFmtId="0" fontId="79" fillId="53" borderId="0" applyNumberFormat="0" applyBorder="0" applyAlignment="0" applyProtection="0"/>
    <xf numFmtId="0" fontId="41" fillId="0" borderId="8" applyNumberFormat="0" applyFill="0" applyAlignment="0" applyProtection="0"/>
    <xf numFmtId="0" fontId="42" fillId="0" borderId="9" applyNumberFormat="0" applyFill="0" applyAlignment="0" applyProtection="0"/>
    <xf numFmtId="0" fontId="43" fillId="0" borderId="10" applyNumberFormat="0" applyFill="0" applyAlignment="0" applyProtection="0"/>
    <xf numFmtId="0" fontId="43"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2" fillId="0" borderId="0" applyNumberFormat="0" applyFill="0" applyBorder="0" applyAlignment="0" applyProtection="0"/>
    <xf numFmtId="0" fontId="27" fillId="0" borderId="0" applyNumberFormat="0" applyFill="0" applyBorder="0" applyAlignment="0" applyProtection="0">
      <alignment vertical="top"/>
      <protection locked="0"/>
    </xf>
    <xf numFmtId="0" fontId="84"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44" fillId="4" borderId="3"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169" fontId="32" fillId="0" borderId="0" applyFont="0" applyFill="0" applyBorder="0" applyAlignment="0" applyProtection="0"/>
    <xf numFmtId="43" fontId="7" fillId="0" borderId="0" applyFont="0" applyFill="0" applyBorder="0" applyAlignment="0" applyProtection="0"/>
    <xf numFmtId="43" fontId="63" fillId="0" borderId="0" applyFont="0" applyFill="0" applyBorder="0" applyAlignment="0" applyProtection="0"/>
    <xf numFmtId="169" fontId="32" fillId="0" borderId="0" applyFont="0" applyFill="0" applyBorder="0" applyAlignment="0" applyProtection="0"/>
    <xf numFmtId="43" fontId="7" fillId="0" borderId="0" applyFont="0" applyFill="0" applyBorder="0" applyAlignment="0" applyProtection="0"/>
    <xf numFmtId="43" fontId="85" fillId="0" borderId="0" applyFont="0" applyFill="0" applyBorder="0" applyAlignment="0" applyProtection="0"/>
    <xf numFmtId="43" fontId="8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85" fillId="0" borderId="0" applyFont="0" applyFill="0" applyBorder="0" applyAlignment="0" applyProtection="0"/>
    <xf numFmtId="43" fontId="31" fillId="0" borderId="0" applyFont="0" applyFill="0" applyBorder="0" applyAlignment="0" applyProtection="0"/>
    <xf numFmtId="43" fontId="49" fillId="0" borderId="0" applyFont="0" applyFill="0" applyBorder="0" applyAlignment="0" applyProtection="0"/>
    <xf numFmtId="0" fontId="45" fillId="0" borderId="11" applyNumberFormat="0" applyFill="0" applyAlignment="0" applyProtection="0"/>
    <xf numFmtId="0" fontId="86" fillId="54" borderId="0" applyNumberFormat="0" applyBorder="0" applyAlignment="0" applyProtection="0"/>
    <xf numFmtId="0" fontId="87" fillId="54" borderId="0" applyNumberFormat="0" applyBorder="0" applyAlignment="0" applyProtection="0"/>
    <xf numFmtId="0" fontId="87" fillId="54" borderId="0" applyNumberFormat="0" applyBorder="0" applyAlignment="0" applyProtection="0"/>
    <xf numFmtId="0" fontId="86" fillId="54" borderId="0" applyNumberFormat="0" applyBorder="0" applyAlignment="0" applyProtection="0"/>
    <xf numFmtId="0" fontId="86" fillId="54" borderId="0" applyNumberFormat="0" applyBorder="0" applyAlignment="0" applyProtection="0"/>
    <xf numFmtId="0" fontId="87" fillId="54" borderId="0" applyNumberFormat="0" applyBorder="0" applyAlignment="0" applyProtection="0"/>
    <xf numFmtId="0" fontId="46" fillId="13" borderId="0" applyNumberFormat="0" applyBorder="0" applyAlignment="0" applyProtection="0"/>
    <xf numFmtId="0" fontId="86" fillId="54" borderId="0" applyNumberFormat="0" applyBorder="0" applyAlignment="0" applyProtection="0"/>
    <xf numFmtId="0" fontId="72" fillId="0" borderId="0"/>
    <xf numFmtId="0" fontId="72" fillId="0" borderId="0"/>
    <xf numFmtId="168" fontId="20" fillId="0" borderId="0"/>
    <xf numFmtId="0" fontId="7" fillId="6" borderId="5" applyNumberFormat="0" applyFont="0" applyAlignment="0" applyProtection="0"/>
    <xf numFmtId="0" fontId="7" fillId="6" borderId="5" applyNumberFormat="0" applyFont="0" applyAlignment="0" applyProtection="0"/>
    <xf numFmtId="0" fontId="7" fillId="6" borderId="5" applyNumberFormat="0" applyFont="0" applyAlignment="0" applyProtection="0"/>
    <xf numFmtId="0" fontId="63" fillId="51" borderId="20" applyNumberFormat="0" applyFont="0" applyAlignment="0" applyProtection="0"/>
    <xf numFmtId="0" fontId="16" fillId="51" borderId="20" applyNumberFormat="0" applyFont="0" applyAlignment="0" applyProtection="0"/>
    <xf numFmtId="0" fontId="63" fillId="51" borderId="20" applyNumberFormat="0" applyFont="0" applyAlignment="0" applyProtection="0"/>
    <xf numFmtId="0" fontId="62" fillId="51" borderId="20" applyNumberFormat="0" applyFont="0" applyAlignment="0" applyProtection="0"/>
    <xf numFmtId="0" fontId="1" fillId="51" borderId="20" applyNumberFormat="0" applyFont="0" applyAlignment="0" applyProtection="0"/>
    <xf numFmtId="0" fontId="63" fillId="51" borderId="20" applyNumberFormat="0" applyFont="0" applyAlignment="0" applyProtection="0"/>
    <xf numFmtId="0" fontId="63" fillId="51" borderId="20" applyNumberFormat="0" applyFont="0" applyAlignment="0" applyProtection="0"/>
    <xf numFmtId="0" fontId="16" fillId="51" borderId="20" applyNumberFormat="0" applyFont="0" applyAlignment="0" applyProtection="0"/>
    <xf numFmtId="0" fontId="63" fillId="51" borderId="20" applyNumberFormat="0" applyFont="0" applyAlignment="0" applyProtection="0"/>
    <xf numFmtId="0" fontId="47" fillId="14" borderId="2" applyNumberFormat="0" applyAlignment="0" applyProtection="0"/>
    <xf numFmtId="9" fontId="7" fillId="0" borderId="0" applyFont="0" applyFill="0" applyBorder="0" applyAlignment="0" applyProtection="0"/>
    <xf numFmtId="9" fontId="7" fillId="0" borderId="0" applyFont="0" applyFill="0" applyBorder="0" applyAlignment="0" applyProtection="0"/>
    <xf numFmtId="9" fontId="16" fillId="0" borderId="0" applyFont="0" applyFill="0" applyBorder="0" applyAlignment="0" applyProtection="0"/>
    <xf numFmtId="9" fontId="85" fillId="0" borderId="0" applyFont="0" applyFill="0" applyBorder="0" applyAlignment="0" applyProtection="0"/>
    <xf numFmtId="9" fontId="85"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85" fillId="0" borderId="0" applyFont="0" applyFill="0" applyBorder="0" applyAlignment="0" applyProtection="0"/>
    <xf numFmtId="9" fontId="16"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85" fillId="0" borderId="0" applyFont="0" applyFill="0" applyBorder="0" applyAlignment="0" applyProtection="0"/>
    <xf numFmtId="9" fontId="7" fillId="0" borderId="0" applyFont="0" applyFill="0" applyBorder="0" applyAlignment="0" applyProtection="0"/>
    <xf numFmtId="9" fontId="63" fillId="0" borderId="0" applyFont="0" applyFill="0" applyBorder="0" applyAlignment="0" applyProtection="0"/>
    <xf numFmtId="9" fontId="7" fillId="0" borderId="0" applyFont="0" applyFill="0" applyBorder="0" applyAlignment="0" applyProtection="0"/>
    <xf numFmtId="9" fontId="85" fillId="0" borderId="0" applyFont="0" applyFill="0" applyBorder="0" applyAlignment="0" applyProtection="0"/>
    <xf numFmtId="9" fontId="85" fillId="0" borderId="0" applyFont="0" applyFill="0" applyBorder="0" applyAlignment="0" applyProtection="0"/>
    <xf numFmtId="9" fontId="16" fillId="0" borderId="0" applyFont="0" applyFill="0" applyBorder="0" applyAlignment="0" applyProtection="0"/>
    <xf numFmtId="9" fontId="31" fillId="0" borderId="0" applyFont="0" applyFill="0" applyBorder="0" applyAlignment="0" applyProtection="0"/>
    <xf numFmtId="9" fontId="85"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49" fillId="0" borderId="0" applyFont="0" applyFill="0" applyBorder="0" applyAlignment="0" applyProtection="0"/>
    <xf numFmtId="0" fontId="88" fillId="55" borderId="0" applyNumberFormat="0" applyBorder="0" applyAlignment="0" applyProtection="0"/>
    <xf numFmtId="0" fontId="89" fillId="55" borderId="0" applyNumberFormat="0" applyBorder="0" applyAlignment="0" applyProtection="0"/>
    <xf numFmtId="0" fontId="88" fillId="55" borderId="0" applyNumberFormat="0" applyBorder="0" applyAlignment="0" applyProtection="0"/>
    <xf numFmtId="0" fontId="88" fillId="7" borderId="0" applyNumberFormat="0" applyBorder="0" applyAlignment="0" applyProtection="0"/>
    <xf numFmtId="0" fontId="89" fillId="55" borderId="0" applyNumberFormat="0" applyBorder="0" applyAlignment="0" applyProtection="0"/>
    <xf numFmtId="0" fontId="88" fillId="55" borderId="0" applyNumberFormat="0" applyBorder="0" applyAlignment="0" applyProtection="0"/>
    <xf numFmtId="0" fontId="62" fillId="0" borderId="0"/>
    <xf numFmtId="0" fontId="7" fillId="0" borderId="0"/>
    <xf numFmtId="0" fontId="90" fillId="0" borderId="0"/>
    <xf numFmtId="0" fontId="91" fillId="0" borderId="0" applyNumberFormat="0" applyBorder="0" applyAlignment="0"/>
    <xf numFmtId="0" fontId="15" fillId="0" borderId="0"/>
    <xf numFmtId="0" fontId="7" fillId="0" borderId="0"/>
    <xf numFmtId="0" fontId="63" fillId="0" borderId="0"/>
    <xf numFmtId="0" fontId="85" fillId="0" borderId="0"/>
    <xf numFmtId="0" fontId="24" fillId="0" borderId="0"/>
    <xf numFmtId="0" fontId="85" fillId="0" borderId="0"/>
    <xf numFmtId="0" fontId="24" fillId="0" borderId="0"/>
    <xf numFmtId="0" fontId="26" fillId="0" borderId="0"/>
    <xf numFmtId="0" fontId="24" fillId="0" borderId="0"/>
    <xf numFmtId="0" fontId="7" fillId="0" borderId="0"/>
    <xf numFmtId="0" fontId="24" fillId="0" borderId="0"/>
    <xf numFmtId="0" fontId="7" fillId="0" borderId="0"/>
    <xf numFmtId="0" fontId="85" fillId="0" borderId="0"/>
    <xf numFmtId="0" fontId="25" fillId="0" borderId="0"/>
    <xf numFmtId="0" fontId="7" fillId="0" borderId="0"/>
    <xf numFmtId="0" fontId="51" fillId="0" borderId="0"/>
    <xf numFmtId="0" fontId="63" fillId="0" borderId="0"/>
    <xf numFmtId="0" fontId="92" fillId="0" borderId="0"/>
    <xf numFmtId="0" fontId="85" fillId="0" borderId="0"/>
    <xf numFmtId="0" fontId="24" fillId="0" borderId="0"/>
    <xf numFmtId="0" fontId="63" fillId="0" borderId="0"/>
    <xf numFmtId="0" fontId="7" fillId="0" borderId="0"/>
    <xf numFmtId="0" fontId="63" fillId="0" borderId="0"/>
    <xf numFmtId="0" fontId="7" fillId="0" borderId="0"/>
    <xf numFmtId="0" fontId="91" fillId="0" borderId="0" applyNumberFormat="0" applyBorder="0" applyProtection="0"/>
    <xf numFmtId="0" fontId="62" fillId="0" borderId="0"/>
    <xf numFmtId="0" fontId="16" fillId="0" borderId="0"/>
    <xf numFmtId="0" fontId="23" fillId="0" borderId="0"/>
    <xf numFmtId="0" fontId="7" fillId="0" borderId="0"/>
    <xf numFmtId="0" fontId="63" fillId="0" borderId="0"/>
    <xf numFmtId="0" fontId="85" fillId="0" borderId="0"/>
    <xf numFmtId="0" fontId="7" fillId="0" borderId="0"/>
    <xf numFmtId="0" fontId="63" fillId="0" borderId="0"/>
    <xf numFmtId="168" fontId="29" fillId="0" borderId="0"/>
    <xf numFmtId="0" fontId="85" fillId="0" borderId="0"/>
    <xf numFmtId="0" fontId="62" fillId="0" borderId="0"/>
    <xf numFmtId="0" fontId="63" fillId="0" borderId="0"/>
    <xf numFmtId="0" fontId="85" fillId="0" borderId="0"/>
    <xf numFmtId="0" fontId="7" fillId="0" borderId="0"/>
    <xf numFmtId="0" fontId="33" fillId="0" borderId="0"/>
    <xf numFmtId="0" fontId="33" fillId="0" borderId="0"/>
    <xf numFmtId="0" fontId="63" fillId="0" borderId="0"/>
    <xf numFmtId="0" fontId="63" fillId="0" borderId="0"/>
    <xf numFmtId="0" fontId="23" fillId="0" borderId="0"/>
    <xf numFmtId="0" fontId="7" fillId="0" borderId="0"/>
    <xf numFmtId="0" fontId="63" fillId="0" borderId="0"/>
    <xf numFmtId="0" fontId="63" fillId="0" borderId="0"/>
    <xf numFmtId="0" fontId="90" fillId="0" borderId="0"/>
    <xf numFmtId="0" fontId="90" fillId="0" borderId="0"/>
    <xf numFmtId="0" fontId="62" fillId="0" borderId="0"/>
    <xf numFmtId="0" fontId="63" fillId="0" borderId="0"/>
    <xf numFmtId="0" fontId="62" fillId="0" borderId="0"/>
    <xf numFmtId="0" fontId="31" fillId="0" borderId="0"/>
    <xf numFmtId="0" fontId="23" fillId="0" borderId="0"/>
    <xf numFmtId="0" fontId="7" fillId="0" borderId="0"/>
    <xf numFmtId="0" fontId="31" fillId="0" borderId="0"/>
    <xf numFmtId="175" fontId="7" fillId="0" borderId="0" applyFont="0" applyFill="0" applyBorder="0" applyAlignment="0" applyProtection="0"/>
    <xf numFmtId="175" fontId="7" fillId="0" borderId="0" applyFont="0" applyFill="0" applyBorder="0" applyAlignment="0" applyProtection="0"/>
    <xf numFmtId="0" fontId="28" fillId="0" borderId="0" applyNumberFormat="0" applyFill="0" applyBorder="0" applyAlignment="0" applyProtection="0"/>
    <xf numFmtId="0" fontId="34" fillId="0" borderId="6" applyNumberFormat="0" applyFill="0" applyAlignment="0" applyProtection="0"/>
    <xf numFmtId="0" fontId="93" fillId="0" borderId="0" applyNumberFormat="0" applyFill="0" applyBorder="0" applyAlignment="0" applyProtection="0"/>
    <xf numFmtId="0" fontId="94" fillId="0" borderId="22" applyNumberFormat="0" applyFill="0" applyAlignment="0" applyProtection="0"/>
    <xf numFmtId="0" fontId="95" fillId="0" borderId="22" applyNumberFormat="0" applyFill="0" applyAlignment="0" applyProtection="0"/>
    <xf numFmtId="0" fontId="95"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59" fillId="0" borderId="12" applyNumberFormat="0" applyFill="0" applyAlignment="0" applyProtection="0"/>
    <xf numFmtId="0" fontId="95" fillId="0" borderId="22" applyNumberFormat="0" applyFill="0" applyAlignment="0" applyProtection="0"/>
    <xf numFmtId="0" fontId="94" fillId="0" borderId="22" applyNumberFormat="0" applyFill="0" applyAlignment="0" applyProtection="0"/>
    <xf numFmtId="0" fontId="96" fillId="0" borderId="23" applyNumberFormat="0" applyFill="0" applyAlignment="0" applyProtection="0"/>
    <xf numFmtId="0" fontId="97" fillId="0" borderId="23" applyNumberFormat="0" applyFill="0" applyAlignment="0" applyProtection="0"/>
    <xf numFmtId="0" fontId="97" fillId="0" borderId="23" applyNumberFormat="0" applyFill="0" applyAlignment="0" applyProtection="0"/>
    <xf numFmtId="0" fontId="96" fillId="0" borderId="23" applyNumberFormat="0" applyFill="0" applyAlignment="0" applyProtection="0"/>
    <xf numFmtId="0" fontId="96" fillId="0" borderId="23" applyNumberFormat="0" applyFill="0" applyAlignment="0" applyProtection="0"/>
    <xf numFmtId="0" fontId="60" fillId="0" borderId="13" applyNumberFormat="0" applyFill="0" applyAlignment="0" applyProtection="0"/>
    <xf numFmtId="0" fontId="97" fillId="0" borderId="23" applyNumberFormat="0" applyFill="0" applyAlignment="0" applyProtection="0"/>
    <xf numFmtId="0" fontId="96" fillId="0" borderId="23" applyNumberFormat="0" applyFill="0" applyAlignment="0" applyProtection="0"/>
    <xf numFmtId="0" fontId="98" fillId="0" borderId="24" applyNumberFormat="0" applyFill="0" applyAlignment="0" applyProtection="0"/>
    <xf numFmtId="0" fontId="99" fillId="0" borderId="24" applyNumberFormat="0" applyFill="0" applyAlignment="0" applyProtection="0"/>
    <xf numFmtId="0" fontId="99" fillId="0" borderId="24" applyNumberFormat="0" applyFill="0" applyAlignment="0" applyProtection="0"/>
    <xf numFmtId="0" fontId="98" fillId="0" borderId="24" applyNumberFormat="0" applyFill="0" applyAlignment="0" applyProtection="0"/>
    <xf numFmtId="0" fontId="98" fillId="0" borderId="24" applyNumberFormat="0" applyFill="0" applyAlignment="0" applyProtection="0"/>
    <xf numFmtId="0" fontId="61" fillId="0" borderId="14" applyNumberFormat="0" applyFill="0" applyAlignment="0" applyProtection="0"/>
    <xf numFmtId="0" fontId="99" fillId="0" borderId="24" applyNumberFormat="0" applyFill="0" applyAlignment="0" applyProtection="0"/>
    <xf numFmtId="0" fontId="98" fillId="0" borderId="24" applyNumberFormat="0" applyFill="0" applyAlignment="0" applyProtection="0"/>
    <xf numFmtId="0" fontId="98" fillId="0" borderId="0" applyNumberFormat="0" applyFill="0" applyBorder="0" applyAlignment="0" applyProtection="0"/>
    <xf numFmtId="0" fontId="99" fillId="0" borderId="0" applyNumberFormat="0" applyFill="0" applyBorder="0" applyAlignment="0" applyProtection="0"/>
    <xf numFmtId="0" fontId="98" fillId="0" borderId="0" applyNumberFormat="0" applyFill="0" applyBorder="0" applyAlignment="0" applyProtection="0"/>
    <xf numFmtId="0" fontId="61" fillId="0" borderId="0" applyNumberFormat="0" applyFill="0" applyBorder="0" applyAlignment="0" applyProtection="0"/>
    <xf numFmtId="0" fontId="99" fillId="0" borderId="0" applyNumberFormat="0" applyFill="0" applyBorder="0" applyAlignment="0" applyProtection="0"/>
    <xf numFmtId="0" fontId="98" fillId="0" borderId="0" applyNumberFormat="0" applyFill="0" applyBorder="0" applyAlignment="0" applyProtection="0"/>
    <xf numFmtId="0" fontId="100" fillId="0" borderId="0" applyNumberFormat="0" applyFill="0" applyBorder="0" applyAlignment="0" applyProtection="0"/>
    <xf numFmtId="0" fontId="101" fillId="0" borderId="25" applyNumberFormat="0" applyFill="0" applyAlignment="0" applyProtection="0"/>
    <xf numFmtId="0" fontId="102" fillId="0" borderId="25" applyNumberFormat="0" applyFill="0" applyAlignment="0" applyProtection="0"/>
    <xf numFmtId="0" fontId="101" fillId="0" borderId="25" applyNumberFormat="0" applyFill="0" applyAlignment="0" applyProtection="0"/>
    <xf numFmtId="0" fontId="102" fillId="0" borderId="25" applyNumberFormat="0" applyFill="0" applyAlignment="0" applyProtection="0"/>
    <xf numFmtId="0" fontId="101" fillId="0" borderId="25" applyNumberFormat="0" applyFill="0" applyAlignment="0" applyProtection="0"/>
    <xf numFmtId="171" fontId="7" fillId="0" borderId="0" applyFont="0" applyFill="0" applyBorder="0" applyAlignment="0" applyProtection="0"/>
    <xf numFmtId="171" fontId="7" fillId="0" borderId="0" applyFont="0" applyFill="0" applyBorder="0" applyAlignment="0" applyProtection="0"/>
    <xf numFmtId="171" fontId="7" fillId="0" borderId="0" applyFont="0" applyFill="0" applyBorder="0" applyAlignment="0" applyProtection="0"/>
    <xf numFmtId="171" fontId="7" fillId="0" borderId="0" applyFont="0" applyFill="0" applyBorder="0" applyAlignment="0" applyProtection="0"/>
    <xf numFmtId="171" fontId="49" fillId="0" borderId="0" applyFont="0" applyFill="0" applyBorder="0" applyAlignment="0" applyProtection="0"/>
    <xf numFmtId="0" fontId="103" fillId="0" borderId="0" applyNumberFormat="0" applyFill="0" applyBorder="0" applyAlignment="0" applyProtection="0"/>
    <xf numFmtId="0" fontId="104" fillId="0" borderId="0" applyNumberFormat="0" applyFill="0" applyBorder="0" applyAlignment="0" applyProtection="0"/>
    <xf numFmtId="0" fontId="103" fillId="0" borderId="0" applyNumberFormat="0" applyFill="0" applyBorder="0" applyAlignment="0" applyProtection="0"/>
    <xf numFmtId="0" fontId="104" fillId="0" borderId="0" applyNumberFormat="0" applyFill="0" applyBorder="0" applyAlignment="0" applyProtection="0"/>
    <xf numFmtId="0" fontId="103" fillId="0" borderId="0" applyNumberFormat="0" applyFill="0" applyBorder="0" applyAlignment="0" applyProtection="0"/>
    <xf numFmtId="0" fontId="48" fillId="0" borderId="0" applyNumberFormat="0" applyFill="0" applyBorder="0" applyAlignment="0" applyProtection="0"/>
    <xf numFmtId="164" fontId="6" fillId="0" borderId="0" applyFont="0" applyAlignment="0">
      <alignment horizontal="left"/>
    </xf>
    <xf numFmtId="1" fontId="2" fillId="0" borderId="15" applyBorder="0" applyAlignment="0">
      <alignment horizontal="left"/>
    </xf>
    <xf numFmtId="164" fontId="6" fillId="0" borderId="0" applyFont="0" applyAlignment="0">
      <alignment horizontal="left"/>
    </xf>
    <xf numFmtId="0" fontId="105" fillId="56" borderId="26" applyNumberFormat="0" applyAlignment="0" applyProtection="0"/>
    <xf numFmtId="0" fontId="106" fillId="56" borderId="26" applyNumberFormat="0" applyAlignment="0" applyProtection="0"/>
    <xf numFmtId="0" fontId="105" fillId="56" borderId="26" applyNumberFormat="0" applyAlignment="0" applyProtection="0"/>
    <xf numFmtId="0" fontId="106" fillId="56" borderId="26" applyNumberFormat="0" applyAlignment="0" applyProtection="0"/>
    <xf numFmtId="0" fontId="105" fillId="56" borderId="26" applyNumberFormat="0" applyAlignment="0" applyProtection="0"/>
  </cellStyleXfs>
  <cellXfs count="464">
    <xf numFmtId="0" fontId="0" fillId="0" borderId="0" xfId="0"/>
    <xf numFmtId="0" fontId="7" fillId="0" borderId="0" xfId="0" applyNumberFormat="1" applyFont="1"/>
    <xf numFmtId="0" fontId="7" fillId="0" borderId="0" xfId="0" applyNumberFormat="1" applyFont="1" applyBorder="1"/>
    <xf numFmtId="0" fontId="7" fillId="0" borderId="0" xfId="0" applyNumberFormat="1" applyFont="1" applyAlignment="1">
      <alignment horizontal="left"/>
    </xf>
    <xf numFmtId="0" fontId="0" fillId="0" borderId="0" xfId="0" applyAlignment="1">
      <alignment horizontal="left"/>
    </xf>
    <xf numFmtId="0" fontId="0" fillId="0" borderId="0" xfId="0" applyBorder="1"/>
    <xf numFmtId="0" fontId="7" fillId="0" borderId="0" xfId="0" applyFont="1"/>
    <xf numFmtId="0" fontId="9" fillId="0" borderId="0" xfId="0" applyFont="1" applyBorder="1" applyAlignment="1">
      <alignment vertical="top" wrapText="1"/>
    </xf>
    <xf numFmtId="0" fontId="0" fillId="0" borderId="0" xfId="0" applyFill="1"/>
    <xf numFmtId="0" fontId="5" fillId="0" borderId="0" xfId="0" applyFont="1" applyFill="1" applyAlignment="1">
      <alignment horizontal="center"/>
    </xf>
    <xf numFmtId="0" fontId="5" fillId="0" borderId="0" xfId="0" applyFont="1" applyFill="1"/>
    <xf numFmtId="0" fontId="5" fillId="0" borderId="0" xfId="0" applyFont="1" applyFill="1" applyAlignment="1">
      <alignment horizontal="right"/>
    </xf>
    <xf numFmtId="0" fontId="12" fillId="0" borderId="0" xfId="0" applyFont="1" applyFill="1" applyAlignment="1"/>
    <xf numFmtId="0" fontId="12" fillId="0" borderId="0" xfId="0" applyFont="1" applyFill="1"/>
    <xf numFmtId="0" fontId="6" fillId="0" borderId="0" xfId="0" applyFont="1" applyFill="1" applyAlignment="1">
      <alignment horizontal="left"/>
    </xf>
    <xf numFmtId="0" fontId="6" fillId="0" borderId="0" xfId="0" applyFont="1" applyFill="1" applyAlignment="1"/>
    <xf numFmtId="0" fontId="6" fillId="0" borderId="0" xfId="0" applyFont="1" applyFill="1" applyAlignment="1">
      <alignment horizontal="right"/>
    </xf>
    <xf numFmtId="0" fontId="6" fillId="0" borderId="0" xfId="0" applyFont="1" applyFill="1"/>
    <xf numFmtId="41" fontId="6" fillId="0" borderId="0" xfId="0" applyNumberFormat="1" applyFont="1" applyFill="1" applyAlignment="1">
      <alignment horizontal="right"/>
    </xf>
    <xf numFmtId="0" fontId="6" fillId="0" borderId="0" xfId="0" applyFont="1" applyFill="1" applyAlignment="1">
      <alignment horizontal="center"/>
    </xf>
    <xf numFmtId="0" fontId="6" fillId="0" borderId="0" xfId="0" applyFont="1" applyFill="1" applyBorder="1" applyAlignment="1"/>
    <xf numFmtId="41" fontId="6" fillId="0" borderId="0" xfId="0" applyNumberFormat="1" applyFont="1" applyFill="1" applyBorder="1" applyAlignment="1">
      <alignment horizontal="right"/>
    </xf>
    <xf numFmtId="0" fontId="12" fillId="0" borderId="0" xfId="0" applyFont="1" applyAlignment="1">
      <alignment horizontal="left"/>
    </xf>
    <xf numFmtId="0" fontId="12" fillId="0" borderId="0" xfId="0" applyFont="1"/>
    <xf numFmtId="0" fontId="6" fillId="0" borderId="0" xfId="0" applyFont="1" applyAlignment="1">
      <alignment horizontal="right"/>
    </xf>
    <xf numFmtId="0" fontId="6" fillId="0" borderId="0" xfId="0" applyFont="1"/>
    <xf numFmtId="0" fontId="6" fillId="0" borderId="0" xfId="0" applyFont="1" applyAlignment="1">
      <alignment horizontal="left"/>
    </xf>
    <xf numFmtId="0" fontId="7" fillId="0" borderId="0" xfId="0" applyFont="1" applyAlignment="1"/>
    <xf numFmtId="0" fontId="7" fillId="0" borderId="0" xfId="0" applyFont="1" applyFill="1" applyBorder="1" applyAlignment="1"/>
    <xf numFmtId="0" fontId="6" fillId="0" borderId="0" xfId="0" applyFont="1" applyAlignment="1"/>
    <xf numFmtId="0" fontId="6" fillId="0" borderId="0" xfId="0" applyFont="1" applyFill="1" applyBorder="1"/>
    <xf numFmtId="0" fontId="12" fillId="0" borderId="0" xfId="0" applyFont="1" applyAlignment="1"/>
    <xf numFmtId="0" fontId="12" fillId="0" borderId="0" xfId="0" applyFont="1" applyFill="1" applyAlignment="1">
      <alignment horizontal="center"/>
    </xf>
    <xf numFmtId="41" fontId="12" fillId="0" borderId="0" xfId="0" applyNumberFormat="1" applyFont="1" applyFill="1" applyAlignment="1">
      <alignment horizontal="right"/>
    </xf>
    <xf numFmtId="0" fontId="12" fillId="0" borderId="0" xfId="0" applyFont="1" applyFill="1" applyAlignment="1">
      <alignment horizontal="left"/>
    </xf>
    <xf numFmtId="0" fontId="4" fillId="0" borderId="0" xfId="0" applyFont="1" applyFill="1"/>
    <xf numFmtId="0" fontId="5" fillId="0" borderId="0" xfId="0" applyFont="1" applyFill="1" applyAlignment="1">
      <alignment horizontal="left"/>
    </xf>
    <xf numFmtId="0" fontId="5" fillId="0" borderId="0" xfId="0" applyFont="1" applyFill="1" applyAlignment="1"/>
    <xf numFmtId="0" fontId="4" fillId="0" borderId="0" xfId="0" applyFont="1" applyFill="1" applyAlignment="1">
      <alignment horizontal="left"/>
    </xf>
    <xf numFmtId="0" fontId="4" fillId="0" borderId="0" xfId="0" applyFont="1" applyFill="1" applyAlignment="1">
      <alignment horizontal="right"/>
    </xf>
    <xf numFmtId="0" fontId="14" fillId="0" borderId="0" xfId="0" applyFont="1" applyFill="1"/>
    <xf numFmtId="0" fontId="14" fillId="0" borderId="0" xfId="0" applyFont="1" applyFill="1" applyAlignment="1">
      <alignment horizontal="left"/>
    </xf>
    <xf numFmtId="0" fontId="14" fillId="0" borderId="0" xfId="0" applyFont="1" applyFill="1" applyAlignment="1">
      <alignment horizontal="right"/>
    </xf>
    <xf numFmtId="0" fontId="13" fillId="0" borderId="0" xfId="0" applyFont="1" applyFill="1" applyAlignment="1">
      <alignment horizontal="right"/>
    </xf>
    <xf numFmtId="0" fontId="13" fillId="0" borderId="0" xfId="0" applyFont="1" applyFill="1"/>
    <xf numFmtId="0" fontId="6" fillId="0" borderId="0" xfId="0" applyFont="1" applyFill="1" applyBorder="1" applyAlignment="1">
      <alignment horizontal="center"/>
    </xf>
    <xf numFmtId="0" fontId="7" fillId="0" borderId="0" xfId="0" applyNumberFormat="1" applyFont="1" applyFill="1" applyAlignment="1">
      <alignment horizontal="left"/>
    </xf>
    <xf numFmtId="0" fontId="6" fillId="0" borderId="0" xfId="361" applyFont="1" applyAlignment="1"/>
    <xf numFmtId="0" fontId="12" fillId="0" borderId="0" xfId="361" applyFont="1" applyFill="1" applyAlignment="1"/>
    <xf numFmtId="0" fontId="12" fillId="0" borderId="0" xfId="361" applyFont="1" applyFill="1" applyAlignment="1">
      <alignment horizontal="left"/>
    </xf>
    <xf numFmtId="0" fontId="6" fillId="0" borderId="0" xfId="361" applyFont="1" applyAlignment="1">
      <alignment horizontal="right"/>
    </xf>
    <xf numFmtId="166" fontId="0" fillId="0" borderId="0" xfId="0" applyNumberFormat="1"/>
    <xf numFmtId="0" fontId="6" fillId="0" borderId="0" xfId="361" applyFont="1" applyAlignment="1">
      <alignment horizontal="left"/>
    </xf>
    <xf numFmtId="0" fontId="12" fillId="0" borderId="0" xfId="361" applyFont="1" applyAlignment="1">
      <alignment horizontal="left"/>
    </xf>
    <xf numFmtId="0" fontId="12" fillId="0" borderId="0" xfId="361" applyFont="1" applyAlignment="1"/>
    <xf numFmtId="0" fontId="21" fillId="0" borderId="0" xfId="361" applyFont="1" applyFill="1" applyBorder="1" applyAlignment="1">
      <alignment horizontal="right"/>
    </xf>
    <xf numFmtId="0" fontId="0" fillId="0" borderId="0" xfId="0" applyFill="1" applyAlignment="1"/>
    <xf numFmtId="0" fontId="6" fillId="0" borderId="0" xfId="361" applyFont="1" applyFill="1" applyAlignment="1"/>
    <xf numFmtId="49" fontId="7" fillId="0" borderId="0" xfId="0" applyNumberFormat="1" applyFont="1" applyFill="1" applyBorder="1" applyAlignment="1">
      <alignment horizontal="left" indent="1"/>
    </xf>
    <xf numFmtId="41" fontId="6" fillId="0" borderId="0" xfId="0" applyNumberFormat="1" applyFont="1" applyFill="1"/>
    <xf numFmtId="0" fontId="6" fillId="0" borderId="0" xfId="357" applyFont="1" applyFill="1"/>
    <xf numFmtId="0" fontId="6" fillId="0" borderId="0" xfId="357" applyFont="1" applyFill="1" applyAlignment="1">
      <alignment horizontal="left"/>
    </xf>
    <xf numFmtId="0" fontId="6" fillId="0" borderId="0" xfId="357" applyFont="1" applyFill="1" applyAlignment="1">
      <alignment horizontal="right"/>
    </xf>
    <xf numFmtId="41" fontId="6" fillId="0" borderId="0" xfId="357" applyNumberFormat="1" applyFont="1" applyFill="1"/>
    <xf numFmtId="0" fontId="12" fillId="0" borderId="0" xfId="357" applyFont="1" applyFill="1"/>
    <xf numFmtId="166" fontId="6" fillId="0" borderId="0" xfId="0" applyNumberFormat="1" applyFont="1" applyFill="1"/>
    <xf numFmtId="173" fontId="107" fillId="0" borderId="0" xfId="0" applyNumberFormat="1" applyFont="1" applyFill="1" applyBorder="1" applyAlignment="1">
      <alignment vertical="top"/>
    </xf>
    <xf numFmtId="0" fontId="108" fillId="57" borderId="0" xfId="362" applyFont="1" applyFill="1" applyAlignment="1">
      <alignment vertical="top" wrapText="1"/>
    </xf>
    <xf numFmtId="41" fontId="22" fillId="0" borderId="0" xfId="0" applyNumberFormat="1" applyFont="1" applyFill="1" applyBorder="1" applyAlignment="1">
      <alignment horizontal="right" vertical="top"/>
    </xf>
    <xf numFmtId="173" fontId="107" fillId="0" borderId="0" xfId="0" applyNumberFormat="1" applyFont="1" applyFill="1" applyBorder="1" applyAlignment="1">
      <alignment vertical="top"/>
    </xf>
    <xf numFmtId="0" fontId="7" fillId="0" borderId="0" xfId="0" applyFont="1" applyAlignment="1">
      <alignment horizontal="right"/>
    </xf>
    <xf numFmtId="0" fontId="18" fillId="0" borderId="0" xfId="0" applyFont="1" applyAlignment="1">
      <alignment horizontal="left"/>
    </xf>
    <xf numFmtId="0" fontId="52" fillId="0" borderId="0" xfId="0" applyFont="1" applyAlignment="1">
      <alignment horizontal="left"/>
    </xf>
    <xf numFmtId="0" fontId="3" fillId="0" borderId="0" xfId="0" applyNumberFormat="1" applyFont="1"/>
    <xf numFmtId="0" fontId="18" fillId="0" borderId="0" xfId="0" applyFont="1" applyAlignment="1">
      <alignment horizontal="right"/>
    </xf>
    <xf numFmtId="0" fontId="7" fillId="58" borderId="0" xfId="0" applyFont="1" applyFill="1"/>
    <xf numFmtId="0" fontId="7" fillId="0" borderId="0" xfId="0" applyFont="1" applyAlignment="1">
      <alignment horizontal="center"/>
    </xf>
    <xf numFmtId="0" fontId="81" fillId="0" borderId="0" xfId="277" applyAlignment="1">
      <alignment horizontal="right"/>
    </xf>
    <xf numFmtId="0" fontId="81" fillId="0" borderId="0" xfId="277"/>
    <xf numFmtId="0" fontId="3" fillId="0" borderId="0" xfId="0" applyFont="1" applyFill="1" applyAlignment="1">
      <alignment horizontal="left"/>
    </xf>
    <xf numFmtId="0" fontId="31" fillId="0" borderId="0" xfId="0" applyFont="1" applyFill="1" applyAlignment="1">
      <alignment horizontal="right"/>
    </xf>
    <xf numFmtId="0" fontId="31" fillId="0" borderId="0" xfId="0" applyFont="1" applyFill="1"/>
    <xf numFmtId="0" fontId="31" fillId="0" borderId="0" xfId="0" applyFont="1" applyFill="1" applyAlignment="1">
      <alignment horizontal="center"/>
    </xf>
    <xf numFmtId="41" fontId="31" fillId="0" borderId="0" xfId="0" applyNumberFormat="1" applyFont="1" applyFill="1"/>
    <xf numFmtId="0" fontId="53" fillId="0" borderId="0" xfId="0" applyFont="1" applyFill="1" applyBorder="1" applyAlignment="1">
      <alignment horizontal="right" vertical="top"/>
    </xf>
    <xf numFmtId="0" fontId="10" fillId="0" borderId="0" xfId="0" applyFont="1" applyFill="1" applyAlignment="1">
      <alignment horizontal="left"/>
    </xf>
    <xf numFmtId="0" fontId="31" fillId="0" borderId="0" xfId="0" applyFont="1" applyFill="1" applyAlignment="1"/>
    <xf numFmtId="0" fontId="31" fillId="0" borderId="0" xfId="0" applyFont="1" applyFill="1" applyAlignment="1">
      <alignment horizontal="left" indent="1"/>
    </xf>
    <xf numFmtId="0" fontId="31" fillId="0" borderId="0" xfId="0" applyFont="1" applyFill="1" applyBorder="1" applyAlignment="1">
      <alignment vertical="center"/>
    </xf>
    <xf numFmtId="0" fontId="109" fillId="0" borderId="0" xfId="0" applyFont="1" applyFill="1" applyAlignment="1">
      <alignment vertical="top" wrapText="1"/>
    </xf>
    <xf numFmtId="41" fontId="31" fillId="0" borderId="0" xfId="0" applyNumberFormat="1" applyFont="1" applyFill="1" applyAlignment="1"/>
    <xf numFmtId="41" fontId="109" fillId="0" borderId="0" xfId="0" applyNumberFormat="1" applyFont="1" applyFill="1" applyAlignment="1">
      <alignment vertical="top" wrapText="1"/>
    </xf>
    <xf numFmtId="0" fontId="31" fillId="0" borderId="0" xfId="0" applyFont="1" applyFill="1" applyAlignment="1">
      <alignment horizontal="left"/>
    </xf>
    <xf numFmtId="0" fontId="10" fillId="0" borderId="0" xfId="0" applyFont="1" applyFill="1"/>
    <xf numFmtId="167" fontId="31" fillId="0" borderId="0" xfId="0" applyNumberFormat="1" applyFont="1" applyFill="1" applyAlignment="1"/>
    <xf numFmtId="0" fontId="31" fillId="0" borderId="0" xfId="0" applyFont="1" applyFill="1" applyBorder="1" applyAlignment="1">
      <alignment horizontal="left"/>
    </xf>
    <xf numFmtId="41" fontId="31" fillId="0" borderId="0" xfId="0" applyNumberFormat="1" applyFont="1" applyFill="1" applyAlignment="1">
      <alignment horizontal="right"/>
    </xf>
    <xf numFmtId="1" fontId="31" fillId="0" borderId="0" xfId="0" applyNumberFormat="1" applyFont="1" applyFill="1" applyAlignment="1">
      <alignment horizontal="right"/>
    </xf>
    <xf numFmtId="49" fontId="31" fillId="0" borderId="0" xfId="0" applyNumberFormat="1" applyFont="1" applyFill="1" applyBorder="1" applyAlignment="1">
      <alignment horizontal="left" indent="1"/>
    </xf>
    <xf numFmtId="41" fontId="31" fillId="0" borderId="0" xfId="0" applyNumberFormat="1" applyFont="1" applyBorder="1" applyAlignment="1">
      <alignment horizontal="right" vertical="top"/>
    </xf>
    <xf numFmtId="0" fontId="10" fillId="0" borderId="0" xfId="0" applyFont="1" applyFill="1" applyBorder="1" applyAlignment="1">
      <alignment horizontal="left"/>
    </xf>
    <xf numFmtId="41" fontId="10" fillId="0" borderId="0" xfId="0" applyNumberFormat="1" applyFont="1" applyFill="1"/>
    <xf numFmtId="41" fontId="10" fillId="0" borderId="0" xfId="0" applyNumberFormat="1" applyFont="1" applyFill="1" applyAlignment="1">
      <alignment horizontal="right"/>
    </xf>
    <xf numFmtId="1" fontId="10" fillId="0" borderId="0" xfId="0" applyNumberFormat="1" applyFont="1" applyFill="1" applyAlignment="1">
      <alignment horizontal="right"/>
    </xf>
    <xf numFmtId="0" fontId="10" fillId="0" borderId="0" xfId="0" applyFont="1" applyFill="1" applyAlignment="1">
      <alignment horizontal="right"/>
    </xf>
    <xf numFmtId="0" fontId="10" fillId="0" borderId="0" xfId="0" applyFont="1" applyFill="1" applyAlignment="1"/>
    <xf numFmtId="167" fontId="10" fillId="0" borderId="0" xfId="0" applyNumberFormat="1" applyFont="1" applyFill="1" applyAlignment="1"/>
    <xf numFmtId="0" fontId="31" fillId="0" borderId="0" xfId="0" applyFont="1" applyFill="1" applyBorder="1" applyAlignment="1">
      <alignment horizontal="center"/>
    </xf>
    <xf numFmtId="43" fontId="31" fillId="0" borderId="0" xfId="0" applyNumberFormat="1" applyFont="1" applyFill="1"/>
    <xf numFmtId="49" fontId="31" fillId="0" borderId="0" xfId="0" applyNumberFormat="1" applyFont="1" applyFill="1" applyAlignment="1">
      <alignment horizontal="left"/>
    </xf>
    <xf numFmtId="1" fontId="31" fillId="0" borderId="0" xfId="0" applyNumberFormat="1" applyFont="1" applyBorder="1" applyAlignment="1">
      <alignment horizontal="right" vertical="top"/>
    </xf>
    <xf numFmtId="1" fontId="31" fillId="0" borderId="0" xfId="0" applyNumberFormat="1" applyFont="1" applyFill="1" applyBorder="1" applyAlignment="1">
      <alignment horizontal="right"/>
    </xf>
    <xf numFmtId="49" fontId="31" fillId="0" borderId="16" xfId="0" applyNumberFormat="1" applyFont="1" applyFill="1" applyBorder="1" applyAlignment="1" applyProtection="1">
      <alignment horizontal="right"/>
      <protection locked="0"/>
    </xf>
    <xf numFmtId="0" fontId="31" fillId="0" borderId="0" xfId="0" applyFont="1" applyFill="1" applyBorder="1" applyAlignment="1">
      <alignment horizontal="right"/>
    </xf>
    <xf numFmtId="0" fontId="31" fillId="0" borderId="0" xfId="0" applyFont="1" applyFill="1" applyBorder="1" applyAlignment="1"/>
    <xf numFmtId="41" fontId="31" fillId="0" borderId="0" xfId="0" applyNumberFormat="1" applyFont="1" applyFill="1" applyBorder="1" applyAlignment="1">
      <alignment horizontal="right"/>
    </xf>
    <xf numFmtId="0" fontId="10" fillId="0" borderId="0" xfId="0" applyFont="1" applyFill="1" applyBorder="1" applyAlignment="1"/>
    <xf numFmtId="41" fontId="10" fillId="0" borderId="0" xfId="0" applyNumberFormat="1" applyFont="1" applyFill="1" applyBorder="1" applyAlignment="1">
      <alignment horizontal="right"/>
    </xf>
    <xf numFmtId="0" fontId="10" fillId="0" borderId="0" xfId="0" applyFont="1" applyFill="1" applyBorder="1" applyAlignment="1">
      <alignment horizontal="center"/>
    </xf>
    <xf numFmtId="0" fontId="3" fillId="0" borderId="0" xfId="0" applyFont="1" applyFill="1" applyAlignment="1">
      <alignment horizontal="left" wrapText="1"/>
    </xf>
    <xf numFmtId="0" fontId="31" fillId="0" borderId="0" xfId="0" applyFont="1" applyFill="1" applyBorder="1" applyAlignment="1">
      <alignment horizontal="left" indent="1"/>
    </xf>
    <xf numFmtId="49" fontId="31" fillId="0" borderId="0" xfId="0" applyNumberFormat="1" applyFont="1" applyFill="1" applyAlignment="1"/>
    <xf numFmtId="0" fontId="10" fillId="0" borderId="0" xfId="0" applyFont="1" applyFill="1" applyBorder="1" applyAlignment="1" applyProtection="1">
      <alignment horizontal="left" wrapText="1"/>
    </xf>
    <xf numFmtId="41" fontId="10" fillId="0" borderId="0" xfId="0" applyNumberFormat="1" applyFont="1" applyFill="1" applyBorder="1" applyAlignment="1" applyProtection="1">
      <alignment horizontal="right"/>
    </xf>
    <xf numFmtId="0" fontId="31" fillId="0" borderId="0" xfId="0" applyFont="1" applyFill="1" applyBorder="1" applyAlignment="1" applyProtection="1"/>
    <xf numFmtId="41" fontId="31" fillId="0" borderId="0" xfId="0" applyNumberFormat="1" applyFont="1" applyFill="1" applyBorder="1" applyAlignment="1" applyProtection="1">
      <alignment horizontal="right"/>
    </xf>
    <xf numFmtId="0" fontId="31" fillId="0" borderId="0" xfId="0" applyFont="1" applyFill="1" applyBorder="1" applyAlignment="1" applyProtection="1">
      <alignment horizontal="left" indent="1"/>
    </xf>
    <xf numFmtId="49" fontId="31" fillId="0" borderId="0" xfId="0" applyNumberFormat="1" applyFont="1" applyFill="1" applyBorder="1" applyAlignment="1">
      <alignment horizontal="left"/>
    </xf>
    <xf numFmtId="0" fontId="31" fillId="0" borderId="0" xfId="0" applyFont="1" applyFill="1" applyBorder="1" applyAlignment="1" applyProtection="1">
      <alignment horizontal="right" wrapText="1"/>
    </xf>
    <xf numFmtId="0" fontId="31" fillId="0" borderId="0" xfId="357" applyFont="1" applyFill="1" applyAlignment="1">
      <alignment horizontal="left"/>
    </xf>
    <xf numFmtId="0" fontId="10" fillId="0" borderId="0" xfId="357" applyFont="1" applyFill="1" applyBorder="1" applyAlignment="1" applyProtection="1">
      <alignment horizontal="left" vertical="center" wrapText="1"/>
    </xf>
    <xf numFmtId="41" fontId="31" fillId="0" borderId="0" xfId="357" applyNumberFormat="1" applyFont="1" applyFill="1" applyAlignment="1">
      <alignment horizontal="right"/>
    </xf>
    <xf numFmtId="49" fontId="31" fillId="0" borderId="0" xfId="357" applyNumberFormat="1" applyFont="1" applyFill="1" applyBorder="1" applyAlignment="1">
      <alignment horizontal="left" indent="1"/>
    </xf>
    <xf numFmtId="0" fontId="31" fillId="0" borderId="0" xfId="357" applyFont="1" applyFill="1" applyBorder="1" applyAlignment="1" applyProtection="1"/>
    <xf numFmtId="41" fontId="31" fillId="0" borderId="0" xfId="357" applyNumberFormat="1" applyFont="1" applyFill="1" applyAlignment="1">
      <alignment horizontal="left"/>
    </xf>
    <xf numFmtId="0" fontId="10" fillId="0" borderId="0" xfId="0" applyFont="1" applyFill="1" applyBorder="1" applyAlignment="1" applyProtection="1">
      <alignment horizontal="left" vertical="center" wrapText="1"/>
    </xf>
    <xf numFmtId="0" fontId="10" fillId="0" borderId="17"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wrapText="1"/>
    </xf>
    <xf numFmtId="0" fontId="31" fillId="0" borderId="0" xfId="373" applyFont="1" applyFill="1" applyBorder="1" applyAlignment="1" applyProtection="1">
      <alignment horizontal="left" vertical="center" wrapText="1"/>
    </xf>
    <xf numFmtId="41" fontId="10" fillId="0" borderId="0" xfId="357" applyNumberFormat="1" applyFont="1" applyFill="1" applyAlignment="1">
      <alignment horizontal="right"/>
    </xf>
    <xf numFmtId="0" fontId="54" fillId="0" borderId="0" xfId="0" applyFont="1" applyFill="1" applyBorder="1" applyAlignment="1">
      <alignment horizontal="right" wrapText="1"/>
    </xf>
    <xf numFmtId="0" fontId="53" fillId="0" borderId="0" xfId="0" applyFont="1" applyFill="1" applyBorder="1" applyAlignment="1">
      <alignment horizontal="left"/>
    </xf>
    <xf numFmtId="41" fontId="54" fillId="0" borderId="0" xfId="0" applyNumberFormat="1" applyFont="1" applyFill="1" applyBorder="1" applyAlignment="1">
      <alignment horizontal="right"/>
    </xf>
    <xf numFmtId="41" fontId="53" fillId="0" borderId="0" xfId="0" applyNumberFormat="1" applyFont="1" applyFill="1" applyBorder="1" applyAlignment="1">
      <alignment horizontal="right"/>
    </xf>
    <xf numFmtId="0" fontId="54" fillId="0" borderId="0" xfId="0" applyFont="1" applyFill="1" applyBorder="1" applyAlignment="1">
      <alignment horizontal="left"/>
    </xf>
    <xf numFmtId="0" fontId="31" fillId="0" borderId="0" xfId="0" applyNumberFormat="1" applyFont="1" applyAlignment="1">
      <alignment horizontal="left"/>
    </xf>
    <xf numFmtId="0" fontId="31" fillId="0" borderId="0" xfId="0" applyNumberFormat="1" applyFont="1" applyBorder="1"/>
    <xf numFmtId="0" fontId="31" fillId="0" borderId="0" xfId="0" applyFont="1" applyAlignment="1">
      <alignment horizontal="left"/>
    </xf>
    <xf numFmtId="0" fontId="31" fillId="0" borderId="0" xfId="0" applyFont="1" applyBorder="1"/>
    <xf numFmtId="0" fontId="31" fillId="0" borderId="0" xfId="0" applyNumberFormat="1" applyFont="1" applyFill="1" applyBorder="1" applyAlignment="1">
      <alignment horizontal="right"/>
    </xf>
    <xf numFmtId="0" fontId="31" fillId="0" borderId="0" xfId="0" applyNumberFormat="1" applyFont="1" applyFill="1" applyBorder="1"/>
    <xf numFmtId="0" fontId="31" fillId="0" borderId="0" xfId="0" applyFont="1" applyFill="1" applyBorder="1"/>
    <xf numFmtId="41" fontId="31" fillId="0" borderId="0" xfId="0" applyNumberFormat="1" applyFont="1" applyBorder="1"/>
    <xf numFmtId="0" fontId="10" fillId="0" borderId="0" xfId="0" applyFont="1" applyFill="1" applyBorder="1" applyAlignment="1">
      <alignment wrapText="1"/>
    </xf>
    <xf numFmtId="0" fontId="31" fillId="0" borderId="0" xfId="0" applyFont="1"/>
    <xf numFmtId="41" fontId="56" fillId="0" borderId="0" xfId="0" applyNumberFormat="1" applyFont="1" applyAlignment="1">
      <alignment horizontal="right"/>
    </xf>
    <xf numFmtId="0" fontId="31" fillId="0" borderId="0" xfId="0" applyFont="1" applyAlignment="1">
      <alignment horizontal="right"/>
    </xf>
    <xf numFmtId="0" fontId="31" fillId="0" borderId="0" xfId="0" applyFont="1" applyBorder="1" applyAlignment="1"/>
    <xf numFmtId="0" fontId="53" fillId="0" borderId="0" xfId="0" applyFont="1" applyBorder="1" applyAlignment="1">
      <alignment wrapText="1"/>
    </xf>
    <xf numFmtId="165" fontId="31" fillId="0" borderId="0" xfId="0" applyNumberFormat="1" applyFont="1" applyAlignment="1">
      <alignment horizontal="right"/>
    </xf>
    <xf numFmtId="41" fontId="31" fillId="0" borderId="0" xfId="0" applyNumberFormat="1" applyFont="1" applyAlignment="1">
      <alignment horizontal="right"/>
    </xf>
    <xf numFmtId="0" fontId="31" fillId="0" borderId="0" xfId="0" applyFont="1" applyAlignment="1"/>
    <xf numFmtId="165" fontId="31" fillId="0" borderId="0" xfId="0" applyNumberFormat="1" applyFont="1" applyFill="1" applyAlignment="1">
      <alignment horizontal="right"/>
    </xf>
    <xf numFmtId="165" fontId="31" fillId="0" borderId="0" xfId="0" applyNumberFormat="1" applyFont="1" applyBorder="1" applyAlignment="1">
      <alignment horizontal="right"/>
    </xf>
    <xf numFmtId="0" fontId="10" fillId="0" borderId="0" xfId="0" applyFont="1" applyAlignment="1">
      <alignment horizontal="left"/>
    </xf>
    <xf numFmtId="0" fontId="10" fillId="0" borderId="0" xfId="0" applyFont="1" applyBorder="1" applyAlignment="1"/>
    <xf numFmtId="0" fontId="54" fillId="0" borderId="0" xfId="0" applyFont="1" applyBorder="1" applyAlignment="1">
      <alignment wrapText="1"/>
    </xf>
    <xf numFmtId="165" fontId="10" fillId="0" borderId="0" xfId="0" applyNumberFormat="1" applyFont="1" applyAlignment="1">
      <alignment horizontal="right"/>
    </xf>
    <xf numFmtId="41" fontId="10" fillId="0" borderId="0" xfId="0" applyNumberFormat="1" applyFont="1" applyAlignment="1">
      <alignment horizontal="right"/>
    </xf>
    <xf numFmtId="165" fontId="10" fillId="0" borderId="0" xfId="0" applyNumberFormat="1" applyFont="1" applyBorder="1" applyAlignment="1">
      <alignment horizontal="right"/>
    </xf>
    <xf numFmtId="41" fontId="31" fillId="0" borderId="0" xfId="0" applyNumberFormat="1" applyFont="1"/>
    <xf numFmtId="0" fontId="31" fillId="0" borderId="0" xfId="0" applyFont="1" applyBorder="1" applyAlignment="1">
      <alignment horizontal="right"/>
    </xf>
    <xf numFmtId="41" fontId="56" fillId="0" borderId="0" xfId="0" applyNumberFormat="1" applyFont="1" applyFill="1" applyAlignment="1">
      <alignment horizontal="right"/>
    </xf>
    <xf numFmtId="0" fontId="53" fillId="0" borderId="0" xfId="0" applyFont="1" applyFill="1" applyAlignment="1">
      <alignment vertical="top" wrapText="1"/>
    </xf>
    <xf numFmtId="41" fontId="31" fillId="0" borderId="0" xfId="0" applyNumberFormat="1" applyFont="1" applyFill="1" applyBorder="1" applyAlignment="1" applyProtection="1">
      <alignment horizontal="right"/>
      <protection locked="0"/>
    </xf>
    <xf numFmtId="41" fontId="10" fillId="0" borderId="0" xfId="0" applyNumberFormat="1" applyFont="1" applyFill="1" applyBorder="1" applyAlignment="1" applyProtection="1">
      <alignment horizontal="right"/>
      <protection locked="0"/>
    </xf>
    <xf numFmtId="0" fontId="53" fillId="0" borderId="0" xfId="0" applyFont="1" applyBorder="1" applyAlignment="1">
      <alignment vertical="top" wrapText="1"/>
    </xf>
    <xf numFmtId="0" fontId="53" fillId="0" borderId="0" xfId="0" applyFont="1" applyBorder="1" applyAlignment="1">
      <alignment horizontal="right" vertical="top" wrapText="1"/>
    </xf>
    <xf numFmtId="0" fontId="53" fillId="0" borderId="0" xfId="0" applyFont="1" applyFill="1" applyBorder="1" applyAlignment="1">
      <alignment vertical="top" wrapText="1"/>
    </xf>
    <xf numFmtId="0" fontId="10" fillId="0" borderId="0" xfId="0" applyNumberFormat="1" applyFont="1" applyAlignment="1">
      <alignment horizontal="left"/>
    </xf>
    <xf numFmtId="0" fontId="31" fillId="0" borderId="0" xfId="0" applyNumberFormat="1" applyFont="1"/>
    <xf numFmtId="0" fontId="31" fillId="0" borderId="0" xfId="0" applyNumberFormat="1" applyFont="1" applyAlignment="1">
      <alignment horizontal="right"/>
    </xf>
    <xf numFmtId="0" fontId="31" fillId="0" borderId="0" xfId="0" applyNumberFormat="1" applyFont="1" applyAlignment="1">
      <alignment horizontal="right" wrapText="1"/>
    </xf>
    <xf numFmtId="0" fontId="53" fillId="0" borderId="0" xfId="0" applyNumberFormat="1" applyFont="1" applyBorder="1" applyAlignment="1">
      <alignment vertical="top" wrapText="1"/>
    </xf>
    <xf numFmtId="0" fontId="10" fillId="0" borderId="0" xfId="0" applyNumberFormat="1" applyFont="1" applyAlignment="1">
      <alignment horizontal="right" wrapText="1"/>
    </xf>
    <xf numFmtId="0" fontId="31" fillId="0" borderId="0" xfId="361" applyFont="1" applyFill="1"/>
    <xf numFmtId="0" fontId="31" fillId="0" borderId="0" xfId="361" applyFont="1" applyFill="1" applyAlignment="1">
      <alignment horizontal="right"/>
    </xf>
    <xf numFmtId="0" fontId="31" fillId="0" borderId="0" xfId="361" applyFont="1" applyFill="1" applyAlignment="1">
      <alignment horizontal="center"/>
    </xf>
    <xf numFmtId="41" fontId="31" fillId="0" borderId="0" xfId="361" applyNumberFormat="1" applyFont="1" applyFill="1"/>
    <xf numFmtId="0" fontId="31" fillId="0" borderId="0" xfId="361" applyFont="1" applyAlignment="1"/>
    <xf numFmtId="0" fontId="31" fillId="0" borderId="0" xfId="361" applyFont="1" applyAlignment="1">
      <alignment horizontal="right"/>
    </xf>
    <xf numFmtId="0" fontId="31" fillId="0" borderId="0" xfId="361" applyFont="1" applyFill="1" applyAlignment="1">
      <alignment horizontal="left"/>
    </xf>
    <xf numFmtId="0" fontId="31" fillId="0" borderId="0" xfId="361" applyFont="1" applyAlignment="1">
      <alignment horizontal="left"/>
    </xf>
    <xf numFmtId="0" fontId="31" fillId="0" borderId="0" xfId="361" applyFont="1" applyFill="1" applyBorder="1" applyAlignment="1">
      <alignment horizontal="left"/>
    </xf>
    <xf numFmtId="41" fontId="31" fillId="0" borderId="0" xfId="361" applyNumberFormat="1" applyFont="1" applyFill="1" applyAlignment="1">
      <alignment horizontal="right"/>
    </xf>
    <xf numFmtId="0" fontId="31" fillId="0" borderId="0" xfId="361" applyFont="1" applyFill="1" applyAlignment="1"/>
    <xf numFmtId="0" fontId="31" fillId="0" borderId="0" xfId="361" applyFont="1" applyFill="1" applyBorder="1" applyAlignment="1"/>
    <xf numFmtId="41" fontId="31" fillId="0" borderId="0" xfId="361" applyNumberFormat="1" applyFont="1" applyFill="1" applyAlignment="1"/>
    <xf numFmtId="41" fontId="31" fillId="0" borderId="0" xfId="0" applyNumberFormat="1" applyFont="1" applyFill="1" applyBorder="1" applyAlignment="1" applyProtection="1">
      <protection locked="0"/>
    </xf>
    <xf numFmtId="0" fontId="53" fillId="0" borderId="0" xfId="361" applyFont="1" applyFill="1" applyBorder="1" applyAlignment="1"/>
    <xf numFmtId="41" fontId="31" fillId="0" borderId="0" xfId="0" applyNumberFormat="1" applyFont="1" applyFill="1" applyBorder="1" applyAlignment="1" applyProtection="1"/>
    <xf numFmtId="0" fontId="31" fillId="0" borderId="0" xfId="0" applyFont="1" applyFill="1" applyBorder="1" applyAlignment="1" applyProtection="1">
      <alignment wrapText="1"/>
    </xf>
    <xf numFmtId="41" fontId="31" fillId="0" borderId="0" xfId="361" applyNumberFormat="1" applyFont="1" applyAlignment="1"/>
    <xf numFmtId="0" fontId="31" fillId="0" borderId="0" xfId="0" applyFont="1" applyFill="1" applyBorder="1" applyAlignment="1" applyProtection="1">
      <alignment horizontal="left"/>
    </xf>
    <xf numFmtId="0" fontId="3" fillId="0" borderId="0" xfId="0" applyFont="1"/>
    <xf numFmtId="0" fontId="3" fillId="0" borderId="0" xfId="0" applyFont="1" applyAlignment="1"/>
    <xf numFmtId="41" fontId="57" fillId="0" borderId="0" xfId="0" applyNumberFormat="1" applyFont="1" applyAlignment="1">
      <alignment horizontal="right"/>
    </xf>
    <xf numFmtId="0" fontId="31" fillId="0" borderId="0" xfId="0" applyFont="1" applyFill="1" applyBorder="1" applyProtection="1"/>
    <xf numFmtId="41" fontId="57" fillId="0" borderId="0" xfId="0" applyNumberFormat="1" applyFont="1" applyFill="1" applyAlignment="1">
      <alignment horizontal="right"/>
    </xf>
    <xf numFmtId="0" fontId="31" fillId="0" borderId="17" xfId="0" applyFont="1" applyFill="1" applyBorder="1" applyAlignment="1" applyProtection="1">
      <alignment horizontal="left" vertical="center" wrapText="1"/>
    </xf>
    <xf numFmtId="0" fontId="31" fillId="0" borderId="17" xfId="0" applyFont="1" applyFill="1" applyBorder="1" applyProtection="1"/>
    <xf numFmtId="0" fontId="31" fillId="0" borderId="0" xfId="386" applyFont="1" applyFill="1" applyBorder="1" applyAlignment="1" applyProtection="1">
      <alignment horizontal="left" vertical="center" wrapText="1"/>
    </xf>
    <xf numFmtId="0" fontId="31" fillId="0" borderId="17" xfId="386" applyFont="1" applyFill="1" applyBorder="1" applyAlignment="1" applyProtection="1">
      <alignment horizontal="left" vertical="center" wrapText="1"/>
    </xf>
    <xf numFmtId="0" fontId="10" fillId="0" borderId="17" xfId="0" applyFont="1" applyFill="1" applyBorder="1"/>
    <xf numFmtId="166" fontId="31" fillId="0" borderId="0" xfId="0" applyNumberFormat="1" applyFont="1" applyAlignment="1">
      <alignment horizontal="right"/>
    </xf>
    <xf numFmtId="166" fontId="31" fillId="0" borderId="0" xfId="0" applyNumberFormat="1" applyFont="1" applyFill="1" applyAlignment="1">
      <alignment horizontal="right"/>
    </xf>
    <xf numFmtId="0" fontId="110" fillId="0" borderId="0" xfId="361" applyFont="1" applyBorder="1" applyAlignment="1">
      <alignment horizontal="right"/>
    </xf>
    <xf numFmtId="0" fontId="110" fillId="0" borderId="0" xfId="361" applyFont="1" applyBorder="1" applyAlignment="1">
      <alignment horizontal="right"/>
    </xf>
    <xf numFmtId="0" fontId="31" fillId="0" borderId="0" xfId="0" applyFont="1" applyFill="1" applyAlignment="1">
      <alignment horizontal="right"/>
    </xf>
    <xf numFmtId="0" fontId="31" fillId="0" borderId="0" xfId="0" applyFont="1" applyFill="1" applyBorder="1" applyAlignment="1">
      <alignment horizontal="right"/>
    </xf>
    <xf numFmtId="0" fontId="31" fillId="0" borderId="16" xfId="0" applyFont="1" applyFill="1" applyBorder="1" applyAlignment="1">
      <alignment horizontal="right" wrapText="1"/>
    </xf>
    <xf numFmtId="0" fontId="4" fillId="0" borderId="0" xfId="0" applyFont="1" applyFill="1" applyBorder="1" applyAlignment="1">
      <alignment horizontal="right"/>
    </xf>
    <xf numFmtId="0" fontId="4" fillId="0" borderId="0" xfId="0" applyFont="1" applyFill="1" applyBorder="1"/>
    <xf numFmtId="0" fontId="31" fillId="0" borderId="27" xfId="0" applyFont="1" applyFill="1" applyBorder="1" applyAlignment="1">
      <alignment horizontal="center"/>
    </xf>
    <xf numFmtId="0" fontId="31" fillId="0" borderId="28" xfId="0" applyFont="1" applyFill="1" applyBorder="1"/>
    <xf numFmtId="41" fontId="31" fillId="0" borderId="0" xfId="0" applyNumberFormat="1" applyFont="1" applyFill="1" applyBorder="1"/>
    <xf numFmtId="0" fontId="5" fillId="0" borderId="0" xfId="0" applyFont="1" applyFill="1" applyBorder="1" applyAlignment="1">
      <alignment horizontal="center"/>
    </xf>
    <xf numFmtId="0" fontId="5" fillId="0" borderId="0" xfId="0" applyFont="1" applyFill="1" applyBorder="1"/>
    <xf numFmtId="0" fontId="4" fillId="0" borderId="0" xfId="0" applyFont="1" applyFill="1" applyBorder="1" applyAlignment="1">
      <alignment horizontal="left"/>
    </xf>
    <xf numFmtId="0" fontId="31" fillId="0" borderId="31" xfId="0" applyFont="1" applyFill="1" applyBorder="1" applyAlignment="1">
      <alignment horizontal="right"/>
    </xf>
    <xf numFmtId="0" fontId="31" fillId="0" borderId="33" xfId="0" applyFont="1" applyFill="1" applyBorder="1" applyAlignment="1">
      <alignment horizontal="center"/>
    </xf>
    <xf numFmtId="0" fontId="31" fillId="0" borderId="31" xfId="0" applyFont="1" applyFill="1" applyBorder="1"/>
    <xf numFmtId="41" fontId="31" fillId="0" borderId="31" xfId="0" applyNumberFormat="1" applyFont="1" applyFill="1" applyBorder="1"/>
    <xf numFmtId="0" fontId="31" fillId="0" borderId="34" xfId="0" applyFont="1" applyFill="1" applyBorder="1"/>
    <xf numFmtId="0" fontId="31" fillId="0" borderId="31" xfId="0" applyFont="1" applyFill="1" applyBorder="1" applyAlignment="1">
      <alignment horizontal="center"/>
    </xf>
    <xf numFmtId="0" fontId="31" fillId="0" borderId="35" xfId="0" applyFont="1" applyFill="1" applyBorder="1" applyAlignment="1">
      <alignment horizontal="center"/>
    </xf>
    <xf numFmtId="0" fontId="31" fillId="0" borderId="36" xfId="0" applyFont="1" applyFill="1" applyBorder="1" applyAlignment="1">
      <alignment horizontal="right" wrapText="1"/>
    </xf>
    <xf numFmtId="0" fontId="31" fillId="0" borderId="37" xfId="0" applyFont="1" applyFill="1" applyBorder="1" applyAlignment="1">
      <alignment horizontal="right" wrapText="1"/>
    </xf>
    <xf numFmtId="0" fontId="31" fillId="0" borderId="38" xfId="0" applyFont="1" applyFill="1" applyBorder="1" applyAlignment="1">
      <alignment horizontal="center"/>
    </xf>
    <xf numFmtId="0" fontId="31" fillId="0" borderId="36" xfId="0" applyFont="1" applyFill="1" applyBorder="1" applyAlignment="1">
      <alignment horizontal="center"/>
    </xf>
    <xf numFmtId="0" fontId="31" fillId="0" borderId="39" xfId="0" applyFont="1" applyFill="1" applyBorder="1" applyAlignment="1">
      <alignment horizontal="center"/>
    </xf>
    <xf numFmtId="0" fontId="31" fillId="0" borderId="39" xfId="0" applyFont="1" applyFill="1" applyBorder="1" applyAlignment="1">
      <alignment horizontal="right" wrapText="1"/>
    </xf>
    <xf numFmtId="0" fontId="31" fillId="0" borderId="31" xfId="0" applyFont="1" applyFill="1" applyBorder="1" applyAlignment="1">
      <alignment horizontal="left" indent="1"/>
    </xf>
    <xf numFmtId="0" fontId="31" fillId="0" borderId="31" xfId="0" applyFont="1" applyFill="1" applyBorder="1" applyAlignment="1">
      <alignment vertical="center"/>
    </xf>
    <xf numFmtId="0" fontId="31" fillId="0" borderId="31" xfId="0" applyFont="1" applyFill="1" applyBorder="1" applyAlignment="1"/>
    <xf numFmtId="0" fontId="109" fillId="0" borderId="31" xfId="0" applyFont="1" applyFill="1" applyBorder="1" applyAlignment="1">
      <alignment vertical="top" wrapText="1"/>
    </xf>
    <xf numFmtId="41" fontId="31" fillId="0" borderId="31" xfId="0" applyNumberFormat="1" applyFont="1" applyFill="1" applyBorder="1" applyAlignment="1"/>
    <xf numFmtId="0" fontId="31" fillId="0" borderId="36" xfId="0" applyFont="1" applyFill="1" applyBorder="1" applyAlignment="1">
      <alignment horizontal="left"/>
    </xf>
    <xf numFmtId="0" fontId="31" fillId="0" borderId="31" xfId="0" applyFont="1" applyFill="1" applyBorder="1" applyAlignment="1">
      <alignment horizontal="left"/>
    </xf>
    <xf numFmtId="167" fontId="31" fillId="0" borderId="31" xfId="0" applyNumberFormat="1" applyFont="1" applyFill="1" applyBorder="1" applyAlignment="1"/>
    <xf numFmtId="49" fontId="31" fillId="0" borderId="36" xfId="0" applyNumberFormat="1" applyFont="1" applyFill="1" applyBorder="1" applyAlignment="1" applyProtection="1">
      <alignment horizontal="right"/>
      <protection locked="0"/>
    </xf>
    <xf numFmtId="49" fontId="31" fillId="0" borderId="31" xfId="0" applyNumberFormat="1" applyFont="1" applyFill="1" applyBorder="1" applyAlignment="1">
      <alignment horizontal="left" indent="1"/>
    </xf>
    <xf numFmtId="41" fontId="31" fillId="0" borderId="31" xfId="0" applyNumberFormat="1" applyFont="1" applyFill="1" applyBorder="1" applyAlignment="1">
      <alignment horizontal="right"/>
    </xf>
    <xf numFmtId="1" fontId="31" fillId="0" borderId="31" xfId="0" applyNumberFormat="1" applyFont="1" applyFill="1" applyBorder="1" applyAlignment="1">
      <alignment horizontal="right"/>
    </xf>
    <xf numFmtId="0" fontId="10" fillId="0" borderId="31" xfId="0" applyFont="1" applyFill="1" applyBorder="1" applyAlignment="1">
      <alignment horizontal="left"/>
    </xf>
    <xf numFmtId="1" fontId="31" fillId="0" borderId="31" xfId="0" applyNumberFormat="1" applyFont="1" applyBorder="1" applyAlignment="1">
      <alignment horizontal="right" vertical="top"/>
    </xf>
    <xf numFmtId="0" fontId="10" fillId="0" borderId="40" xfId="0" applyFont="1" applyFill="1" applyBorder="1" applyAlignment="1">
      <alignment horizontal="left"/>
    </xf>
    <xf numFmtId="49" fontId="31" fillId="0" borderId="38" xfId="0" applyNumberFormat="1" applyFont="1" applyFill="1" applyBorder="1" applyAlignment="1" applyProtection="1">
      <alignment horizontal="right"/>
      <protection locked="0"/>
    </xf>
    <xf numFmtId="0" fontId="10" fillId="0" borderId="36" xfId="0" applyFont="1" applyFill="1" applyBorder="1" applyAlignment="1">
      <alignment horizontal="left"/>
    </xf>
    <xf numFmtId="0" fontId="10" fillId="0" borderId="36" xfId="0" applyFont="1" applyFill="1" applyBorder="1" applyAlignment="1"/>
    <xf numFmtId="0" fontId="10" fillId="0" borderId="43" xfId="0" applyFont="1" applyFill="1" applyBorder="1" applyAlignment="1"/>
    <xf numFmtId="0" fontId="10" fillId="0" borderId="39" xfId="0" applyFont="1" applyFill="1" applyBorder="1" applyAlignment="1">
      <alignment horizontal="left"/>
    </xf>
    <xf numFmtId="0" fontId="10" fillId="0" borderId="39" xfId="0" applyFont="1" applyFill="1" applyBorder="1" applyAlignment="1">
      <alignment horizontal="right"/>
    </xf>
    <xf numFmtId="0" fontId="10" fillId="0" borderId="40" xfId="0" applyFont="1" applyFill="1" applyBorder="1" applyAlignment="1"/>
    <xf numFmtId="0" fontId="10" fillId="0" borderId="41" xfId="0" applyFont="1" applyFill="1" applyBorder="1" applyAlignment="1">
      <alignment horizontal="left"/>
    </xf>
    <xf numFmtId="0" fontId="10" fillId="0" borderId="43" xfId="0" applyFont="1" applyFill="1" applyBorder="1" applyAlignment="1">
      <alignment horizontal="left"/>
    </xf>
    <xf numFmtId="49" fontId="10" fillId="0" borderId="36" xfId="0" applyNumberFormat="1" applyFont="1" applyFill="1" applyBorder="1" applyAlignment="1" applyProtection="1">
      <alignment horizontal="right"/>
      <protection locked="0"/>
    </xf>
    <xf numFmtId="49" fontId="31" fillId="0" borderId="42" xfId="0" applyNumberFormat="1" applyFont="1" applyFill="1" applyBorder="1" applyAlignment="1" applyProtection="1">
      <alignment horizontal="right"/>
      <protection locked="0"/>
    </xf>
    <xf numFmtId="0" fontId="10" fillId="0" borderId="44" xfId="0" applyFont="1" applyFill="1" applyBorder="1" applyAlignment="1">
      <alignment horizontal="left"/>
    </xf>
    <xf numFmtId="49" fontId="31" fillId="0" borderId="29" xfId="0" applyNumberFormat="1" applyFont="1" applyFill="1" applyBorder="1" applyAlignment="1" applyProtection="1">
      <alignment horizontal="right"/>
      <protection locked="0"/>
    </xf>
    <xf numFmtId="0" fontId="10" fillId="0" borderId="29" xfId="0" applyFont="1" applyFill="1" applyBorder="1" applyAlignment="1">
      <alignment horizontal="left"/>
    </xf>
    <xf numFmtId="0" fontId="10" fillId="0" borderId="0" xfId="0" applyFont="1" applyFill="1" applyBorder="1" applyAlignment="1">
      <alignment vertical="center"/>
    </xf>
    <xf numFmtId="0" fontId="31" fillId="0" borderId="29" xfId="0" applyFont="1" applyFill="1" applyBorder="1" applyAlignment="1">
      <alignment horizontal="left"/>
    </xf>
    <xf numFmtId="49" fontId="31" fillId="0" borderId="31" xfId="0" applyNumberFormat="1" applyFont="1" applyFill="1" applyBorder="1" applyAlignment="1"/>
    <xf numFmtId="0" fontId="31" fillId="0" borderId="42" xfId="0" applyFont="1" applyFill="1" applyBorder="1" applyAlignment="1">
      <alignment horizontal="left"/>
    </xf>
    <xf numFmtId="0" fontId="31" fillId="0" borderId="39" xfId="0" applyFont="1" applyFill="1" applyBorder="1" applyAlignment="1">
      <alignment horizontal="left"/>
    </xf>
    <xf numFmtId="0" fontId="31" fillId="0" borderId="36" xfId="0" applyFont="1" applyFill="1" applyBorder="1" applyAlignment="1"/>
    <xf numFmtId="0" fontId="10" fillId="0" borderId="0" xfId="0" applyFont="1" applyFill="1" applyBorder="1" applyAlignment="1" applyProtection="1">
      <alignment horizontal="left"/>
    </xf>
    <xf numFmtId="0" fontId="31" fillId="0" borderId="0" xfId="0" applyFont="1" applyFill="1" applyBorder="1" applyAlignment="1" applyProtection="1">
      <alignment horizontal="right" vertical="center" wrapText="1"/>
    </xf>
    <xf numFmtId="0" fontId="31" fillId="0" borderId="39" xfId="0" applyFont="1" applyFill="1" applyBorder="1" applyAlignment="1" applyProtection="1">
      <alignment horizontal="right" vertical="center" wrapText="1"/>
    </xf>
    <xf numFmtId="41" fontId="31" fillId="0" borderId="31" xfId="0" applyNumberFormat="1" applyFont="1" applyFill="1" applyBorder="1" applyAlignment="1" applyProtection="1">
      <alignment horizontal="right"/>
      <protection locked="0"/>
    </xf>
    <xf numFmtId="49" fontId="31" fillId="0" borderId="31" xfId="357" applyNumberFormat="1" applyFont="1" applyFill="1" applyBorder="1" applyAlignment="1">
      <alignment horizontal="left" indent="1"/>
    </xf>
    <xf numFmtId="41" fontId="31" fillId="0" borderId="31" xfId="357" applyNumberFormat="1" applyFont="1" applyFill="1" applyBorder="1" applyAlignment="1">
      <alignment horizontal="left"/>
    </xf>
    <xf numFmtId="0" fontId="31" fillId="0" borderId="36" xfId="357" applyFont="1" applyFill="1" applyBorder="1" applyAlignment="1">
      <alignment horizontal="right"/>
    </xf>
    <xf numFmtId="0" fontId="10" fillId="0" borderId="44" xfId="357" applyFont="1" applyFill="1" applyBorder="1" applyAlignment="1" applyProtection="1">
      <alignment vertical="center"/>
    </xf>
    <xf numFmtId="0" fontId="31" fillId="0" borderId="29" xfId="357" applyFont="1" applyFill="1" applyBorder="1" applyAlignment="1" applyProtection="1">
      <alignment horizontal="right" vertical="center" wrapText="1"/>
    </xf>
    <xf numFmtId="0" fontId="31" fillId="0" borderId="39" xfId="0" applyFont="1" applyFill="1" applyBorder="1" applyAlignment="1">
      <alignment horizontal="right"/>
    </xf>
    <xf numFmtId="0" fontId="10" fillId="0" borderId="0" xfId="0" applyFont="1" applyFill="1" applyBorder="1" applyAlignment="1" applyProtection="1">
      <alignment vertical="center"/>
    </xf>
    <xf numFmtId="0" fontId="31" fillId="0" borderId="36" xfId="0" applyFont="1" applyFill="1" applyBorder="1" applyAlignment="1">
      <alignment horizontal="right"/>
    </xf>
    <xf numFmtId="0" fontId="31" fillId="0" borderId="29" xfId="0" applyFont="1" applyFill="1" applyBorder="1" applyAlignment="1" applyProtection="1">
      <alignment horizontal="right" vertical="center" wrapText="1"/>
    </xf>
    <xf numFmtId="0" fontId="31" fillId="0" borderId="36" xfId="0" applyFont="1" applyFill="1" applyBorder="1" applyAlignment="1">
      <alignment wrapText="1"/>
    </xf>
    <xf numFmtId="0" fontId="31" fillId="0" borderId="29" xfId="0" applyFont="1" applyFill="1" applyBorder="1" applyAlignment="1"/>
    <xf numFmtId="0" fontId="53" fillId="0" borderId="29" xfId="0" applyFont="1" applyFill="1" applyBorder="1" applyAlignment="1">
      <alignment horizontal="right" wrapText="1"/>
    </xf>
    <xf numFmtId="0" fontId="10" fillId="0" borderId="0" xfId="0" applyNumberFormat="1" applyFont="1" applyBorder="1"/>
    <xf numFmtId="0" fontId="31" fillId="0" borderId="31" xfId="0" applyFont="1" applyBorder="1" applyAlignment="1">
      <alignment horizontal="left"/>
    </xf>
    <xf numFmtId="0" fontId="31" fillId="0" borderId="31" xfId="0" applyFont="1" applyBorder="1"/>
    <xf numFmtId="41" fontId="31" fillId="0" borderId="31" xfId="0" applyNumberFormat="1" applyFont="1" applyBorder="1"/>
    <xf numFmtId="0" fontId="10" fillId="0" borderId="36" xfId="0" applyNumberFormat="1" applyFont="1" applyBorder="1"/>
    <xf numFmtId="0" fontId="10" fillId="0" borderId="36" xfId="0" applyNumberFormat="1" applyFont="1" applyBorder="1" applyAlignment="1">
      <alignment horizontal="right"/>
    </xf>
    <xf numFmtId="0" fontId="10" fillId="0" borderId="16" xfId="0" applyFont="1" applyBorder="1"/>
    <xf numFmtId="41" fontId="56" fillId="0" borderId="31" xfId="0" applyNumberFormat="1" applyFont="1" applyBorder="1" applyAlignment="1">
      <alignment horizontal="right"/>
    </xf>
    <xf numFmtId="0" fontId="10" fillId="0" borderId="36" xfId="0" applyFont="1" applyBorder="1"/>
    <xf numFmtId="0" fontId="10" fillId="0" borderId="36" xfId="0" applyFont="1" applyBorder="1" applyAlignment="1">
      <alignment horizontal="right"/>
    </xf>
    <xf numFmtId="0" fontId="31" fillId="0" borderId="36" xfId="0" applyFont="1" applyBorder="1"/>
    <xf numFmtId="0" fontId="10" fillId="0" borderId="39" xfId="0" applyFont="1" applyBorder="1"/>
    <xf numFmtId="0" fontId="31" fillId="0" borderId="31" xfId="0" applyFont="1" applyBorder="1" applyAlignment="1">
      <alignment horizontal="right"/>
    </xf>
    <xf numFmtId="0" fontId="31" fillId="0" borderId="31" xfId="0" applyFont="1" applyBorder="1" applyAlignment="1"/>
    <xf numFmtId="165" fontId="31" fillId="0" borderId="31" xfId="0" applyNumberFormat="1" applyFont="1" applyBorder="1" applyAlignment="1">
      <alignment horizontal="right"/>
    </xf>
    <xf numFmtId="165" fontId="31" fillId="0" borderId="31" xfId="0" applyNumberFormat="1" applyFont="1" applyFill="1" applyBorder="1" applyAlignment="1">
      <alignment horizontal="right"/>
    </xf>
    <xf numFmtId="0" fontId="10" fillId="0" borderId="38" xfId="0" applyFont="1" applyBorder="1" applyAlignment="1"/>
    <xf numFmtId="0" fontId="10" fillId="0" borderId="36" xfId="0" applyFont="1" applyBorder="1" applyAlignment="1"/>
    <xf numFmtId="0" fontId="54" fillId="0" borderId="36" xfId="0" applyFont="1" applyBorder="1" applyAlignment="1">
      <alignment wrapText="1"/>
    </xf>
    <xf numFmtId="0" fontId="31" fillId="0" borderId="31" xfId="0" applyNumberFormat="1" applyFont="1" applyFill="1" applyBorder="1" applyAlignment="1">
      <alignment horizontal="right"/>
    </xf>
    <xf numFmtId="0" fontId="53" fillId="0" borderId="31" xfId="0" applyFont="1" applyBorder="1" applyAlignment="1">
      <alignment vertical="top" wrapText="1"/>
    </xf>
    <xf numFmtId="0" fontId="31" fillId="0" borderId="31" xfId="0" applyNumberFormat="1" applyFont="1" applyBorder="1" applyAlignment="1">
      <alignment horizontal="right" wrapText="1"/>
    </xf>
    <xf numFmtId="0" fontId="31" fillId="0" borderId="31" xfId="0" applyNumberFormat="1" applyFont="1" applyBorder="1"/>
    <xf numFmtId="0" fontId="31" fillId="0" borderId="31" xfId="361" applyFont="1" applyFill="1" applyBorder="1"/>
    <xf numFmtId="41" fontId="31" fillId="0" borderId="31" xfId="361" applyNumberFormat="1" applyFont="1" applyFill="1" applyBorder="1"/>
    <xf numFmtId="0" fontId="10" fillId="0" borderId="36" xfId="361" applyFont="1" applyFill="1" applyBorder="1" applyAlignment="1">
      <alignment horizontal="center"/>
    </xf>
    <xf numFmtId="0" fontId="10" fillId="0" borderId="36" xfId="361" applyFont="1" applyFill="1" applyBorder="1" applyAlignment="1">
      <alignment horizontal="right" wrapText="1"/>
    </xf>
    <xf numFmtId="0" fontId="31" fillId="0" borderId="31" xfId="361" applyFont="1" applyFill="1" applyBorder="1" applyAlignment="1">
      <alignment horizontal="left"/>
    </xf>
    <xf numFmtId="41" fontId="31" fillId="0" borderId="31" xfId="361" applyNumberFormat="1" applyFont="1" applyFill="1" applyBorder="1" applyAlignment="1">
      <alignment horizontal="right"/>
    </xf>
    <xf numFmtId="0" fontId="31" fillId="0" borderId="39" xfId="361" applyFont="1" applyFill="1" applyBorder="1" applyAlignment="1">
      <alignment horizontal="left"/>
    </xf>
    <xf numFmtId="0" fontId="31" fillId="0" borderId="39" xfId="361" applyFont="1" applyBorder="1" applyAlignment="1"/>
    <xf numFmtId="0" fontId="31" fillId="0" borderId="39" xfId="361" applyFont="1" applyFill="1" applyBorder="1" applyAlignment="1">
      <alignment horizontal="right" wrapText="1"/>
    </xf>
    <xf numFmtId="0" fontId="31" fillId="0" borderId="31" xfId="361" applyFont="1" applyFill="1" applyBorder="1" applyAlignment="1"/>
    <xf numFmtId="0" fontId="10" fillId="0" borderId="36" xfId="361" applyFont="1" applyBorder="1" applyAlignment="1">
      <alignment horizontal="left"/>
    </xf>
    <xf numFmtId="0" fontId="10" fillId="0" borderId="36" xfId="361" applyFont="1" applyBorder="1" applyAlignment="1"/>
    <xf numFmtId="0" fontId="10" fillId="0" borderId="36" xfId="361" applyFont="1" applyBorder="1" applyAlignment="1">
      <alignment horizontal="right"/>
    </xf>
    <xf numFmtId="0" fontId="10" fillId="0" borderId="36" xfId="361" applyFont="1" applyBorder="1" applyAlignment="1">
      <alignment horizontal="right" wrapText="1"/>
    </xf>
    <xf numFmtId="0" fontId="31" fillId="0" borderId="31" xfId="0" applyFont="1" applyFill="1" applyBorder="1" applyAlignment="1" applyProtection="1"/>
    <xf numFmtId="41" fontId="31" fillId="0" borderId="31" xfId="0" applyNumberFormat="1" applyFont="1" applyBorder="1" applyAlignment="1">
      <alignment horizontal="right"/>
    </xf>
    <xf numFmtId="41" fontId="31" fillId="0" borderId="31" xfId="0" applyNumberFormat="1" applyFont="1" applyFill="1" applyBorder="1" applyAlignment="1" applyProtection="1">
      <protection locked="0"/>
    </xf>
    <xf numFmtId="0" fontId="10" fillId="0" borderId="36" xfId="361" applyFont="1" applyFill="1" applyBorder="1" applyAlignment="1">
      <alignment horizontal="left"/>
    </xf>
    <xf numFmtId="0" fontId="31" fillId="0" borderId="31" xfId="0" applyFont="1" applyFill="1" applyBorder="1" applyAlignment="1" applyProtection="1">
      <alignment horizontal="left"/>
    </xf>
    <xf numFmtId="0" fontId="10" fillId="0" borderId="36" xfId="0" applyFont="1" applyBorder="1" applyAlignment="1">
      <alignment horizontal="left"/>
    </xf>
    <xf numFmtId="0" fontId="31" fillId="0" borderId="31" xfId="0" applyFont="1" applyFill="1" applyBorder="1" applyProtection="1"/>
    <xf numFmtId="41" fontId="56" fillId="0" borderId="31" xfId="0" applyNumberFormat="1" applyFont="1" applyFill="1" applyBorder="1" applyAlignment="1">
      <alignment horizontal="right"/>
    </xf>
    <xf numFmtId="41" fontId="31" fillId="0" borderId="31" xfId="0" applyNumberFormat="1" applyFont="1" applyFill="1" applyBorder="1" applyAlignment="1" applyProtection="1">
      <alignment horizontal="right"/>
    </xf>
    <xf numFmtId="41" fontId="57" fillId="0" borderId="31" xfId="0" applyNumberFormat="1" applyFont="1" applyFill="1" applyBorder="1" applyAlignment="1">
      <alignment horizontal="right"/>
    </xf>
    <xf numFmtId="41" fontId="10" fillId="0" borderId="31" xfId="0" applyNumberFormat="1" applyFont="1" applyFill="1" applyBorder="1"/>
    <xf numFmtId="0" fontId="31" fillId="0" borderId="31" xfId="386" applyFont="1" applyFill="1" applyBorder="1" applyAlignment="1" applyProtection="1">
      <alignment horizontal="left" vertical="center" wrapText="1"/>
    </xf>
    <xf numFmtId="0" fontId="31" fillId="0" borderId="45" xfId="0" applyFont="1" applyFill="1" applyBorder="1" applyAlignment="1" applyProtection="1">
      <alignment horizontal="left" vertical="center" wrapText="1"/>
    </xf>
    <xf numFmtId="166" fontId="31" fillId="0" borderId="31" xfId="0" applyNumberFormat="1" applyFont="1" applyBorder="1" applyAlignment="1">
      <alignment horizontal="right"/>
    </xf>
    <xf numFmtId="166" fontId="31" fillId="0" borderId="31" xfId="0" applyNumberFormat="1" applyFont="1" applyFill="1" applyBorder="1" applyAlignment="1">
      <alignment horizontal="right"/>
    </xf>
    <xf numFmtId="1" fontId="10" fillId="59" borderId="0" xfId="0" applyNumberFormat="1" applyFont="1" applyFill="1" applyAlignment="1">
      <alignment horizontal="right"/>
    </xf>
    <xf numFmtId="1" fontId="31" fillId="59" borderId="0" xfId="0" applyNumberFormat="1" applyFont="1" applyFill="1" applyAlignment="1">
      <alignment horizontal="right"/>
    </xf>
    <xf numFmtId="1" fontId="31" fillId="59" borderId="31" xfId="0" applyNumberFormat="1" applyFont="1" applyFill="1" applyBorder="1" applyAlignment="1">
      <alignment horizontal="right"/>
    </xf>
    <xf numFmtId="1" fontId="31" fillId="59" borderId="0" xfId="0" applyNumberFormat="1" applyFont="1" applyFill="1" applyBorder="1" applyAlignment="1">
      <alignment horizontal="right"/>
    </xf>
    <xf numFmtId="41" fontId="10" fillId="59" borderId="0" xfId="0" applyNumberFormat="1" applyFont="1" applyFill="1" applyAlignment="1">
      <alignment horizontal="right"/>
    </xf>
    <xf numFmtId="41" fontId="31" fillId="59" borderId="0" xfId="0" applyNumberFormat="1" applyFont="1" applyFill="1" applyAlignment="1">
      <alignment horizontal="right"/>
    </xf>
    <xf numFmtId="41" fontId="31" fillId="59" borderId="31" xfId="0" applyNumberFormat="1" applyFont="1" applyFill="1" applyBorder="1" applyAlignment="1">
      <alignment horizontal="right"/>
    </xf>
    <xf numFmtId="41" fontId="10" fillId="59" borderId="0" xfId="0" applyNumberFormat="1" applyFont="1" applyFill="1" applyBorder="1" applyAlignment="1">
      <alignment horizontal="right"/>
    </xf>
    <xf numFmtId="41" fontId="31" fillId="59" borderId="0" xfId="0" applyNumberFormat="1" applyFont="1" applyFill="1" applyBorder="1" applyAlignment="1">
      <alignment horizontal="right"/>
    </xf>
    <xf numFmtId="0" fontId="10" fillId="59" borderId="36" xfId="0" applyFont="1" applyFill="1" applyBorder="1" applyAlignment="1">
      <alignment horizontal="left"/>
    </xf>
    <xf numFmtId="167" fontId="10" fillId="59" borderId="0" xfId="0" applyNumberFormat="1" applyFont="1" applyFill="1" applyBorder="1" applyAlignment="1">
      <alignment horizontal="right"/>
    </xf>
    <xf numFmtId="41" fontId="10" fillId="59" borderId="0" xfId="0" applyNumberFormat="1" applyFont="1" applyFill="1" applyBorder="1" applyAlignment="1" applyProtection="1">
      <alignment horizontal="right"/>
    </xf>
    <xf numFmtId="41" fontId="31" fillId="59" borderId="0" xfId="0" applyNumberFormat="1" applyFont="1" applyFill="1" applyBorder="1" applyAlignment="1" applyProtection="1">
      <alignment horizontal="right"/>
    </xf>
    <xf numFmtId="41" fontId="10" fillId="59" borderId="0" xfId="0" applyNumberFormat="1" applyFont="1" applyFill="1" applyBorder="1" applyAlignment="1" applyProtection="1">
      <alignment horizontal="right" vertical="center" wrapText="1"/>
      <protection locked="0"/>
    </xf>
    <xf numFmtId="41" fontId="31" fillId="59" borderId="0" xfId="0" applyNumberFormat="1" applyFont="1" applyFill="1" applyBorder="1" applyAlignment="1" applyProtection="1">
      <alignment horizontal="right" vertical="center" wrapText="1"/>
      <protection locked="0"/>
    </xf>
    <xf numFmtId="41" fontId="31" fillId="59" borderId="31" xfId="0" applyNumberFormat="1" applyFont="1" applyFill="1" applyBorder="1" applyAlignment="1" applyProtection="1">
      <alignment horizontal="right" vertical="center" wrapText="1"/>
      <protection locked="0"/>
    </xf>
    <xf numFmtId="41" fontId="10" fillId="59" borderId="0" xfId="357" applyNumberFormat="1" applyFont="1" applyFill="1" applyAlignment="1">
      <alignment horizontal="right"/>
    </xf>
    <xf numFmtId="41" fontId="31" fillId="59" borderId="0" xfId="357" applyNumberFormat="1" applyFont="1" applyFill="1" applyAlignment="1">
      <alignment horizontal="right"/>
    </xf>
    <xf numFmtId="41" fontId="31" fillId="59" borderId="31" xfId="357" applyNumberFormat="1" applyFont="1" applyFill="1" applyBorder="1" applyAlignment="1">
      <alignment horizontal="right"/>
    </xf>
    <xf numFmtId="41" fontId="10" fillId="59" borderId="31" xfId="0" applyNumberFormat="1" applyFont="1" applyFill="1" applyBorder="1" applyAlignment="1">
      <alignment horizontal="right"/>
    </xf>
    <xf numFmtId="41" fontId="54" fillId="59" borderId="0" xfId="0" applyNumberFormat="1" applyFont="1" applyFill="1" applyBorder="1" applyAlignment="1">
      <alignment horizontal="right"/>
    </xf>
    <xf numFmtId="41" fontId="53" fillId="59" borderId="0" xfId="0" applyNumberFormat="1" applyFont="1" applyFill="1" applyBorder="1" applyAlignment="1">
      <alignment horizontal="right"/>
    </xf>
    <xf numFmtId="0" fontId="31" fillId="59" borderId="0" xfId="0" applyNumberFormat="1" applyFont="1" applyFill="1" applyAlignment="1">
      <alignment horizontal="left"/>
    </xf>
    <xf numFmtId="0" fontId="31" fillId="59" borderId="0" xfId="0" applyFont="1" applyFill="1" applyAlignment="1">
      <alignment horizontal="left"/>
    </xf>
    <xf numFmtId="0" fontId="31" fillId="59" borderId="31" xfId="0" applyFont="1" applyFill="1" applyBorder="1" applyAlignment="1">
      <alignment horizontal="left"/>
    </xf>
    <xf numFmtId="0" fontId="31" fillId="59" borderId="0" xfId="0" applyFont="1" applyFill="1"/>
    <xf numFmtId="0" fontId="31" fillId="59" borderId="31" xfId="0" applyFont="1" applyFill="1" applyBorder="1"/>
    <xf numFmtId="0" fontId="10" fillId="59" borderId="0" xfId="0" applyFont="1" applyFill="1" applyBorder="1" applyAlignment="1"/>
    <xf numFmtId="0" fontId="31" fillId="59" borderId="0" xfId="0" applyFont="1" applyFill="1" applyBorder="1" applyAlignment="1"/>
    <xf numFmtId="165" fontId="31" fillId="59" borderId="0" xfId="0" applyNumberFormat="1" applyFont="1" applyFill="1" applyBorder="1" applyAlignment="1"/>
    <xf numFmtId="165" fontId="31" fillId="59" borderId="31" xfId="0" applyNumberFormat="1" applyFont="1" applyFill="1" applyBorder="1" applyAlignment="1"/>
    <xf numFmtId="0" fontId="31" fillId="59" borderId="0" xfId="0" applyFont="1" applyFill="1" applyBorder="1"/>
    <xf numFmtId="0" fontId="31" fillId="59" borderId="0" xfId="0" applyNumberFormat="1" applyFont="1" applyFill="1" applyBorder="1"/>
    <xf numFmtId="41" fontId="56" fillId="59" borderId="0" xfId="0" applyNumberFormat="1" applyFont="1" applyFill="1" applyAlignment="1">
      <alignment horizontal="right"/>
    </xf>
    <xf numFmtId="41" fontId="56" fillId="59" borderId="31" xfId="0" applyNumberFormat="1" applyFont="1" applyFill="1" applyBorder="1" applyAlignment="1">
      <alignment horizontal="right"/>
    </xf>
    <xf numFmtId="0" fontId="31" fillId="59" borderId="0" xfId="0" applyNumberFormat="1" applyFont="1" applyFill="1"/>
    <xf numFmtId="41" fontId="31" fillId="59" borderId="0" xfId="361" applyNumberFormat="1" applyFont="1" applyFill="1"/>
    <xf numFmtId="41" fontId="31" fillId="59" borderId="31" xfId="361" applyNumberFormat="1" applyFont="1" applyFill="1" applyBorder="1"/>
    <xf numFmtId="0" fontId="31" fillId="59" borderId="0" xfId="361" applyFont="1" applyFill="1"/>
    <xf numFmtId="0" fontId="31" fillId="59" borderId="31" xfId="361" applyFont="1" applyFill="1" applyBorder="1"/>
    <xf numFmtId="0" fontId="10" fillId="59" borderId="0" xfId="0" applyFont="1" applyFill="1" applyBorder="1" applyAlignment="1" applyProtection="1">
      <alignment wrapText="1"/>
    </xf>
    <xf numFmtId="41" fontId="10" fillId="59" borderId="0" xfId="0" applyNumberFormat="1" applyFont="1" applyFill="1" applyBorder="1" applyAlignment="1" applyProtection="1">
      <alignment wrapText="1"/>
      <protection locked="0"/>
    </xf>
    <xf numFmtId="41" fontId="10" fillId="59" borderId="0" xfId="0" applyNumberFormat="1" applyFont="1" applyFill="1" applyAlignment="1"/>
    <xf numFmtId="41" fontId="10" fillId="59" borderId="0" xfId="0" applyNumberFormat="1" applyFont="1" applyFill="1"/>
    <xf numFmtId="166" fontId="31" fillId="59" borderId="0" xfId="0" applyNumberFormat="1" applyFont="1" applyFill="1" applyAlignment="1">
      <alignment horizontal="right"/>
    </xf>
    <xf numFmtId="166" fontId="31" fillId="59" borderId="31" xfId="0" applyNumberFormat="1" applyFont="1" applyFill="1" applyBorder="1" applyAlignment="1">
      <alignment horizontal="right"/>
    </xf>
    <xf numFmtId="0" fontId="3" fillId="0" borderId="0" xfId="0" applyFont="1" applyFill="1" applyAlignment="1">
      <alignment horizontal="left"/>
    </xf>
    <xf numFmtId="0" fontId="110" fillId="0" borderId="0" xfId="361" applyFont="1" applyBorder="1" applyAlignment="1">
      <alignment horizontal="right"/>
    </xf>
    <xf numFmtId="0" fontId="3" fillId="0" borderId="0" xfId="0" applyNumberFormat="1" applyFont="1" applyAlignment="1">
      <alignment horizontal="left"/>
    </xf>
    <xf numFmtId="0" fontId="3" fillId="0" borderId="0" xfId="0" applyFont="1" applyAlignment="1">
      <alignment horizontal="left"/>
    </xf>
    <xf numFmtId="0" fontId="110" fillId="0" borderId="0" xfId="361" applyFont="1" applyFill="1" applyBorder="1" applyAlignment="1">
      <alignment horizontal="right"/>
    </xf>
    <xf numFmtId="0" fontId="31" fillId="0" borderId="30" xfId="0" applyFont="1" applyFill="1" applyBorder="1" applyAlignment="1">
      <alignment horizontal="right"/>
    </xf>
    <xf numFmtId="0" fontId="31" fillId="0" borderId="31" xfId="0" applyFont="1" applyFill="1" applyBorder="1" applyAlignment="1">
      <alignment horizontal="right"/>
    </xf>
    <xf numFmtId="0" fontId="31" fillId="0" borderId="32" xfId="0" applyFont="1" applyFill="1" applyBorder="1" applyAlignment="1">
      <alignment horizontal="right"/>
    </xf>
    <xf numFmtId="0" fontId="3" fillId="0" borderId="0" xfId="0" applyFont="1" applyFill="1" applyBorder="1" applyAlignment="1">
      <alignment horizontal="left"/>
    </xf>
    <xf numFmtId="0" fontId="3" fillId="0" borderId="0" xfId="0" applyFont="1" applyFill="1" applyAlignment="1">
      <alignment horizontal="left"/>
    </xf>
    <xf numFmtId="0" fontId="110" fillId="0" borderId="0" xfId="361" applyFont="1" applyBorder="1" applyAlignment="1">
      <alignment horizontal="right"/>
    </xf>
    <xf numFmtId="0" fontId="31" fillId="0" borderId="0" xfId="0" applyFont="1" applyFill="1" applyAlignment="1">
      <alignment vertical="top" wrapText="1"/>
    </xf>
    <xf numFmtId="0" fontId="31" fillId="0" borderId="0" xfId="0" applyFont="1" applyFill="1" applyAlignment="1">
      <alignment horizontal="left"/>
    </xf>
    <xf numFmtId="49" fontId="10" fillId="0" borderId="31" xfId="0" applyNumberFormat="1" applyFont="1" applyFill="1" applyBorder="1" applyAlignment="1" applyProtection="1">
      <alignment horizontal="center"/>
      <protection locked="0"/>
    </xf>
    <xf numFmtId="0" fontId="31" fillId="0" borderId="31" xfId="0" applyFont="1" applyFill="1" applyBorder="1" applyAlignment="1">
      <alignment horizontal="center"/>
    </xf>
    <xf numFmtId="0" fontId="31" fillId="0" borderId="0" xfId="0" applyFont="1" applyFill="1" applyAlignment="1">
      <alignment horizontal="right"/>
    </xf>
    <xf numFmtId="49" fontId="10" fillId="0" borderId="0" xfId="0" applyNumberFormat="1" applyFont="1" applyFill="1" applyBorder="1" applyAlignment="1">
      <alignment horizontal="left" vertical="center"/>
    </xf>
    <xf numFmtId="2" fontId="31" fillId="0" borderId="0" xfId="0" applyNumberFormat="1" applyFont="1" applyFill="1" applyBorder="1" applyAlignment="1" applyProtection="1">
      <alignment horizontal="left" vertical="top" wrapText="1" shrinkToFit="1"/>
      <protection locked="0"/>
    </xf>
    <xf numFmtId="0" fontId="3" fillId="0" borderId="0" xfId="0" applyFont="1" applyFill="1" applyAlignment="1">
      <alignment horizontal="left" wrapText="1"/>
    </xf>
    <xf numFmtId="49" fontId="10" fillId="0" borderId="0" xfId="0" applyNumberFormat="1" applyFont="1" applyFill="1" applyBorder="1" applyAlignment="1" applyProtection="1">
      <alignment horizontal="center"/>
      <protection locked="0"/>
    </xf>
    <xf numFmtId="0" fontId="31" fillId="0" borderId="0" xfId="0" applyFont="1" applyFill="1" applyBorder="1" applyAlignment="1">
      <alignment horizontal="center"/>
    </xf>
    <xf numFmtId="49" fontId="10" fillId="0" borderId="16" xfId="0" applyNumberFormat="1" applyFont="1" applyFill="1" applyBorder="1" applyAlignment="1" applyProtection="1">
      <alignment horizontal="center"/>
      <protection locked="0"/>
    </xf>
    <xf numFmtId="0" fontId="31" fillId="0" borderId="16" xfId="0" applyFont="1" applyFill="1" applyBorder="1" applyAlignment="1">
      <alignment horizontal="center"/>
    </xf>
    <xf numFmtId="49" fontId="10" fillId="0" borderId="36" xfId="0" applyNumberFormat="1" applyFont="1" applyFill="1" applyBorder="1" applyAlignment="1" applyProtection="1">
      <alignment horizontal="center"/>
      <protection locked="0"/>
    </xf>
    <xf numFmtId="0" fontId="31" fillId="0" borderId="36" xfId="0" applyFont="1" applyFill="1" applyBorder="1" applyAlignment="1">
      <alignment horizontal="center"/>
    </xf>
    <xf numFmtId="0" fontId="10" fillId="0" borderId="0" xfId="0" applyFont="1" applyFill="1" applyAlignment="1">
      <alignment horizontal="left"/>
    </xf>
    <xf numFmtId="0" fontId="10" fillId="0" borderId="39" xfId="0" applyFont="1" applyFill="1" applyBorder="1" applyAlignment="1">
      <alignment horizontal="center"/>
    </xf>
    <xf numFmtId="0" fontId="10" fillId="0" borderId="36" xfId="0" applyFont="1" applyFill="1" applyBorder="1" applyAlignment="1">
      <alignment horizontal="center"/>
    </xf>
    <xf numFmtId="0" fontId="10" fillId="0" borderId="0" xfId="0" applyFont="1" applyFill="1" applyBorder="1" applyAlignment="1">
      <alignment horizontal="center"/>
    </xf>
    <xf numFmtId="0" fontId="10" fillId="0" borderId="36" xfId="0" applyFont="1" applyFill="1" applyBorder="1" applyAlignment="1" applyProtection="1">
      <alignment horizontal="center" vertical="center" wrapText="1"/>
    </xf>
    <xf numFmtId="0" fontId="31" fillId="0" borderId="0" xfId="357" applyFont="1" applyFill="1" applyAlignment="1">
      <alignment horizontal="left"/>
    </xf>
    <xf numFmtId="0" fontId="31" fillId="0" borderId="31" xfId="357" applyFont="1" applyFill="1" applyBorder="1" applyAlignment="1">
      <alignment horizontal="right"/>
    </xf>
    <xf numFmtId="0" fontId="10" fillId="0" borderId="36" xfId="357" applyFont="1" applyFill="1" applyBorder="1" applyAlignment="1" applyProtection="1">
      <alignment horizontal="center" vertical="center" wrapText="1"/>
    </xf>
    <xf numFmtId="0" fontId="3" fillId="0" borderId="0" xfId="357" applyFont="1" applyFill="1" applyAlignment="1">
      <alignment horizontal="left"/>
    </xf>
    <xf numFmtId="0" fontId="10" fillId="0" borderId="39" xfId="0" applyFont="1" applyFill="1" applyBorder="1" applyAlignment="1" applyProtection="1">
      <alignment horizontal="center" vertical="center" wrapText="1"/>
    </xf>
    <xf numFmtId="0" fontId="54" fillId="0" borderId="0" xfId="0" applyFont="1" applyFill="1" applyBorder="1" applyAlignment="1">
      <alignment horizontal="center"/>
    </xf>
    <xf numFmtId="0" fontId="31" fillId="0" borderId="31" xfId="0" applyNumberFormat="1" applyFont="1" applyBorder="1" applyAlignment="1">
      <alignment horizontal="right"/>
    </xf>
    <xf numFmtId="0" fontId="3" fillId="0" borderId="0" xfId="0" applyNumberFormat="1" applyFont="1" applyAlignment="1">
      <alignment horizontal="left"/>
    </xf>
    <xf numFmtId="0" fontId="31" fillId="0" borderId="31" xfId="0" applyNumberFormat="1" applyFont="1" applyFill="1" applyBorder="1" applyAlignment="1">
      <alignment horizontal="right"/>
    </xf>
    <xf numFmtId="0" fontId="31" fillId="0" borderId="31" xfId="0" applyFont="1" applyBorder="1" applyAlignment="1">
      <alignment horizontal="right"/>
    </xf>
    <xf numFmtId="0" fontId="3" fillId="0" borderId="0" xfId="0" applyFont="1" applyAlignment="1">
      <alignment horizontal="left"/>
    </xf>
    <xf numFmtId="0" fontId="55" fillId="0" borderId="0" xfId="0" applyFont="1" applyAlignment="1">
      <alignment horizontal="left"/>
    </xf>
    <xf numFmtId="0" fontId="10" fillId="0" borderId="0" xfId="0" applyFont="1" applyAlignment="1">
      <alignment horizontal="left"/>
    </xf>
    <xf numFmtId="2" fontId="31" fillId="0" borderId="0" xfId="0" applyNumberFormat="1" applyFont="1" applyFill="1" applyBorder="1" applyAlignment="1">
      <alignment horizontal="left" vertical="top" wrapText="1"/>
    </xf>
    <xf numFmtId="0" fontId="31" fillId="0" borderId="0" xfId="0" applyNumberFormat="1" applyFont="1" applyBorder="1" applyAlignment="1">
      <alignment horizontal="right"/>
    </xf>
    <xf numFmtId="0" fontId="31" fillId="0" borderId="0" xfId="0" applyNumberFormat="1" applyFont="1" applyFill="1" applyBorder="1" applyAlignment="1">
      <alignment horizontal="right"/>
    </xf>
    <xf numFmtId="0" fontId="31" fillId="0" borderId="16" xfId="0" applyNumberFormat="1" applyFont="1" applyBorder="1" applyAlignment="1">
      <alignment horizontal="right"/>
    </xf>
    <xf numFmtId="0" fontId="31" fillId="0" borderId="16" xfId="0" applyFont="1" applyBorder="1" applyAlignment="1"/>
    <xf numFmtId="0" fontId="31" fillId="0" borderId="0" xfId="0" applyNumberFormat="1" applyFont="1" applyAlignment="1">
      <alignment horizontal="left"/>
    </xf>
    <xf numFmtId="0" fontId="31" fillId="0" borderId="31" xfId="361" applyFont="1" applyFill="1" applyBorder="1" applyAlignment="1">
      <alignment horizontal="right"/>
    </xf>
    <xf numFmtId="0" fontId="3" fillId="0" borderId="0" xfId="361" applyFont="1" applyFill="1" applyAlignment="1">
      <alignment horizontal="left"/>
    </xf>
    <xf numFmtId="0" fontId="31" fillId="0" borderId="0" xfId="361" applyFont="1" applyFill="1" applyAlignment="1">
      <alignment horizontal="left" vertical="top" wrapText="1"/>
    </xf>
    <xf numFmtId="0" fontId="10" fillId="0" borderId="0" xfId="361" applyFont="1" applyFill="1" applyAlignment="1">
      <alignment horizontal="left"/>
    </xf>
    <xf numFmtId="0" fontId="31" fillId="0" borderId="0" xfId="361" applyFont="1" applyFill="1" applyAlignment="1">
      <alignment horizontal="left"/>
    </xf>
    <xf numFmtId="0" fontId="3" fillId="0" borderId="0" xfId="361" applyFont="1" applyAlignment="1">
      <alignment horizontal="left"/>
    </xf>
    <xf numFmtId="0" fontId="10" fillId="0" borderId="0" xfId="361" applyFont="1" applyAlignment="1">
      <alignment horizontal="left"/>
    </xf>
    <xf numFmtId="0" fontId="31" fillId="0" borderId="31" xfId="0" applyFont="1" applyBorder="1" applyAlignment="1"/>
    <xf numFmtId="0" fontId="10" fillId="0" borderId="0" xfId="361" applyFont="1" applyFill="1" applyBorder="1" applyAlignment="1">
      <alignment horizontal="left" wrapText="1"/>
    </xf>
    <xf numFmtId="0" fontId="31" fillId="0" borderId="0" xfId="361" applyFont="1" applyAlignment="1">
      <alignment horizontal="left"/>
    </xf>
    <xf numFmtId="0" fontId="31" fillId="0" borderId="16" xfId="0" applyFont="1" applyFill="1" applyBorder="1" applyAlignment="1">
      <alignment horizontal="right"/>
    </xf>
    <xf numFmtId="0" fontId="3" fillId="0" borderId="0" xfId="361" applyFont="1" applyFill="1" applyAlignment="1">
      <alignment horizontal="left" vertical="top" wrapText="1"/>
    </xf>
    <xf numFmtId="0" fontId="6" fillId="0" borderId="0" xfId="0" applyFont="1" applyAlignment="1">
      <alignment horizontal="left"/>
    </xf>
    <xf numFmtId="0" fontId="6" fillId="0" borderId="0" xfId="357" applyFont="1" applyFill="1" applyAlignment="1">
      <alignment horizontal="left"/>
    </xf>
    <xf numFmtId="0" fontId="58" fillId="0" borderId="0" xfId="0" applyFont="1" applyAlignment="1">
      <alignment horizontal="left" vertical="center" wrapText="1"/>
    </xf>
    <xf numFmtId="0" fontId="31" fillId="0" borderId="0" xfId="0" applyFont="1" applyFill="1" applyBorder="1" applyAlignment="1">
      <alignment horizontal="right"/>
    </xf>
    <xf numFmtId="0" fontId="10" fillId="0" borderId="0" xfId="0" applyFont="1" applyFill="1" applyBorder="1" applyAlignment="1" applyProtection="1">
      <alignment horizontal="right" vertical="center" wrapText="1"/>
    </xf>
    <xf numFmtId="0" fontId="31" fillId="59" borderId="0" xfId="0" applyNumberFormat="1" applyFont="1" applyFill="1" applyAlignment="1">
      <alignment horizontal="right"/>
    </xf>
    <xf numFmtId="0" fontId="31" fillId="59" borderId="0" xfId="0" applyFont="1" applyFill="1" applyAlignment="1">
      <alignment horizontal="right"/>
    </xf>
    <xf numFmtId="0" fontId="31" fillId="59" borderId="31" xfId="0" applyFont="1" applyFill="1" applyBorder="1" applyAlignment="1">
      <alignment horizontal="right"/>
    </xf>
    <xf numFmtId="41" fontId="31" fillId="59" borderId="31" xfId="361" applyNumberFormat="1" applyFont="1" applyFill="1" applyBorder="1" applyAlignment="1">
      <alignment horizontal="right"/>
    </xf>
    <xf numFmtId="0" fontId="31" fillId="59" borderId="31" xfId="361" applyFont="1" applyFill="1" applyBorder="1" applyAlignment="1">
      <alignment horizontal="right"/>
    </xf>
    <xf numFmtId="0" fontId="31" fillId="59" borderId="31" xfId="361" applyFont="1" applyFill="1" applyBorder="1" applyAlignment="1">
      <alignment horizontal="left"/>
    </xf>
    <xf numFmtId="0" fontId="31" fillId="59" borderId="31" xfId="361" applyFont="1" applyFill="1" applyBorder="1" applyAlignment="1">
      <alignment horizontal="center"/>
    </xf>
  </cellXfs>
  <cellStyles count="476">
    <cellStyle name="20 % - Akzent1" xfId="1" builtinId="30" customBuiltin="1"/>
    <cellStyle name="20 % - Akzent1 2" xfId="2"/>
    <cellStyle name="20 % - Akzent1 2 2" xfId="3"/>
    <cellStyle name="20 % - Akzent1 2 2 2" xfId="4"/>
    <cellStyle name="20 % - Akzent1 2 3" xfId="5"/>
    <cellStyle name="20 % - Akzent1 2 4" xfId="6"/>
    <cellStyle name="20 % - Akzent1 3" xfId="7"/>
    <cellStyle name="20 % - Akzent1 4" xfId="8"/>
    <cellStyle name="20 % - Akzent2" xfId="9" builtinId="34" customBuiltin="1"/>
    <cellStyle name="20 % - Akzent2 2" xfId="10"/>
    <cellStyle name="20 % - Akzent2 2 2" xfId="11"/>
    <cellStyle name="20 % - Akzent2 2 2 2" xfId="12"/>
    <cellStyle name="20 % - Akzent2 2 3" xfId="13"/>
    <cellStyle name="20 % - Akzent2 2 4" xfId="14"/>
    <cellStyle name="20 % - Akzent2 3" xfId="15"/>
    <cellStyle name="20 % - Akzent2 4" xfId="16"/>
    <cellStyle name="20 % - Akzent3" xfId="17" builtinId="38" customBuiltin="1"/>
    <cellStyle name="20 % - Akzent3 2" xfId="18"/>
    <cellStyle name="20 % - Akzent3 2 2" xfId="19"/>
    <cellStyle name="20 % - Akzent3 2 2 2" xfId="20"/>
    <cellStyle name="20 % - Akzent3 2 3" xfId="21"/>
    <cellStyle name="20 % - Akzent3 2 4" xfId="22"/>
    <cellStyle name="20 % - Akzent3 3" xfId="23"/>
    <cellStyle name="20 % - Akzent3 4" xfId="24"/>
    <cellStyle name="20 % - Akzent4" xfId="25" builtinId="42" customBuiltin="1"/>
    <cellStyle name="20 % - Akzent4 2" xfId="26"/>
    <cellStyle name="20 % - Akzent4 2 2" xfId="27"/>
    <cellStyle name="20 % - Akzent4 2 2 2" xfId="28"/>
    <cellStyle name="20 % - Akzent4 2 3" xfId="29"/>
    <cellStyle name="20 % - Akzent4 2 4" xfId="30"/>
    <cellStyle name="20 % - Akzent4 3" xfId="31"/>
    <cellStyle name="20 % - Akzent4 4" xfId="32"/>
    <cellStyle name="20 % - Akzent5" xfId="33" builtinId="46" customBuiltin="1"/>
    <cellStyle name="20 % - Akzent5 2" xfId="34"/>
    <cellStyle name="20 % - Akzent5 2 2" xfId="35"/>
    <cellStyle name="20 % - Akzent5 2 2 2" xfId="36"/>
    <cellStyle name="20 % - Akzent5 2 3" xfId="37"/>
    <cellStyle name="20 % - Akzent5 2 4" xfId="38"/>
    <cellStyle name="20 % - Akzent5 3" xfId="39"/>
    <cellStyle name="20 % - Akzent5 4" xfId="40"/>
    <cellStyle name="20 % - Akzent6" xfId="41" builtinId="50" customBuiltin="1"/>
    <cellStyle name="20 % - Akzent6 2" xfId="42"/>
    <cellStyle name="20 % - Akzent6 2 2" xfId="43"/>
    <cellStyle name="20 % - Akzent6 2 2 2" xfId="44"/>
    <cellStyle name="20 % - Akzent6 2 3" xfId="45"/>
    <cellStyle name="20 % - Akzent6 3" xfId="46"/>
    <cellStyle name="20 % - Akzent6 4" xfId="47"/>
    <cellStyle name="20% - Accent1" xfId="48"/>
    <cellStyle name="20% - Accent2" xfId="49"/>
    <cellStyle name="20% - Accent3" xfId="50"/>
    <cellStyle name="20% - Accent4" xfId="51"/>
    <cellStyle name="20% - Accent5" xfId="52"/>
    <cellStyle name="20% - Accent6" xfId="53"/>
    <cellStyle name="20% - Akzent1" xfId="54"/>
    <cellStyle name="20% - Akzent2" xfId="55"/>
    <cellStyle name="20% - Akzent3" xfId="56"/>
    <cellStyle name="20% - Akzent4" xfId="57"/>
    <cellStyle name="20% - Akzent5" xfId="58"/>
    <cellStyle name="20% - Akzent6" xfId="59"/>
    <cellStyle name="222" xfId="60"/>
    <cellStyle name="40 % - Akzent1" xfId="61" builtinId="31" customBuiltin="1"/>
    <cellStyle name="40 % - Akzent1 2" xfId="62"/>
    <cellStyle name="40 % - Akzent1 2 2" xfId="63"/>
    <cellStyle name="40 % - Akzent1 2 2 2" xfId="64"/>
    <cellStyle name="40 % - Akzent1 2 3" xfId="65"/>
    <cellStyle name="40 % - Akzent1 2 4" xfId="66"/>
    <cellStyle name="40 % - Akzent1 3" xfId="67"/>
    <cellStyle name="40 % - Akzent1 4" xfId="68"/>
    <cellStyle name="40 % - Akzent2" xfId="69" builtinId="35" customBuiltin="1"/>
    <cellStyle name="40 % - Akzent2 2" xfId="70"/>
    <cellStyle name="40 % - Akzent2 2 2" xfId="71"/>
    <cellStyle name="40 % - Akzent2 2 2 2" xfId="72"/>
    <cellStyle name="40 % - Akzent2 2 3" xfId="73"/>
    <cellStyle name="40 % - Akzent2 3" xfId="74"/>
    <cellStyle name="40 % - Akzent2 4" xfId="75"/>
    <cellStyle name="40 % - Akzent3" xfId="76" builtinId="39" customBuiltin="1"/>
    <cellStyle name="40 % - Akzent3 2" xfId="77"/>
    <cellStyle name="40 % - Akzent3 2 2" xfId="78"/>
    <cellStyle name="40 % - Akzent3 2 2 2" xfId="79"/>
    <cellStyle name="40 % - Akzent3 2 3" xfId="80"/>
    <cellStyle name="40 % - Akzent3 2 4" xfId="81"/>
    <cellStyle name="40 % - Akzent3 3" xfId="82"/>
    <cellStyle name="40 % - Akzent3 4" xfId="83"/>
    <cellStyle name="40 % - Akzent4" xfId="84" builtinId="43" customBuiltin="1"/>
    <cellStyle name="40 % - Akzent4 2" xfId="85"/>
    <cellStyle name="40 % - Akzent4 2 2" xfId="86"/>
    <cellStyle name="40 % - Akzent4 2 2 2" xfId="87"/>
    <cellStyle name="40 % - Akzent4 2 3" xfId="88"/>
    <cellStyle name="40 % - Akzent4 2 4" xfId="89"/>
    <cellStyle name="40 % - Akzent4 3" xfId="90"/>
    <cellStyle name="40 % - Akzent4 4" xfId="91"/>
    <cellStyle name="40 % - Akzent5" xfId="92" builtinId="47" customBuiltin="1"/>
    <cellStyle name="40 % - Akzent5 2" xfId="93"/>
    <cellStyle name="40 % - Akzent5 2 2" xfId="94"/>
    <cellStyle name="40 % - Akzent5 2 2 2" xfId="95"/>
    <cellStyle name="40 % - Akzent5 2 3" xfId="96"/>
    <cellStyle name="40 % - Akzent5 2 4" xfId="97"/>
    <cellStyle name="40 % - Akzent5 3" xfId="98"/>
    <cellStyle name="40 % - Akzent5 4" xfId="99"/>
    <cellStyle name="40 % - Akzent6" xfId="100" builtinId="51" customBuiltin="1"/>
    <cellStyle name="40 % - Akzent6 2" xfId="101"/>
    <cellStyle name="40 % - Akzent6 2 2" xfId="102"/>
    <cellStyle name="40 % - Akzent6 2 2 2" xfId="103"/>
    <cellStyle name="40 % - Akzent6 2 3" xfId="104"/>
    <cellStyle name="40 % - Akzent6 2 4" xfId="105"/>
    <cellStyle name="40 % - Akzent6 3" xfId="106"/>
    <cellStyle name="40 % - Akzent6 4" xfId="107"/>
    <cellStyle name="40% - Accent1" xfId="108"/>
    <cellStyle name="40% - Accent2" xfId="109"/>
    <cellStyle name="40% - Accent3" xfId="110"/>
    <cellStyle name="40% - Accent4" xfId="111"/>
    <cellStyle name="40% - Accent5" xfId="112"/>
    <cellStyle name="40% - Accent6" xfId="113"/>
    <cellStyle name="40% - Akzent1" xfId="114"/>
    <cellStyle name="40% - Akzent2" xfId="115"/>
    <cellStyle name="40% - Akzent3" xfId="116"/>
    <cellStyle name="40% - Akzent4" xfId="117"/>
    <cellStyle name="40% - Akzent5" xfId="118"/>
    <cellStyle name="40% - Akzent6" xfId="119"/>
    <cellStyle name="60 % - Akzent1" xfId="120" builtinId="32" customBuiltin="1"/>
    <cellStyle name="60 % - Akzent1 2" xfId="121"/>
    <cellStyle name="60 % - Akzent1 2 2" xfId="122"/>
    <cellStyle name="60 % - Akzent1 2 2 2" xfId="123"/>
    <cellStyle name="60 % - Akzent1 2 3" xfId="124"/>
    <cellStyle name="60 % - Akzent1 2 4" xfId="125"/>
    <cellStyle name="60 % - Akzent1 3" xfId="126"/>
    <cellStyle name="60 % - Akzent1 4" xfId="127"/>
    <cellStyle name="60 % - Akzent2" xfId="128" builtinId="36" customBuiltin="1"/>
    <cellStyle name="60 % - Akzent2 2" xfId="129"/>
    <cellStyle name="60 % - Akzent2 2 2" xfId="130"/>
    <cellStyle name="60 % - Akzent2 2 2 2" xfId="131"/>
    <cellStyle name="60 % - Akzent2 2 3" xfId="132"/>
    <cellStyle name="60 % - Akzent2 3" xfId="133"/>
    <cellStyle name="60 % - Akzent2 4" xfId="134"/>
    <cellStyle name="60 % - Akzent3" xfId="135" builtinId="40" customBuiltin="1"/>
    <cellStyle name="60 % - Akzent3 2" xfId="136"/>
    <cellStyle name="60 % - Akzent3 2 2" xfId="137"/>
    <cellStyle name="60 % - Akzent3 2 2 2" xfId="138"/>
    <cellStyle name="60 % - Akzent3 2 3" xfId="139"/>
    <cellStyle name="60 % - Akzent3 2 4" xfId="140"/>
    <cellStyle name="60 % - Akzent3 3" xfId="141"/>
    <cellStyle name="60 % - Akzent3 4" xfId="142"/>
    <cellStyle name="60 % - Akzent4" xfId="143" builtinId="44" customBuiltin="1"/>
    <cellStyle name="60 % - Akzent4 2" xfId="144"/>
    <cellStyle name="60 % - Akzent4 2 2" xfId="145"/>
    <cellStyle name="60 % - Akzent4 2 3" xfId="146"/>
    <cellStyle name="60 % - Akzent4 3" xfId="147"/>
    <cellStyle name="60 % - Akzent4 4" xfId="148"/>
    <cellStyle name="60 % - Akzent5" xfId="149" builtinId="48" customBuiltin="1"/>
    <cellStyle name="60 % - Akzent5 2" xfId="150"/>
    <cellStyle name="60 % - Akzent5 2 2" xfId="151"/>
    <cellStyle name="60 % - Akzent5 2 2 2" xfId="152"/>
    <cellStyle name="60 % - Akzent5 2 3" xfId="153"/>
    <cellStyle name="60 % - Akzent5 2 4" xfId="154"/>
    <cellStyle name="60 % - Akzent5 3" xfId="155"/>
    <cellStyle name="60 % - Akzent5 4" xfId="156"/>
    <cellStyle name="60 % - Akzent6" xfId="157" builtinId="52" customBuiltin="1"/>
    <cellStyle name="60 % - Akzent6 2" xfId="158"/>
    <cellStyle name="60 % - Akzent6 2 2" xfId="159"/>
    <cellStyle name="60 % - Akzent6 2 2 2" xfId="160"/>
    <cellStyle name="60 % - Akzent6 2 3" xfId="161"/>
    <cellStyle name="60 % - Akzent6 2 4" xfId="162"/>
    <cellStyle name="60 % - Akzent6 3" xfId="163"/>
    <cellStyle name="60 % - Akzent6 4" xfId="164"/>
    <cellStyle name="60% - Accent1" xfId="165"/>
    <cellStyle name="60% - Accent2" xfId="166"/>
    <cellStyle name="60% - Accent3" xfId="167"/>
    <cellStyle name="60% - Accent4" xfId="168"/>
    <cellStyle name="60% - Accent5" xfId="169"/>
    <cellStyle name="60% - Accent6" xfId="170"/>
    <cellStyle name="60% - Akzent1" xfId="171"/>
    <cellStyle name="60% - Akzent2" xfId="172"/>
    <cellStyle name="60% - Akzent3" xfId="173"/>
    <cellStyle name="60% - Akzent4" xfId="174"/>
    <cellStyle name="60% - Akzent5" xfId="175"/>
    <cellStyle name="60% - Akzent6" xfId="176"/>
    <cellStyle name="AAA" xfId="177"/>
    <cellStyle name="Accent1" xfId="178"/>
    <cellStyle name="Accent2" xfId="179"/>
    <cellStyle name="Accent3" xfId="180"/>
    <cellStyle name="Accent4" xfId="181"/>
    <cellStyle name="Accent5" xfId="182"/>
    <cellStyle name="Accent6" xfId="183"/>
    <cellStyle name="Akzent1" xfId="184" builtinId="29" customBuiltin="1"/>
    <cellStyle name="Akzent1 2" xfId="185"/>
    <cellStyle name="Akzent1 2 2" xfId="186"/>
    <cellStyle name="Akzent1 2 2 2" xfId="187"/>
    <cellStyle name="Akzent1 2 3" xfId="188"/>
    <cellStyle name="Akzent1 2 4" xfId="189"/>
    <cellStyle name="Akzent1 3" xfId="190"/>
    <cellStyle name="Akzent1 4" xfId="191"/>
    <cellStyle name="Akzent2" xfId="192" builtinId="33" customBuiltin="1"/>
    <cellStyle name="Akzent2 2" xfId="193"/>
    <cellStyle name="Akzent2 2 2" xfId="194"/>
    <cellStyle name="Akzent2 3" xfId="195"/>
    <cellStyle name="Akzent2 4" xfId="196"/>
    <cellStyle name="Akzent3" xfId="197" builtinId="37" customBuiltin="1"/>
    <cellStyle name="Akzent3 2" xfId="198"/>
    <cellStyle name="Akzent3 2 2" xfId="199"/>
    <cellStyle name="Akzent3 3" xfId="200"/>
    <cellStyle name="Akzent3 4" xfId="201"/>
    <cellStyle name="Akzent4" xfId="202" builtinId="41" customBuiltin="1"/>
    <cellStyle name="Akzent4 2" xfId="203"/>
    <cellStyle name="Akzent4 2 2" xfId="204"/>
    <cellStyle name="Akzent4 2 3" xfId="205"/>
    <cellStyle name="Akzent4 3" xfId="206"/>
    <cellStyle name="Akzent4 4" xfId="207"/>
    <cellStyle name="Akzent5" xfId="208" builtinId="45" customBuiltin="1"/>
    <cellStyle name="Akzent5 2" xfId="209"/>
    <cellStyle name="Akzent5 2 2" xfId="210"/>
    <cellStyle name="Akzent5 2 2 2" xfId="211"/>
    <cellStyle name="Akzent5 2 3" xfId="212"/>
    <cellStyle name="Akzent5 3" xfId="213"/>
    <cellStyle name="Akzent5 4" xfId="214"/>
    <cellStyle name="Akzent6 2" xfId="215"/>
    <cellStyle name="Akzent6 2 2" xfId="216"/>
    <cellStyle name="Akzent6 3" xfId="217"/>
    <cellStyle name="Ausgabe" xfId="218" builtinId="21" customBuiltin="1"/>
    <cellStyle name="Ausgabe 2" xfId="219"/>
    <cellStyle name="Ausgabe 2 2" xfId="220"/>
    <cellStyle name="Ausgabe 2 3" xfId="221"/>
    <cellStyle name="Ausgabe 3" xfId="222"/>
    <cellStyle name="Ausgabe 4" xfId="223"/>
    <cellStyle name="Bad" xfId="224"/>
    <cellStyle name="Berechnung" xfId="225" builtinId="22" customBuiltin="1"/>
    <cellStyle name="Berechnung 2" xfId="226"/>
    <cellStyle name="Berechnung 2 2" xfId="227"/>
    <cellStyle name="Berechnung 2 3" xfId="228"/>
    <cellStyle name="Berechnung 3" xfId="229"/>
    <cellStyle name="Berechnung 4" xfId="230"/>
    <cellStyle name="Besuchter Hyperlink 2" xfId="231"/>
    <cellStyle name="Besuchter Hyperlink 2 2" xfId="232"/>
    <cellStyle name="Besuchter Hyperlink 2 2 2" xfId="233"/>
    <cellStyle name="Besuchter Hyperlink 2 3" xfId="234"/>
    <cellStyle name="Besuchter Hyperlink 3" xfId="235"/>
    <cellStyle name="Calculation" xfId="236"/>
    <cellStyle name="Check Cell" xfId="237"/>
    <cellStyle name="Commentaire 2" xfId="238"/>
    <cellStyle name="Commentaire 2 2" xfId="239"/>
    <cellStyle name="dezi" xfId="240"/>
    <cellStyle name="Eingabe" xfId="241" builtinId="20" customBuiltin="1"/>
    <cellStyle name="Eingabe 2" xfId="242"/>
    <cellStyle name="Eingabe 2 2" xfId="243"/>
    <cellStyle name="Eingabe 2 2 2" xfId="244"/>
    <cellStyle name="Eingabe 2 3" xfId="245"/>
    <cellStyle name="Eingabe 3" xfId="246"/>
    <cellStyle name="Eingabe 4" xfId="247"/>
    <cellStyle name="Ergebnis" xfId="248" builtinId="25" customBuiltin="1"/>
    <cellStyle name="Ergebnis 2" xfId="249"/>
    <cellStyle name="Ergebnis 2 2" xfId="250"/>
    <cellStyle name="Ergebnis 2 2 2" xfId="251"/>
    <cellStyle name="Ergebnis 2 3" xfId="252"/>
    <cellStyle name="Ergebnis 2 4" xfId="253"/>
    <cellStyle name="Ergebnis 3" xfId="254"/>
    <cellStyle name="Ergebnis 4" xfId="255"/>
    <cellStyle name="Erklärender Text" xfId="256" builtinId="53" customBuiltin="1"/>
    <cellStyle name="Erklärender Text 2" xfId="257"/>
    <cellStyle name="Erklärender Text 2 2" xfId="258"/>
    <cellStyle name="Erklärender Text 3" xfId="259"/>
    <cellStyle name="Erklärender Text 4" xfId="260"/>
    <cellStyle name="Euro" xfId="261"/>
    <cellStyle name="Euro 2" xfId="262"/>
    <cellStyle name="Explanatory Text" xfId="263"/>
    <cellStyle name="Good" xfId="264"/>
    <cellStyle name="Gut" xfId="265" builtinId="26" customBuiltin="1"/>
    <cellStyle name="Gut 2" xfId="266"/>
    <cellStyle name="Gut 2 2" xfId="267"/>
    <cellStyle name="Gut 2 2 2" xfId="268"/>
    <cellStyle name="Gut 2 3" xfId="269"/>
    <cellStyle name="Gut 2 4" xfId="270"/>
    <cellStyle name="Gut 3" xfId="271"/>
    <cellStyle name="Gut 4" xfId="272"/>
    <cellStyle name="Heading 1" xfId="273"/>
    <cellStyle name="Heading 2" xfId="274"/>
    <cellStyle name="Heading 3" xfId="275"/>
    <cellStyle name="Heading 4" xfId="276"/>
    <cellStyle name="Hyperlink" xfId="277" builtinId="8"/>
    <cellStyle name="Hyperlink 2" xfId="278"/>
    <cellStyle name="Hyperlink 2 2" xfId="279"/>
    <cellStyle name="Hyperlink 2 2 2" xfId="280"/>
    <cellStyle name="Hyperlink 2 3" xfId="281"/>
    <cellStyle name="Hyperlink 3" xfId="282"/>
    <cellStyle name="Hyperlink 3 2" xfId="283"/>
    <cellStyle name="Hyperlink 4" xfId="284"/>
    <cellStyle name="Hyperlink 4 2" xfId="285"/>
    <cellStyle name="Hyperlink 5" xfId="286"/>
    <cellStyle name="Input" xfId="287"/>
    <cellStyle name="Komma 2" xfId="288"/>
    <cellStyle name="Komma 2 2" xfId="289"/>
    <cellStyle name="Komma 2 2 2" xfId="290"/>
    <cellStyle name="Komma 2 3" xfId="291"/>
    <cellStyle name="Komma 2 3 2" xfId="292"/>
    <cellStyle name="Komma 2 4" xfId="293"/>
    <cellStyle name="Komma 3" xfId="294"/>
    <cellStyle name="Komma 3 2" xfId="295"/>
    <cellStyle name="Komma 3 3" xfId="296"/>
    <cellStyle name="Komma 3 4" xfId="297"/>
    <cellStyle name="Komma 4" xfId="298"/>
    <cellStyle name="Komma 4 2" xfId="299"/>
    <cellStyle name="Komma 5" xfId="300"/>
    <cellStyle name="Komma 6" xfId="301"/>
    <cellStyle name="Linked Cell" xfId="302"/>
    <cellStyle name="Neutral" xfId="303" builtinId="28" customBuiltin="1"/>
    <cellStyle name="Neutral 2" xfId="304"/>
    <cellStyle name="Neutral 2 2" xfId="305"/>
    <cellStyle name="Neutral 2 2 2" xfId="306"/>
    <cellStyle name="Neutral 2 3" xfId="307"/>
    <cellStyle name="Neutral 3" xfId="308"/>
    <cellStyle name="Neutral 3 2" xfId="309"/>
    <cellStyle name="Neutral 4" xfId="310"/>
    <cellStyle name="Normal 2" xfId="311"/>
    <cellStyle name="Normal 3" xfId="312"/>
    <cellStyle name="Normal_T20xx99" xfId="313"/>
    <cellStyle name="Note" xfId="314"/>
    <cellStyle name="Note 2" xfId="315"/>
    <cellStyle name="Note 3" xfId="316"/>
    <cellStyle name="Notiz 2" xfId="317"/>
    <cellStyle name="Notiz 2 2" xfId="318"/>
    <cellStyle name="Notiz 2 2 2" xfId="319"/>
    <cellStyle name="Notiz 2 3" xfId="320"/>
    <cellStyle name="Notiz 2 4" xfId="321"/>
    <cellStyle name="Notiz 3" xfId="322"/>
    <cellStyle name="Notiz 3 2" xfId="323"/>
    <cellStyle name="Notiz 3 3" xfId="324"/>
    <cellStyle name="Notiz 4" xfId="325"/>
    <cellStyle name="Output" xfId="326"/>
    <cellStyle name="Prozent 2" xfId="327"/>
    <cellStyle name="Prozent 2 2" xfId="328"/>
    <cellStyle name="Prozent 2 2 2" xfId="329"/>
    <cellStyle name="Prozent 2 2 2 2" xfId="330"/>
    <cellStyle name="Prozent 2 2 3" xfId="331"/>
    <cellStyle name="Prozent 2 3" xfId="332"/>
    <cellStyle name="Prozent 2 3 2" xfId="333"/>
    <cellStyle name="Prozent 2 3 3" xfId="334"/>
    <cellStyle name="Prozent 2 4" xfId="335"/>
    <cellStyle name="Prozent 2 4 2" xfId="336"/>
    <cellStyle name="Prozent 2 5" xfId="337"/>
    <cellStyle name="Prozent 2 6" xfId="338"/>
    <cellStyle name="Prozent 3" xfId="339"/>
    <cellStyle name="Prozent 3 2" xfId="340"/>
    <cellStyle name="Prozent 4" xfId="341"/>
    <cellStyle name="Prozent 4 2" xfId="342"/>
    <cellStyle name="Prozent 4 3" xfId="343"/>
    <cellStyle name="Prozent 4 4" xfId="344"/>
    <cellStyle name="Prozent 5" xfId="345"/>
    <cellStyle name="Prozent 5 2" xfId="346"/>
    <cellStyle name="Prozent 5 3" xfId="347"/>
    <cellStyle name="Prozent 6" xfId="348"/>
    <cellStyle name="Prozent 7" xfId="349"/>
    <cellStyle name="Schlecht" xfId="350" builtinId="27" customBuiltin="1"/>
    <cellStyle name="Schlecht 2" xfId="351"/>
    <cellStyle name="Schlecht 2 2" xfId="352"/>
    <cellStyle name="Schlecht 2 3" xfId="353"/>
    <cellStyle name="Schlecht 3" xfId="354"/>
    <cellStyle name="Schlecht 4" xfId="355"/>
    <cellStyle name="Standard" xfId="0" builtinId="0"/>
    <cellStyle name="Standard 10" xfId="356"/>
    <cellStyle name="Standard 11" xfId="357"/>
    <cellStyle name="Standard 12" xfId="358"/>
    <cellStyle name="Standard 12 2" xfId="359"/>
    <cellStyle name="Standard 2" xfId="360"/>
    <cellStyle name="Standard 2 2" xfId="361"/>
    <cellStyle name="Standard 2 2 2" xfId="362"/>
    <cellStyle name="Standard 2 2 2 2" xfId="363"/>
    <cellStyle name="Standard 2 2 3" xfId="364"/>
    <cellStyle name="Standard 2 2 3 2" xfId="365"/>
    <cellStyle name="Standard 2 3" xfId="366"/>
    <cellStyle name="Standard 2 3 2" xfId="367"/>
    <cellStyle name="Standard 2 3 2 2" xfId="368"/>
    <cellStyle name="Standard 2 3 2 2 2" xfId="369"/>
    <cellStyle name="Standard 2 3 2 3" xfId="370"/>
    <cellStyle name="Standard 2 3 3" xfId="371"/>
    <cellStyle name="Standard 2 3 4" xfId="372"/>
    <cellStyle name="Standard 2 4" xfId="373"/>
    <cellStyle name="Standard 2 4 2" xfId="374"/>
    <cellStyle name="Standard 2 4 3" xfId="375"/>
    <cellStyle name="Standard 2 5" xfId="376"/>
    <cellStyle name="Standard 2 6" xfId="377"/>
    <cellStyle name="Standard 2 7" xfId="378"/>
    <cellStyle name="Standard 2 8" xfId="379"/>
    <cellStyle name="Standard 3" xfId="380"/>
    <cellStyle name="Standard 3 2" xfId="381"/>
    <cellStyle name="Standard 3 2 2" xfId="382"/>
    <cellStyle name="Standard 3 3" xfId="383"/>
    <cellStyle name="Standard 3 3 2" xfId="384"/>
    <cellStyle name="Standard 3 4" xfId="385"/>
    <cellStyle name="Standard 3_ZI_Flücht" xfId="386"/>
    <cellStyle name="Standard 4" xfId="387"/>
    <cellStyle name="Standard 4 2" xfId="388"/>
    <cellStyle name="Standard 4 2 2" xfId="389"/>
    <cellStyle name="Standard 4 2 2 2" xfId="390"/>
    <cellStyle name="Standard 4 3" xfId="391"/>
    <cellStyle name="Standard 4 4" xfId="392"/>
    <cellStyle name="Standard 4 5" xfId="393"/>
    <cellStyle name="Standard 4 5 2" xfId="394"/>
    <cellStyle name="Standard 5" xfId="395"/>
    <cellStyle name="Standard 5 2" xfId="396"/>
    <cellStyle name="Standard 5 2 2" xfId="397"/>
    <cellStyle name="Standard 5 3" xfId="398"/>
    <cellStyle name="Standard 5 3 2" xfId="399"/>
    <cellStyle name="Standard 5 4" xfId="400"/>
    <cellStyle name="Standard 5 4 2" xfId="401"/>
    <cellStyle name="Standard 5 5" xfId="402"/>
    <cellStyle name="Standard 6" xfId="403"/>
    <cellStyle name="Standard 6 2" xfId="404"/>
    <cellStyle name="Standard 6 2 2" xfId="405"/>
    <cellStyle name="Standard 6 3" xfId="406"/>
    <cellStyle name="Standard 6 3 2" xfId="407"/>
    <cellStyle name="Standard 6 4" xfId="408"/>
    <cellStyle name="Standard 7" xfId="409"/>
    <cellStyle name="Standard 7 2" xfId="410"/>
    <cellStyle name="Standard 8" xfId="411"/>
    <cellStyle name="Standard 8 2" xfId="412"/>
    <cellStyle name="Standard 9" xfId="413"/>
    <cellStyle name="Standard 9 2" xfId="414"/>
    <cellStyle name="Standard 9 3" xfId="415"/>
    <cellStyle name="Strich statt Null" xfId="416"/>
    <cellStyle name="Strich statt Null 2" xfId="417"/>
    <cellStyle name="Title" xfId="418"/>
    <cellStyle name="Total" xfId="419"/>
    <cellStyle name="Überschrift" xfId="420" builtinId="15" customBuiltin="1"/>
    <cellStyle name="Überschrift 1" xfId="421" builtinId="16" customBuiltin="1"/>
    <cellStyle name="Überschrift 1 2" xfId="422"/>
    <cellStyle name="Überschrift 1 2 2" xfId="423"/>
    <cellStyle name="Überschrift 1 2 2 2" xfId="424"/>
    <cellStyle name="Überschrift 1 2 3" xfId="425"/>
    <cellStyle name="Überschrift 1 2 4" xfId="426"/>
    <cellStyle name="Überschrift 1 3" xfId="427"/>
    <cellStyle name="Überschrift 1 4" xfId="428"/>
    <cellStyle name="Überschrift 2" xfId="429" builtinId="17" customBuiltin="1"/>
    <cellStyle name="Überschrift 2 2" xfId="430"/>
    <cellStyle name="Überschrift 2 2 2" xfId="431"/>
    <cellStyle name="Überschrift 2 2 2 2" xfId="432"/>
    <cellStyle name="Überschrift 2 2 3" xfId="433"/>
    <cellStyle name="Überschrift 2 2 4" xfId="434"/>
    <cellStyle name="Überschrift 2 3" xfId="435"/>
    <cellStyle name="Überschrift 2 4" xfId="436"/>
    <cellStyle name="Überschrift 3" xfId="437" builtinId="18" customBuiltin="1"/>
    <cellStyle name="Überschrift 3 2" xfId="438"/>
    <cellStyle name="Überschrift 3 2 2" xfId="439"/>
    <cellStyle name="Überschrift 3 2 2 2" xfId="440"/>
    <cellStyle name="Überschrift 3 2 3" xfId="441"/>
    <cellStyle name="Überschrift 3 2 4" xfId="442"/>
    <cellStyle name="Überschrift 3 3" xfId="443"/>
    <cellStyle name="Überschrift 3 4" xfId="444"/>
    <cellStyle name="Überschrift 4" xfId="445" builtinId="19" customBuiltin="1"/>
    <cellStyle name="Überschrift 4 2" xfId="446"/>
    <cellStyle name="Überschrift 4 2 2" xfId="447"/>
    <cellStyle name="Überschrift 4 2 3" xfId="448"/>
    <cellStyle name="Überschrift 4 3" xfId="449"/>
    <cellStyle name="Überschrift 4 4" xfId="450"/>
    <cellStyle name="Überschrift 5" xfId="451"/>
    <cellStyle name="Verknüpfte Zelle" xfId="452" builtinId="24" customBuiltin="1"/>
    <cellStyle name="Verknüpfte Zelle 2" xfId="453"/>
    <cellStyle name="Verknüpfte Zelle 2 2" xfId="454"/>
    <cellStyle name="Verknüpfte Zelle 3" xfId="455"/>
    <cellStyle name="Verknüpfte Zelle 4" xfId="456"/>
    <cellStyle name="Währung 2" xfId="457"/>
    <cellStyle name="Währung 2 2" xfId="458"/>
    <cellStyle name="Währung 3" xfId="459"/>
    <cellStyle name="Währung 4" xfId="460"/>
    <cellStyle name="Währung 5" xfId="461"/>
    <cellStyle name="Warnender Text" xfId="462" builtinId="11" customBuiltin="1"/>
    <cellStyle name="Warnender Text 2" xfId="463"/>
    <cellStyle name="Warnender Text 2 2" xfId="464"/>
    <cellStyle name="Warnender Text 3" xfId="465"/>
    <cellStyle name="Warnender Text 4" xfId="466"/>
    <cellStyle name="Warning Text" xfId="467"/>
    <cellStyle name="xxx" xfId="468"/>
    <cellStyle name="xxx 2" xfId="469"/>
    <cellStyle name="xxx 2 2" xfId="470"/>
    <cellStyle name="Zelle überprüfen" xfId="471" builtinId="23" customBuiltin="1"/>
    <cellStyle name="Zelle überprüfen 2" xfId="472"/>
    <cellStyle name="Zelle überprüfen 2 2" xfId="473"/>
    <cellStyle name="Zelle überprüfen 3" xfId="474"/>
    <cellStyle name="Zelle überprüfen 4" xfId="475"/>
  </cellStyles>
  <dxfs count="33">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5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5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5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5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5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5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5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5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5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drawing1.xml><?xml version="1.0" encoding="utf-8"?>
<xdr:wsDr xmlns:xdr="http://schemas.openxmlformats.org/drawingml/2006/spreadsheetDrawing" xmlns:a="http://schemas.openxmlformats.org/drawingml/2006/main">
  <xdr:twoCellAnchor editAs="oneCell">
    <xdr:from>
      <xdr:col>8</xdr:col>
      <xdr:colOff>627531</xdr:colOff>
      <xdr:row>0</xdr:row>
      <xdr:rowOff>56029</xdr:rowOff>
    </xdr:from>
    <xdr:to>
      <xdr:col>8</xdr:col>
      <xdr:colOff>952501</xdr:colOff>
      <xdr:row>1</xdr:row>
      <xdr:rowOff>166730</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8740590" y="56029"/>
          <a:ext cx="324970" cy="334819"/>
        </a:xfrm>
        <a:prstGeom prst="rect">
          <a:avLst/>
        </a:prstGeom>
      </xdr:spPr>
    </xdr:pic>
    <xdr:clientData/>
  </xdr:twoCellAnchor>
  <xdr:twoCellAnchor editAs="oneCell">
    <xdr:from>
      <xdr:col>8</xdr:col>
      <xdr:colOff>649941</xdr:colOff>
      <xdr:row>18</xdr:row>
      <xdr:rowOff>11206</xdr:rowOff>
    </xdr:from>
    <xdr:to>
      <xdr:col>9</xdr:col>
      <xdr:colOff>11205</xdr:colOff>
      <xdr:row>19</xdr:row>
      <xdr:rowOff>121908</xdr:rowOff>
    </xdr:to>
    <xdr:pic>
      <xdr:nvPicPr>
        <xdr:cNvPr id="3" name="Grafik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8763000" y="4034118"/>
          <a:ext cx="324970" cy="334819"/>
        </a:xfrm>
        <a:prstGeom prst="rect">
          <a:avLst/>
        </a:prstGeom>
      </xdr:spPr>
    </xdr:pic>
    <xdr:clientData/>
  </xdr:twoCellAnchor>
  <xdr:twoCellAnchor editAs="oneCell">
    <xdr:from>
      <xdr:col>8</xdr:col>
      <xdr:colOff>638735</xdr:colOff>
      <xdr:row>36</xdr:row>
      <xdr:rowOff>22412</xdr:rowOff>
    </xdr:from>
    <xdr:to>
      <xdr:col>8</xdr:col>
      <xdr:colOff>963705</xdr:colOff>
      <xdr:row>37</xdr:row>
      <xdr:rowOff>133114</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8751794" y="8068236"/>
          <a:ext cx="324970" cy="33481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818029</xdr:colOff>
      <xdr:row>0</xdr:row>
      <xdr:rowOff>44824</xdr:rowOff>
    </xdr:from>
    <xdr:to>
      <xdr:col>12</xdr:col>
      <xdr:colOff>1142999</xdr:colOff>
      <xdr:row>1</xdr:row>
      <xdr:rowOff>155525</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0219764" y="44824"/>
          <a:ext cx="324970" cy="33481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xdr:col>
      <xdr:colOff>818029</xdr:colOff>
      <xdr:row>0</xdr:row>
      <xdr:rowOff>33618</xdr:rowOff>
    </xdr:from>
    <xdr:to>
      <xdr:col>12</xdr:col>
      <xdr:colOff>1142999</xdr:colOff>
      <xdr:row>1</xdr:row>
      <xdr:rowOff>144319</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0219764" y="33618"/>
          <a:ext cx="324970" cy="33481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1792941</xdr:colOff>
      <xdr:row>0</xdr:row>
      <xdr:rowOff>100854</xdr:rowOff>
    </xdr:from>
    <xdr:to>
      <xdr:col>7</xdr:col>
      <xdr:colOff>22411</xdr:colOff>
      <xdr:row>2</xdr:row>
      <xdr:rowOff>9849</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0499912" y="100854"/>
          <a:ext cx="324970" cy="33481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224118</xdr:colOff>
      <xdr:row>0</xdr:row>
      <xdr:rowOff>324970</xdr:rowOff>
    </xdr:from>
    <xdr:to>
      <xdr:col>10</xdr:col>
      <xdr:colOff>33618</xdr:colOff>
      <xdr:row>1</xdr:row>
      <xdr:rowOff>200348</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5950324" y="324970"/>
          <a:ext cx="324970" cy="33481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392205</xdr:colOff>
      <xdr:row>0</xdr:row>
      <xdr:rowOff>336176</xdr:rowOff>
    </xdr:from>
    <xdr:to>
      <xdr:col>4</xdr:col>
      <xdr:colOff>33616</xdr:colOff>
      <xdr:row>2</xdr:row>
      <xdr:rowOff>9848</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5714999" y="336176"/>
          <a:ext cx="324970" cy="33481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11</xdr:col>
      <xdr:colOff>190500</xdr:colOff>
      <xdr:row>1</xdr:row>
      <xdr:rowOff>44824</xdr:rowOff>
    </xdr:from>
    <xdr:to>
      <xdr:col>11</xdr:col>
      <xdr:colOff>515470</xdr:colOff>
      <xdr:row>2</xdr:row>
      <xdr:rowOff>177937</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6869206" y="268942"/>
          <a:ext cx="324970" cy="33481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11</xdr:col>
      <xdr:colOff>212912</xdr:colOff>
      <xdr:row>1</xdr:row>
      <xdr:rowOff>11206</xdr:rowOff>
    </xdr:from>
    <xdr:to>
      <xdr:col>11</xdr:col>
      <xdr:colOff>537882</xdr:colOff>
      <xdr:row>2</xdr:row>
      <xdr:rowOff>144319</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6813177" y="235324"/>
          <a:ext cx="324970" cy="33481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11</xdr:col>
      <xdr:colOff>179294</xdr:colOff>
      <xdr:row>1</xdr:row>
      <xdr:rowOff>33617</xdr:rowOff>
    </xdr:from>
    <xdr:to>
      <xdr:col>11</xdr:col>
      <xdr:colOff>504264</xdr:colOff>
      <xdr:row>2</xdr:row>
      <xdr:rowOff>166730</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6477000" y="257735"/>
          <a:ext cx="324970" cy="33481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12</xdr:col>
      <xdr:colOff>806824</xdr:colOff>
      <xdr:row>0</xdr:row>
      <xdr:rowOff>33618</xdr:rowOff>
    </xdr:from>
    <xdr:to>
      <xdr:col>12</xdr:col>
      <xdr:colOff>1131794</xdr:colOff>
      <xdr:row>1</xdr:row>
      <xdr:rowOff>144319</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0690412" y="33618"/>
          <a:ext cx="324970" cy="33481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12</xdr:col>
      <xdr:colOff>818029</xdr:colOff>
      <xdr:row>0</xdr:row>
      <xdr:rowOff>44823</xdr:rowOff>
    </xdr:from>
    <xdr:to>
      <xdr:col>12</xdr:col>
      <xdr:colOff>1142999</xdr:colOff>
      <xdr:row>1</xdr:row>
      <xdr:rowOff>155524</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0567147" y="44823"/>
          <a:ext cx="324970" cy="3348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145678</xdr:colOff>
      <xdr:row>1</xdr:row>
      <xdr:rowOff>56029</xdr:rowOff>
    </xdr:from>
    <xdr:to>
      <xdr:col>5</xdr:col>
      <xdr:colOff>470648</xdr:colOff>
      <xdr:row>2</xdr:row>
      <xdr:rowOff>189142</xdr:rowOff>
    </xdr:to>
    <xdr:pic>
      <xdr:nvPicPr>
        <xdr:cNvPr id="3" name="Grafik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4874560" y="280147"/>
          <a:ext cx="324970" cy="334819"/>
        </a:xfrm>
        <a:prstGeom prst="rect">
          <a:avLst/>
        </a:prstGeom>
      </xdr:spPr>
    </xdr:pic>
    <xdr:clientData/>
  </xdr:twoCellAnchor>
  <xdr:twoCellAnchor editAs="oneCell">
    <xdr:from>
      <xdr:col>5</xdr:col>
      <xdr:colOff>179294</xdr:colOff>
      <xdr:row>19</xdr:row>
      <xdr:rowOff>78442</xdr:rowOff>
    </xdr:from>
    <xdr:to>
      <xdr:col>5</xdr:col>
      <xdr:colOff>504264</xdr:colOff>
      <xdr:row>21</xdr:row>
      <xdr:rowOff>9849</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4908176" y="4325471"/>
          <a:ext cx="324970" cy="334819"/>
        </a:xfrm>
        <a:prstGeom prst="rect">
          <a:avLst/>
        </a:prstGeom>
      </xdr:spPr>
    </xdr:pic>
    <xdr:clientData/>
  </xdr:twoCellAnchor>
  <xdr:twoCellAnchor editAs="oneCell">
    <xdr:from>
      <xdr:col>5</xdr:col>
      <xdr:colOff>123265</xdr:colOff>
      <xdr:row>37</xdr:row>
      <xdr:rowOff>78441</xdr:rowOff>
    </xdr:from>
    <xdr:to>
      <xdr:col>5</xdr:col>
      <xdr:colOff>448235</xdr:colOff>
      <xdr:row>39</xdr:row>
      <xdr:rowOff>9848</xdr:rowOff>
    </xdr:to>
    <xdr:pic>
      <xdr:nvPicPr>
        <xdr:cNvPr id="5" name="Grafik 4">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4852147" y="8348382"/>
          <a:ext cx="324970" cy="334819"/>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12</xdr:col>
      <xdr:colOff>818029</xdr:colOff>
      <xdr:row>0</xdr:row>
      <xdr:rowOff>44824</xdr:rowOff>
    </xdr:from>
    <xdr:to>
      <xdr:col>13</xdr:col>
      <xdr:colOff>-1</xdr:colOff>
      <xdr:row>1</xdr:row>
      <xdr:rowOff>144319</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0668000" y="44824"/>
          <a:ext cx="324970" cy="334819"/>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12</xdr:col>
      <xdr:colOff>806824</xdr:colOff>
      <xdr:row>0</xdr:row>
      <xdr:rowOff>33618</xdr:rowOff>
    </xdr:from>
    <xdr:to>
      <xdr:col>12</xdr:col>
      <xdr:colOff>1131794</xdr:colOff>
      <xdr:row>1</xdr:row>
      <xdr:rowOff>144319</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0858500" y="33618"/>
          <a:ext cx="324970" cy="334819"/>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10</xdr:col>
      <xdr:colOff>44824</xdr:colOff>
      <xdr:row>1</xdr:row>
      <xdr:rowOff>67236</xdr:rowOff>
    </xdr:from>
    <xdr:to>
      <xdr:col>10</xdr:col>
      <xdr:colOff>369794</xdr:colOff>
      <xdr:row>2</xdr:row>
      <xdr:rowOff>200349</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6286500" y="291354"/>
          <a:ext cx="324970" cy="334819"/>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3</xdr:col>
      <xdr:colOff>369794</xdr:colOff>
      <xdr:row>0</xdr:row>
      <xdr:rowOff>313764</xdr:rowOff>
    </xdr:from>
    <xdr:to>
      <xdr:col>4</xdr:col>
      <xdr:colOff>11205</xdr:colOff>
      <xdr:row>1</xdr:row>
      <xdr:rowOff>189142</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5692588" y="313764"/>
          <a:ext cx="324970" cy="334819"/>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12</xdr:col>
      <xdr:colOff>683560</xdr:colOff>
      <xdr:row>0</xdr:row>
      <xdr:rowOff>56030</xdr:rowOff>
    </xdr:from>
    <xdr:to>
      <xdr:col>13</xdr:col>
      <xdr:colOff>0</xdr:colOff>
      <xdr:row>1</xdr:row>
      <xdr:rowOff>166731</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9323295" y="56030"/>
          <a:ext cx="324970" cy="334819"/>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12</xdr:col>
      <xdr:colOff>683559</xdr:colOff>
      <xdr:row>0</xdr:row>
      <xdr:rowOff>56030</xdr:rowOff>
    </xdr:from>
    <xdr:to>
      <xdr:col>12</xdr:col>
      <xdr:colOff>1008529</xdr:colOff>
      <xdr:row>1</xdr:row>
      <xdr:rowOff>166731</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9323294" y="56030"/>
          <a:ext cx="324970" cy="334819"/>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12</xdr:col>
      <xdr:colOff>694764</xdr:colOff>
      <xdr:row>0</xdr:row>
      <xdr:rowOff>56030</xdr:rowOff>
    </xdr:from>
    <xdr:to>
      <xdr:col>13</xdr:col>
      <xdr:colOff>11205</xdr:colOff>
      <xdr:row>1</xdr:row>
      <xdr:rowOff>166731</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9110382" y="56030"/>
          <a:ext cx="324970" cy="334819"/>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7</xdr:col>
      <xdr:colOff>123265</xdr:colOff>
      <xdr:row>2</xdr:row>
      <xdr:rowOff>33618</xdr:rowOff>
    </xdr:from>
    <xdr:to>
      <xdr:col>7</xdr:col>
      <xdr:colOff>448235</xdr:colOff>
      <xdr:row>3</xdr:row>
      <xdr:rowOff>166731</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4751294" y="448236"/>
          <a:ext cx="324970" cy="334819"/>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13</xdr:col>
      <xdr:colOff>67235</xdr:colOff>
      <xdr:row>0</xdr:row>
      <xdr:rowOff>89648</xdr:rowOff>
    </xdr:from>
    <xdr:to>
      <xdr:col>13</xdr:col>
      <xdr:colOff>392205</xdr:colOff>
      <xdr:row>1</xdr:row>
      <xdr:rowOff>200349</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6645088" y="89648"/>
          <a:ext cx="324970" cy="334819"/>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7</xdr:col>
      <xdr:colOff>56031</xdr:colOff>
      <xdr:row>2</xdr:row>
      <xdr:rowOff>67236</xdr:rowOff>
    </xdr:from>
    <xdr:to>
      <xdr:col>7</xdr:col>
      <xdr:colOff>381001</xdr:colOff>
      <xdr:row>3</xdr:row>
      <xdr:rowOff>200350</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4684060" y="493060"/>
          <a:ext cx="324970" cy="3348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638734</xdr:colOff>
      <xdr:row>0</xdr:row>
      <xdr:rowOff>33618</xdr:rowOff>
    </xdr:from>
    <xdr:to>
      <xdr:col>9</xdr:col>
      <xdr:colOff>963704</xdr:colOff>
      <xdr:row>1</xdr:row>
      <xdr:rowOff>144319</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9155205" y="33618"/>
          <a:ext cx="324970" cy="334819"/>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7</xdr:col>
      <xdr:colOff>67235</xdr:colOff>
      <xdr:row>2</xdr:row>
      <xdr:rowOff>67236</xdr:rowOff>
    </xdr:from>
    <xdr:to>
      <xdr:col>7</xdr:col>
      <xdr:colOff>392205</xdr:colOff>
      <xdr:row>3</xdr:row>
      <xdr:rowOff>200349</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4695264" y="481854"/>
          <a:ext cx="324970" cy="334819"/>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7</xdr:col>
      <xdr:colOff>123264</xdr:colOff>
      <xdr:row>2</xdr:row>
      <xdr:rowOff>44823</xdr:rowOff>
    </xdr:from>
    <xdr:to>
      <xdr:col>7</xdr:col>
      <xdr:colOff>448234</xdr:colOff>
      <xdr:row>3</xdr:row>
      <xdr:rowOff>177937</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4751293" y="470647"/>
          <a:ext cx="324970" cy="334819"/>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7</xdr:col>
      <xdr:colOff>145677</xdr:colOff>
      <xdr:row>2</xdr:row>
      <xdr:rowOff>67235</xdr:rowOff>
    </xdr:from>
    <xdr:to>
      <xdr:col>7</xdr:col>
      <xdr:colOff>470647</xdr:colOff>
      <xdr:row>3</xdr:row>
      <xdr:rowOff>200349</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4773706" y="493059"/>
          <a:ext cx="324970" cy="334819"/>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6</xdr:col>
      <xdr:colOff>123264</xdr:colOff>
      <xdr:row>2</xdr:row>
      <xdr:rowOff>44824</xdr:rowOff>
    </xdr:from>
    <xdr:to>
      <xdr:col>6</xdr:col>
      <xdr:colOff>448234</xdr:colOff>
      <xdr:row>3</xdr:row>
      <xdr:rowOff>177938</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4885764" y="470648"/>
          <a:ext cx="324970" cy="334819"/>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12</xdr:col>
      <xdr:colOff>818029</xdr:colOff>
      <xdr:row>0</xdr:row>
      <xdr:rowOff>100853</xdr:rowOff>
    </xdr:from>
    <xdr:to>
      <xdr:col>12</xdr:col>
      <xdr:colOff>1142999</xdr:colOff>
      <xdr:row>1</xdr:row>
      <xdr:rowOff>211554</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9468970" y="100853"/>
          <a:ext cx="324970" cy="334819"/>
        </a:xfrm>
        <a:prstGeom prst="rect">
          <a:avLst/>
        </a:prstGeom>
      </xdr:spPr>
    </xdr:pic>
    <xdr:clientData/>
  </xdr:twoCellAnchor>
  <xdr:twoCellAnchor editAs="oneCell">
    <xdr:from>
      <xdr:col>12</xdr:col>
      <xdr:colOff>840441</xdr:colOff>
      <xdr:row>17</xdr:row>
      <xdr:rowOff>89646</xdr:rowOff>
    </xdr:from>
    <xdr:to>
      <xdr:col>13</xdr:col>
      <xdr:colOff>22411</xdr:colOff>
      <xdr:row>18</xdr:row>
      <xdr:rowOff>222759</xdr:rowOff>
    </xdr:to>
    <xdr:pic>
      <xdr:nvPicPr>
        <xdr:cNvPr id="3" name="Grafik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9491382" y="3339352"/>
          <a:ext cx="324970" cy="334819"/>
        </a:xfrm>
        <a:prstGeom prst="rect">
          <a:avLst/>
        </a:prstGeom>
      </xdr:spPr>
    </xdr:pic>
    <xdr:clientData/>
  </xdr:twoCellAnchor>
  <xdr:twoCellAnchor editAs="oneCell">
    <xdr:from>
      <xdr:col>12</xdr:col>
      <xdr:colOff>818028</xdr:colOff>
      <xdr:row>34</xdr:row>
      <xdr:rowOff>100853</xdr:rowOff>
    </xdr:from>
    <xdr:to>
      <xdr:col>12</xdr:col>
      <xdr:colOff>1142998</xdr:colOff>
      <xdr:row>36</xdr:row>
      <xdr:rowOff>9848</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9468969" y="6801971"/>
          <a:ext cx="324970" cy="334819"/>
        </a:xfrm>
        <a:prstGeom prst="rect">
          <a:avLst/>
        </a:prstGeom>
      </xdr:spPr>
    </xdr:pic>
    <xdr:clientData/>
  </xdr:twoCellAnchor>
  <xdr:twoCellAnchor editAs="oneCell">
    <xdr:from>
      <xdr:col>12</xdr:col>
      <xdr:colOff>829235</xdr:colOff>
      <xdr:row>51</xdr:row>
      <xdr:rowOff>89646</xdr:rowOff>
    </xdr:from>
    <xdr:to>
      <xdr:col>13</xdr:col>
      <xdr:colOff>11205</xdr:colOff>
      <xdr:row>52</xdr:row>
      <xdr:rowOff>222759</xdr:rowOff>
    </xdr:to>
    <xdr:pic>
      <xdr:nvPicPr>
        <xdr:cNvPr id="5" name="Grafik 4">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9480176" y="10242175"/>
          <a:ext cx="324970" cy="334819"/>
        </a:xfrm>
        <a:prstGeom prst="rect">
          <a:avLst/>
        </a:prstGeom>
      </xdr:spPr>
    </xdr:pic>
    <xdr:clientData/>
  </xdr:twoCellAnchor>
  <xdr:twoCellAnchor editAs="oneCell">
    <xdr:from>
      <xdr:col>12</xdr:col>
      <xdr:colOff>818029</xdr:colOff>
      <xdr:row>68</xdr:row>
      <xdr:rowOff>100854</xdr:rowOff>
    </xdr:from>
    <xdr:to>
      <xdr:col>12</xdr:col>
      <xdr:colOff>1142999</xdr:colOff>
      <xdr:row>70</xdr:row>
      <xdr:rowOff>9850</xdr:rowOff>
    </xdr:to>
    <xdr:pic>
      <xdr:nvPicPr>
        <xdr:cNvPr id="6" name="Grafik 5">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9468970" y="13704795"/>
          <a:ext cx="324970" cy="334819"/>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9</xdr:col>
      <xdr:colOff>504266</xdr:colOff>
      <xdr:row>0</xdr:row>
      <xdr:rowOff>112060</xdr:rowOff>
    </xdr:from>
    <xdr:to>
      <xdr:col>10</xdr:col>
      <xdr:colOff>11206</xdr:colOff>
      <xdr:row>2</xdr:row>
      <xdr:rowOff>9850</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6779560" y="112060"/>
          <a:ext cx="324970" cy="334819"/>
        </a:xfrm>
        <a:prstGeom prst="rect">
          <a:avLst/>
        </a:prstGeom>
      </xdr:spPr>
    </xdr:pic>
    <xdr:clientData/>
  </xdr:twoCellAnchor>
  <xdr:twoCellAnchor editAs="oneCell">
    <xdr:from>
      <xdr:col>9</xdr:col>
      <xdr:colOff>515472</xdr:colOff>
      <xdr:row>17</xdr:row>
      <xdr:rowOff>89647</xdr:rowOff>
    </xdr:from>
    <xdr:to>
      <xdr:col>10</xdr:col>
      <xdr:colOff>22412</xdr:colOff>
      <xdr:row>18</xdr:row>
      <xdr:rowOff>222760</xdr:rowOff>
    </xdr:to>
    <xdr:pic>
      <xdr:nvPicPr>
        <xdr:cNvPr id="3" name="Grafik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6790766" y="3339353"/>
          <a:ext cx="324970" cy="334819"/>
        </a:xfrm>
        <a:prstGeom prst="rect">
          <a:avLst/>
        </a:prstGeom>
      </xdr:spPr>
    </xdr:pic>
    <xdr:clientData/>
  </xdr:twoCellAnchor>
  <xdr:twoCellAnchor editAs="oneCell">
    <xdr:from>
      <xdr:col>9</xdr:col>
      <xdr:colOff>504266</xdr:colOff>
      <xdr:row>34</xdr:row>
      <xdr:rowOff>89648</xdr:rowOff>
    </xdr:from>
    <xdr:to>
      <xdr:col>10</xdr:col>
      <xdr:colOff>11206</xdr:colOff>
      <xdr:row>35</xdr:row>
      <xdr:rowOff>222761</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6779560" y="6790766"/>
          <a:ext cx="324970" cy="334819"/>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10</xdr:col>
      <xdr:colOff>201705</xdr:colOff>
      <xdr:row>0</xdr:row>
      <xdr:rowOff>112059</xdr:rowOff>
    </xdr:from>
    <xdr:to>
      <xdr:col>11</xdr:col>
      <xdr:colOff>11205</xdr:colOff>
      <xdr:row>2</xdr:row>
      <xdr:rowOff>9849</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5266764" y="112059"/>
          <a:ext cx="324970" cy="334819"/>
        </a:xfrm>
        <a:prstGeom prst="rect">
          <a:avLst/>
        </a:prstGeom>
      </xdr:spPr>
    </xdr:pic>
    <xdr:clientData/>
  </xdr:twoCellAnchor>
  <xdr:twoCellAnchor editAs="oneCell">
    <xdr:from>
      <xdr:col>10</xdr:col>
      <xdr:colOff>201706</xdr:colOff>
      <xdr:row>17</xdr:row>
      <xdr:rowOff>89647</xdr:rowOff>
    </xdr:from>
    <xdr:to>
      <xdr:col>11</xdr:col>
      <xdr:colOff>11206</xdr:colOff>
      <xdr:row>18</xdr:row>
      <xdr:rowOff>222760</xdr:rowOff>
    </xdr:to>
    <xdr:pic>
      <xdr:nvPicPr>
        <xdr:cNvPr id="3" name="Grafik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5266765" y="3339353"/>
          <a:ext cx="324970" cy="334819"/>
        </a:xfrm>
        <a:prstGeom prst="rect">
          <a:avLst/>
        </a:prstGeom>
      </xdr:spPr>
    </xdr:pic>
    <xdr:clientData/>
  </xdr:twoCellAnchor>
  <xdr:twoCellAnchor editAs="oneCell">
    <xdr:from>
      <xdr:col>10</xdr:col>
      <xdr:colOff>190499</xdr:colOff>
      <xdr:row>34</xdr:row>
      <xdr:rowOff>89647</xdr:rowOff>
    </xdr:from>
    <xdr:to>
      <xdr:col>10</xdr:col>
      <xdr:colOff>515469</xdr:colOff>
      <xdr:row>35</xdr:row>
      <xdr:rowOff>222760</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5255558" y="6790765"/>
          <a:ext cx="324970" cy="334819"/>
        </a:xfrm>
        <a:prstGeom prst="rect">
          <a:avLst/>
        </a:prstGeom>
      </xdr:spPr>
    </xdr:pic>
    <xdr:clientData/>
  </xdr:twoCellAnchor>
  <xdr:twoCellAnchor editAs="oneCell">
    <xdr:from>
      <xdr:col>10</xdr:col>
      <xdr:colOff>190499</xdr:colOff>
      <xdr:row>51</xdr:row>
      <xdr:rowOff>67236</xdr:rowOff>
    </xdr:from>
    <xdr:to>
      <xdr:col>10</xdr:col>
      <xdr:colOff>515469</xdr:colOff>
      <xdr:row>52</xdr:row>
      <xdr:rowOff>200349</xdr:rowOff>
    </xdr:to>
    <xdr:pic>
      <xdr:nvPicPr>
        <xdr:cNvPr id="5" name="Grafik 4">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5255558" y="10219765"/>
          <a:ext cx="324970" cy="334819"/>
        </a:xfrm>
        <a:prstGeom prst="rect">
          <a:avLst/>
        </a:prstGeom>
      </xdr:spPr>
    </xdr:pic>
    <xdr:clientData/>
  </xdr:twoCellAnchor>
  <xdr:twoCellAnchor editAs="oneCell">
    <xdr:from>
      <xdr:col>10</xdr:col>
      <xdr:colOff>201705</xdr:colOff>
      <xdr:row>68</xdr:row>
      <xdr:rowOff>112060</xdr:rowOff>
    </xdr:from>
    <xdr:to>
      <xdr:col>11</xdr:col>
      <xdr:colOff>11205</xdr:colOff>
      <xdr:row>70</xdr:row>
      <xdr:rowOff>21056</xdr:rowOff>
    </xdr:to>
    <xdr:pic>
      <xdr:nvPicPr>
        <xdr:cNvPr id="6" name="Grafik 5">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5266764" y="13716001"/>
          <a:ext cx="324970" cy="334819"/>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6</xdr:col>
      <xdr:colOff>336175</xdr:colOff>
      <xdr:row>1</xdr:row>
      <xdr:rowOff>67236</xdr:rowOff>
    </xdr:from>
    <xdr:to>
      <xdr:col>7</xdr:col>
      <xdr:colOff>11204</xdr:colOff>
      <xdr:row>2</xdr:row>
      <xdr:rowOff>200349</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5098675" y="291354"/>
          <a:ext cx="324970" cy="334819"/>
        </a:xfrm>
        <a:prstGeom prst="rect">
          <a:avLst/>
        </a:prstGeom>
      </xdr:spPr>
    </xdr:pic>
    <xdr:clientData/>
  </xdr:twoCellAnchor>
  <xdr:twoCellAnchor editAs="oneCell">
    <xdr:from>
      <xdr:col>6</xdr:col>
      <xdr:colOff>324970</xdr:colOff>
      <xdr:row>18</xdr:row>
      <xdr:rowOff>100852</xdr:rowOff>
    </xdr:from>
    <xdr:to>
      <xdr:col>6</xdr:col>
      <xdr:colOff>649940</xdr:colOff>
      <xdr:row>20</xdr:row>
      <xdr:rowOff>9848</xdr:rowOff>
    </xdr:to>
    <xdr:pic>
      <xdr:nvPicPr>
        <xdr:cNvPr id="3" name="Grafik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5087470" y="3552264"/>
          <a:ext cx="324970" cy="334819"/>
        </a:xfrm>
        <a:prstGeom prst="rect">
          <a:avLst/>
        </a:prstGeom>
      </xdr:spPr>
    </xdr:pic>
    <xdr:clientData/>
  </xdr:twoCellAnchor>
  <xdr:twoCellAnchor editAs="oneCell">
    <xdr:from>
      <xdr:col>6</xdr:col>
      <xdr:colOff>324970</xdr:colOff>
      <xdr:row>35</xdr:row>
      <xdr:rowOff>89646</xdr:rowOff>
    </xdr:from>
    <xdr:to>
      <xdr:col>6</xdr:col>
      <xdr:colOff>649940</xdr:colOff>
      <xdr:row>36</xdr:row>
      <xdr:rowOff>222759</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5087470" y="6992470"/>
          <a:ext cx="324970" cy="334819"/>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9</xdr:col>
      <xdr:colOff>571499</xdr:colOff>
      <xdr:row>0</xdr:row>
      <xdr:rowOff>112060</xdr:rowOff>
    </xdr:from>
    <xdr:to>
      <xdr:col>10</xdr:col>
      <xdr:colOff>11204</xdr:colOff>
      <xdr:row>2</xdr:row>
      <xdr:rowOff>9850</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6308911" y="112060"/>
          <a:ext cx="324970" cy="334819"/>
        </a:xfrm>
        <a:prstGeom prst="rect">
          <a:avLst/>
        </a:prstGeom>
      </xdr:spPr>
    </xdr:pic>
    <xdr:clientData/>
  </xdr:twoCellAnchor>
  <xdr:twoCellAnchor editAs="oneCell">
    <xdr:from>
      <xdr:col>9</xdr:col>
      <xdr:colOff>571500</xdr:colOff>
      <xdr:row>17</xdr:row>
      <xdr:rowOff>89647</xdr:rowOff>
    </xdr:from>
    <xdr:to>
      <xdr:col>10</xdr:col>
      <xdr:colOff>11205</xdr:colOff>
      <xdr:row>18</xdr:row>
      <xdr:rowOff>222760</xdr:rowOff>
    </xdr:to>
    <xdr:pic>
      <xdr:nvPicPr>
        <xdr:cNvPr id="3" name="Grafik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6308912" y="3339353"/>
          <a:ext cx="324970" cy="334819"/>
        </a:xfrm>
        <a:prstGeom prst="rect">
          <a:avLst/>
        </a:prstGeom>
      </xdr:spPr>
    </xdr:pic>
    <xdr:clientData/>
  </xdr:twoCellAnchor>
  <xdr:twoCellAnchor editAs="oneCell">
    <xdr:from>
      <xdr:col>9</xdr:col>
      <xdr:colOff>549087</xdr:colOff>
      <xdr:row>34</xdr:row>
      <xdr:rowOff>78441</xdr:rowOff>
    </xdr:from>
    <xdr:to>
      <xdr:col>9</xdr:col>
      <xdr:colOff>874057</xdr:colOff>
      <xdr:row>35</xdr:row>
      <xdr:rowOff>211554</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6286499" y="6779559"/>
          <a:ext cx="324970" cy="334819"/>
        </a:xfrm>
        <a:prstGeom prst="rect">
          <a:avLst/>
        </a:prstGeom>
      </xdr:spPr>
    </xdr:pic>
    <xdr:clientData/>
  </xdr:twoCellAnchor>
  <xdr:twoCellAnchor editAs="oneCell">
    <xdr:from>
      <xdr:col>9</xdr:col>
      <xdr:colOff>571500</xdr:colOff>
      <xdr:row>51</xdr:row>
      <xdr:rowOff>100853</xdr:rowOff>
    </xdr:from>
    <xdr:to>
      <xdr:col>10</xdr:col>
      <xdr:colOff>11205</xdr:colOff>
      <xdr:row>53</xdr:row>
      <xdr:rowOff>9848</xdr:rowOff>
    </xdr:to>
    <xdr:pic>
      <xdr:nvPicPr>
        <xdr:cNvPr id="5" name="Grafik 4">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6308912" y="10253382"/>
          <a:ext cx="324970" cy="334819"/>
        </a:xfrm>
        <a:prstGeom prst="rect">
          <a:avLst/>
        </a:prstGeom>
      </xdr:spPr>
    </xdr:pic>
    <xdr:clientData/>
  </xdr:twoCellAnchor>
  <xdr:twoCellAnchor editAs="oneCell">
    <xdr:from>
      <xdr:col>9</xdr:col>
      <xdr:colOff>582705</xdr:colOff>
      <xdr:row>68</xdr:row>
      <xdr:rowOff>89648</xdr:rowOff>
    </xdr:from>
    <xdr:to>
      <xdr:col>10</xdr:col>
      <xdr:colOff>22410</xdr:colOff>
      <xdr:row>69</xdr:row>
      <xdr:rowOff>222761</xdr:rowOff>
    </xdr:to>
    <xdr:pic>
      <xdr:nvPicPr>
        <xdr:cNvPr id="6" name="Grafik 5">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6320117" y="13693589"/>
          <a:ext cx="324970" cy="334819"/>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8</xdr:col>
      <xdr:colOff>1792940</xdr:colOff>
      <xdr:row>0</xdr:row>
      <xdr:rowOff>89648</xdr:rowOff>
    </xdr:from>
    <xdr:to>
      <xdr:col>9</xdr:col>
      <xdr:colOff>22410</xdr:colOff>
      <xdr:row>1</xdr:row>
      <xdr:rowOff>200349</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2662646" y="89648"/>
          <a:ext cx="324970" cy="3348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661148</xdr:colOff>
      <xdr:row>0</xdr:row>
      <xdr:rowOff>44824</xdr:rowOff>
    </xdr:from>
    <xdr:to>
      <xdr:col>6</xdr:col>
      <xdr:colOff>22412</xdr:colOff>
      <xdr:row>1</xdr:row>
      <xdr:rowOff>155525</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5782236" y="44824"/>
          <a:ext cx="324970" cy="334819"/>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9</xdr:col>
      <xdr:colOff>504265</xdr:colOff>
      <xdr:row>0</xdr:row>
      <xdr:rowOff>112060</xdr:rowOff>
    </xdr:from>
    <xdr:to>
      <xdr:col>10</xdr:col>
      <xdr:colOff>11205</xdr:colOff>
      <xdr:row>2</xdr:row>
      <xdr:rowOff>21055</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6768353" y="112060"/>
          <a:ext cx="324970" cy="334819"/>
        </a:xfrm>
        <a:prstGeom prst="rect">
          <a:avLst/>
        </a:prstGeom>
      </xdr:spPr>
    </xdr:pic>
    <xdr:clientData/>
  </xdr:twoCellAnchor>
  <xdr:twoCellAnchor editAs="oneCell">
    <xdr:from>
      <xdr:col>9</xdr:col>
      <xdr:colOff>493059</xdr:colOff>
      <xdr:row>17</xdr:row>
      <xdr:rowOff>89646</xdr:rowOff>
    </xdr:from>
    <xdr:to>
      <xdr:col>9</xdr:col>
      <xdr:colOff>818029</xdr:colOff>
      <xdr:row>18</xdr:row>
      <xdr:rowOff>222759</xdr:rowOff>
    </xdr:to>
    <xdr:pic>
      <xdr:nvPicPr>
        <xdr:cNvPr id="3" name="Grafik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6757147" y="3339352"/>
          <a:ext cx="324970" cy="334819"/>
        </a:xfrm>
        <a:prstGeom prst="rect">
          <a:avLst/>
        </a:prstGeom>
      </xdr:spPr>
    </xdr:pic>
    <xdr:clientData/>
  </xdr:twoCellAnchor>
  <xdr:twoCellAnchor editAs="oneCell">
    <xdr:from>
      <xdr:col>9</xdr:col>
      <xdr:colOff>470647</xdr:colOff>
      <xdr:row>34</xdr:row>
      <xdr:rowOff>89646</xdr:rowOff>
    </xdr:from>
    <xdr:to>
      <xdr:col>9</xdr:col>
      <xdr:colOff>795617</xdr:colOff>
      <xdr:row>35</xdr:row>
      <xdr:rowOff>222760</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6734735" y="6790764"/>
          <a:ext cx="324970" cy="334819"/>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12</xdr:col>
      <xdr:colOff>840441</xdr:colOff>
      <xdr:row>0</xdr:row>
      <xdr:rowOff>100852</xdr:rowOff>
    </xdr:from>
    <xdr:to>
      <xdr:col>13</xdr:col>
      <xdr:colOff>22411</xdr:colOff>
      <xdr:row>2</xdr:row>
      <xdr:rowOff>9847</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9222441" y="100852"/>
          <a:ext cx="324970" cy="334819"/>
        </a:xfrm>
        <a:prstGeom prst="rect">
          <a:avLst/>
        </a:prstGeom>
      </xdr:spPr>
    </xdr:pic>
    <xdr:clientData/>
  </xdr:twoCellAnchor>
  <xdr:twoCellAnchor editAs="oneCell">
    <xdr:from>
      <xdr:col>12</xdr:col>
      <xdr:colOff>806824</xdr:colOff>
      <xdr:row>17</xdr:row>
      <xdr:rowOff>89647</xdr:rowOff>
    </xdr:from>
    <xdr:to>
      <xdr:col>12</xdr:col>
      <xdr:colOff>1131794</xdr:colOff>
      <xdr:row>18</xdr:row>
      <xdr:rowOff>222760</xdr:rowOff>
    </xdr:to>
    <xdr:pic>
      <xdr:nvPicPr>
        <xdr:cNvPr id="3" name="Grafik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9188824" y="3339353"/>
          <a:ext cx="324970" cy="334819"/>
        </a:xfrm>
        <a:prstGeom prst="rect">
          <a:avLst/>
        </a:prstGeom>
      </xdr:spPr>
    </xdr:pic>
    <xdr:clientData/>
  </xdr:twoCellAnchor>
  <xdr:twoCellAnchor editAs="oneCell">
    <xdr:from>
      <xdr:col>12</xdr:col>
      <xdr:colOff>806823</xdr:colOff>
      <xdr:row>34</xdr:row>
      <xdr:rowOff>78441</xdr:rowOff>
    </xdr:from>
    <xdr:to>
      <xdr:col>12</xdr:col>
      <xdr:colOff>1131793</xdr:colOff>
      <xdr:row>35</xdr:row>
      <xdr:rowOff>211555</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9188823" y="6779559"/>
          <a:ext cx="324970" cy="334819"/>
        </a:xfrm>
        <a:prstGeom prst="rect">
          <a:avLst/>
        </a:prstGeom>
      </xdr:spPr>
    </xdr:pic>
    <xdr:clientData/>
  </xdr:twoCellAnchor>
  <xdr:twoCellAnchor editAs="oneCell">
    <xdr:from>
      <xdr:col>12</xdr:col>
      <xdr:colOff>840442</xdr:colOff>
      <xdr:row>51</xdr:row>
      <xdr:rowOff>100852</xdr:rowOff>
    </xdr:from>
    <xdr:to>
      <xdr:col>13</xdr:col>
      <xdr:colOff>22412</xdr:colOff>
      <xdr:row>53</xdr:row>
      <xdr:rowOff>21053</xdr:rowOff>
    </xdr:to>
    <xdr:pic>
      <xdr:nvPicPr>
        <xdr:cNvPr id="5" name="Grafik 4">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9222442" y="10242176"/>
          <a:ext cx="324970" cy="334819"/>
        </a:xfrm>
        <a:prstGeom prst="rect">
          <a:avLst/>
        </a:prstGeom>
      </xdr:spPr>
    </xdr:pic>
    <xdr:clientData/>
  </xdr:twoCellAnchor>
  <xdr:twoCellAnchor editAs="oneCell">
    <xdr:from>
      <xdr:col>12</xdr:col>
      <xdr:colOff>818029</xdr:colOff>
      <xdr:row>68</xdr:row>
      <xdr:rowOff>89647</xdr:rowOff>
    </xdr:from>
    <xdr:to>
      <xdr:col>12</xdr:col>
      <xdr:colOff>1142999</xdr:colOff>
      <xdr:row>69</xdr:row>
      <xdr:rowOff>222760</xdr:rowOff>
    </xdr:to>
    <xdr:pic>
      <xdr:nvPicPr>
        <xdr:cNvPr id="6" name="Grafik 5">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9200029" y="13671176"/>
          <a:ext cx="324970" cy="334819"/>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9</xdr:col>
      <xdr:colOff>459443</xdr:colOff>
      <xdr:row>0</xdr:row>
      <xdr:rowOff>100853</xdr:rowOff>
    </xdr:from>
    <xdr:to>
      <xdr:col>10</xdr:col>
      <xdr:colOff>11207</xdr:colOff>
      <xdr:row>1</xdr:row>
      <xdr:rowOff>211554</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6589061" y="100853"/>
          <a:ext cx="324970" cy="334819"/>
        </a:xfrm>
        <a:prstGeom prst="rect">
          <a:avLst/>
        </a:prstGeom>
      </xdr:spPr>
    </xdr:pic>
    <xdr:clientData/>
  </xdr:twoCellAnchor>
  <xdr:twoCellAnchor editAs="oneCell">
    <xdr:from>
      <xdr:col>9</xdr:col>
      <xdr:colOff>448235</xdr:colOff>
      <xdr:row>17</xdr:row>
      <xdr:rowOff>78441</xdr:rowOff>
    </xdr:from>
    <xdr:to>
      <xdr:col>10</xdr:col>
      <xdr:colOff>-1</xdr:colOff>
      <xdr:row>18</xdr:row>
      <xdr:rowOff>211554</xdr:rowOff>
    </xdr:to>
    <xdr:pic>
      <xdr:nvPicPr>
        <xdr:cNvPr id="3" name="Grafik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6577853" y="3328147"/>
          <a:ext cx="324970" cy="334819"/>
        </a:xfrm>
        <a:prstGeom prst="rect">
          <a:avLst/>
        </a:prstGeom>
      </xdr:spPr>
    </xdr:pic>
    <xdr:clientData/>
  </xdr:twoCellAnchor>
  <xdr:twoCellAnchor editAs="oneCell">
    <xdr:from>
      <xdr:col>9</xdr:col>
      <xdr:colOff>459442</xdr:colOff>
      <xdr:row>34</xdr:row>
      <xdr:rowOff>89647</xdr:rowOff>
    </xdr:from>
    <xdr:to>
      <xdr:col>10</xdr:col>
      <xdr:colOff>11206</xdr:colOff>
      <xdr:row>35</xdr:row>
      <xdr:rowOff>222760</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6589060" y="6790765"/>
          <a:ext cx="324970" cy="334819"/>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10</xdr:col>
      <xdr:colOff>212911</xdr:colOff>
      <xdr:row>0</xdr:row>
      <xdr:rowOff>112059</xdr:rowOff>
    </xdr:from>
    <xdr:to>
      <xdr:col>11</xdr:col>
      <xdr:colOff>22411</xdr:colOff>
      <xdr:row>2</xdr:row>
      <xdr:rowOff>9849</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5277970" y="112059"/>
          <a:ext cx="324970" cy="334819"/>
        </a:xfrm>
        <a:prstGeom prst="rect">
          <a:avLst/>
        </a:prstGeom>
      </xdr:spPr>
    </xdr:pic>
    <xdr:clientData/>
  </xdr:twoCellAnchor>
  <xdr:twoCellAnchor editAs="oneCell">
    <xdr:from>
      <xdr:col>10</xdr:col>
      <xdr:colOff>201705</xdr:colOff>
      <xdr:row>17</xdr:row>
      <xdr:rowOff>89647</xdr:rowOff>
    </xdr:from>
    <xdr:to>
      <xdr:col>11</xdr:col>
      <xdr:colOff>11205</xdr:colOff>
      <xdr:row>18</xdr:row>
      <xdr:rowOff>222760</xdr:rowOff>
    </xdr:to>
    <xdr:pic>
      <xdr:nvPicPr>
        <xdr:cNvPr id="3" name="Grafik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5266764" y="3339353"/>
          <a:ext cx="324970" cy="334819"/>
        </a:xfrm>
        <a:prstGeom prst="rect">
          <a:avLst/>
        </a:prstGeom>
      </xdr:spPr>
    </xdr:pic>
    <xdr:clientData/>
  </xdr:twoCellAnchor>
  <xdr:twoCellAnchor editAs="oneCell">
    <xdr:from>
      <xdr:col>10</xdr:col>
      <xdr:colOff>190499</xdr:colOff>
      <xdr:row>34</xdr:row>
      <xdr:rowOff>100852</xdr:rowOff>
    </xdr:from>
    <xdr:to>
      <xdr:col>10</xdr:col>
      <xdr:colOff>515469</xdr:colOff>
      <xdr:row>36</xdr:row>
      <xdr:rowOff>9847</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5255558" y="6801970"/>
          <a:ext cx="324970" cy="334819"/>
        </a:xfrm>
        <a:prstGeom prst="rect">
          <a:avLst/>
        </a:prstGeom>
      </xdr:spPr>
    </xdr:pic>
    <xdr:clientData/>
  </xdr:twoCellAnchor>
  <xdr:twoCellAnchor editAs="oneCell">
    <xdr:from>
      <xdr:col>10</xdr:col>
      <xdr:colOff>201705</xdr:colOff>
      <xdr:row>51</xdr:row>
      <xdr:rowOff>100853</xdr:rowOff>
    </xdr:from>
    <xdr:to>
      <xdr:col>11</xdr:col>
      <xdr:colOff>11205</xdr:colOff>
      <xdr:row>53</xdr:row>
      <xdr:rowOff>21054</xdr:rowOff>
    </xdr:to>
    <xdr:pic>
      <xdr:nvPicPr>
        <xdr:cNvPr id="5" name="Grafik 4">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5266764" y="10253382"/>
          <a:ext cx="324970" cy="334819"/>
        </a:xfrm>
        <a:prstGeom prst="rect">
          <a:avLst/>
        </a:prstGeom>
      </xdr:spPr>
    </xdr:pic>
    <xdr:clientData/>
  </xdr:twoCellAnchor>
  <xdr:twoCellAnchor editAs="oneCell">
    <xdr:from>
      <xdr:col>10</xdr:col>
      <xdr:colOff>190500</xdr:colOff>
      <xdr:row>68</xdr:row>
      <xdr:rowOff>89648</xdr:rowOff>
    </xdr:from>
    <xdr:to>
      <xdr:col>11</xdr:col>
      <xdr:colOff>0</xdr:colOff>
      <xdr:row>69</xdr:row>
      <xdr:rowOff>222761</xdr:rowOff>
    </xdr:to>
    <xdr:pic>
      <xdr:nvPicPr>
        <xdr:cNvPr id="6" name="Grafik 5">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5255559" y="13682383"/>
          <a:ext cx="324970" cy="334819"/>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6</xdr:col>
      <xdr:colOff>336177</xdr:colOff>
      <xdr:row>0</xdr:row>
      <xdr:rowOff>100854</xdr:rowOff>
    </xdr:from>
    <xdr:to>
      <xdr:col>7</xdr:col>
      <xdr:colOff>11206</xdr:colOff>
      <xdr:row>1</xdr:row>
      <xdr:rowOff>211555</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5109883" y="100854"/>
          <a:ext cx="324970" cy="334819"/>
        </a:xfrm>
        <a:prstGeom prst="rect">
          <a:avLst/>
        </a:prstGeom>
      </xdr:spPr>
    </xdr:pic>
    <xdr:clientData/>
  </xdr:twoCellAnchor>
  <xdr:twoCellAnchor editAs="oneCell">
    <xdr:from>
      <xdr:col>6</xdr:col>
      <xdr:colOff>336176</xdr:colOff>
      <xdr:row>17</xdr:row>
      <xdr:rowOff>89646</xdr:rowOff>
    </xdr:from>
    <xdr:to>
      <xdr:col>7</xdr:col>
      <xdr:colOff>11205</xdr:colOff>
      <xdr:row>18</xdr:row>
      <xdr:rowOff>222759</xdr:rowOff>
    </xdr:to>
    <xdr:pic>
      <xdr:nvPicPr>
        <xdr:cNvPr id="3" name="Grafik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5109882" y="3339352"/>
          <a:ext cx="324970" cy="334819"/>
        </a:xfrm>
        <a:prstGeom prst="rect">
          <a:avLst/>
        </a:prstGeom>
      </xdr:spPr>
    </xdr:pic>
    <xdr:clientData/>
  </xdr:twoCellAnchor>
  <xdr:twoCellAnchor editAs="oneCell">
    <xdr:from>
      <xdr:col>6</xdr:col>
      <xdr:colOff>336176</xdr:colOff>
      <xdr:row>34</xdr:row>
      <xdr:rowOff>89647</xdr:rowOff>
    </xdr:from>
    <xdr:to>
      <xdr:col>7</xdr:col>
      <xdr:colOff>11205</xdr:colOff>
      <xdr:row>35</xdr:row>
      <xdr:rowOff>222760</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5109882" y="6790765"/>
          <a:ext cx="324970" cy="334819"/>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9</xdr:col>
      <xdr:colOff>560293</xdr:colOff>
      <xdr:row>0</xdr:row>
      <xdr:rowOff>100853</xdr:rowOff>
    </xdr:from>
    <xdr:to>
      <xdr:col>9</xdr:col>
      <xdr:colOff>885263</xdr:colOff>
      <xdr:row>1</xdr:row>
      <xdr:rowOff>211554</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6297705" y="100853"/>
          <a:ext cx="324970" cy="334819"/>
        </a:xfrm>
        <a:prstGeom prst="rect">
          <a:avLst/>
        </a:prstGeom>
      </xdr:spPr>
    </xdr:pic>
    <xdr:clientData/>
  </xdr:twoCellAnchor>
  <xdr:twoCellAnchor editAs="oneCell">
    <xdr:from>
      <xdr:col>9</xdr:col>
      <xdr:colOff>537882</xdr:colOff>
      <xdr:row>17</xdr:row>
      <xdr:rowOff>100852</xdr:rowOff>
    </xdr:from>
    <xdr:to>
      <xdr:col>9</xdr:col>
      <xdr:colOff>862852</xdr:colOff>
      <xdr:row>19</xdr:row>
      <xdr:rowOff>9848</xdr:rowOff>
    </xdr:to>
    <xdr:pic>
      <xdr:nvPicPr>
        <xdr:cNvPr id="3" name="Grafik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6275294" y="3350558"/>
          <a:ext cx="324970" cy="334819"/>
        </a:xfrm>
        <a:prstGeom prst="rect">
          <a:avLst/>
        </a:prstGeom>
      </xdr:spPr>
    </xdr:pic>
    <xdr:clientData/>
  </xdr:twoCellAnchor>
  <xdr:twoCellAnchor editAs="oneCell">
    <xdr:from>
      <xdr:col>9</xdr:col>
      <xdr:colOff>549087</xdr:colOff>
      <xdr:row>34</xdr:row>
      <xdr:rowOff>112058</xdr:rowOff>
    </xdr:from>
    <xdr:to>
      <xdr:col>9</xdr:col>
      <xdr:colOff>874057</xdr:colOff>
      <xdr:row>36</xdr:row>
      <xdr:rowOff>21053</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6286499" y="6813176"/>
          <a:ext cx="324970" cy="334819"/>
        </a:xfrm>
        <a:prstGeom prst="rect">
          <a:avLst/>
        </a:prstGeom>
      </xdr:spPr>
    </xdr:pic>
    <xdr:clientData/>
  </xdr:twoCellAnchor>
  <xdr:twoCellAnchor editAs="oneCell">
    <xdr:from>
      <xdr:col>9</xdr:col>
      <xdr:colOff>571500</xdr:colOff>
      <xdr:row>51</xdr:row>
      <xdr:rowOff>100853</xdr:rowOff>
    </xdr:from>
    <xdr:to>
      <xdr:col>10</xdr:col>
      <xdr:colOff>11206</xdr:colOff>
      <xdr:row>53</xdr:row>
      <xdr:rowOff>9848</xdr:rowOff>
    </xdr:to>
    <xdr:pic>
      <xdr:nvPicPr>
        <xdr:cNvPr id="5" name="Grafik 4">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6308912" y="10253382"/>
          <a:ext cx="324970" cy="334819"/>
        </a:xfrm>
        <a:prstGeom prst="rect">
          <a:avLst/>
        </a:prstGeom>
      </xdr:spPr>
    </xdr:pic>
    <xdr:clientData/>
  </xdr:twoCellAnchor>
  <xdr:twoCellAnchor editAs="oneCell">
    <xdr:from>
      <xdr:col>9</xdr:col>
      <xdr:colOff>560294</xdr:colOff>
      <xdr:row>68</xdr:row>
      <xdr:rowOff>89647</xdr:rowOff>
    </xdr:from>
    <xdr:to>
      <xdr:col>10</xdr:col>
      <xdr:colOff>0</xdr:colOff>
      <xdr:row>69</xdr:row>
      <xdr:rowOff>222760</xdr:rowOff>
    </xdr:to>
    <xdr:pic>
      <xdr:nvPicPr>
        <xdr:cNvPr id="6" name="Grafik 5">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6297706" y="13693588"/>
          <a:ext cx="324970" cy="334819"/>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8</xdr:col>
      <xdr:colOff>1792941</xdr:colOff>
      <xdr:row>0</xdr:row>
      <xdr:rowOff>112059</xdr:rowOff>
    </xdr:from>
    <xdr:to>
      <xdr:col>9</xdr:col>
      <xdr:colOff>22411</xdr:colOff>
      <xdr:row>2</xdr:row>
      <xdr:rowOff>9849</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1967882" y="112059"/>
          <a:ext cx="324970" cy="334819"/>
        </a:xfrm>
        <a:prstGeom prst="rect">
          <a:avLst/>
        </a:prstGeom>
      </xdr:spPr>
    </xdr:pic>
    <xdr:clientData/>
  </xdr:twoCellAnchor>
  <xdr:twoCellAnchor editAs="oneCell">
    <xdr:from>
      <xdr:col>8</xdr:col>
      <xdr:colOff>1759324</xdr:colOff>
      <xdr:row>17</xdr:row>
      <xdr:rowOff>89647</xdr:rowOff>
    </xdr:from>
    <xdr:to>
      <xdr:col>8</xdr:col>
      <xdr:colOff>2084294</xdr:colOff>
      <xdr:row>18</xdr:row>
      <xdr:rowOff>222760</xdr:rowOff>
    </xdr:to>
    <xdr:pic>
      <xdr:nvPicPr>
        <xdr:cNvPr id="3" name="Grafik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1934265" y="3339353"/>
          <a:ext cx="324970" cy="334819"/>
        </a:xfrm>
        <a:prstGeom prst="rect">
          <a:avLst/>
        </a:prstGeom>
      </xdr:spPr>
    </xdr:pic>
    <xdr:clientData/>
  </xdr:twoCellAnchor>
  <xdr:twoCellAnchor editAs="oneCell">
    <xdr:from>
      <xdr:col>8</xdr:col>
      <xdr:colOff>1770529</xdr:colOff>
      <xdr:row>34</xdr:row>
      <xdr:rowOff>78440</xdr:rowOff>
    </xdr:from>
    <xdr:to>
      <xdr:col>8</xdr:col>
      <xdr:colOff>2095499</xdr:colOff>
      <xdr:row>35</xdr:row>
      <xdr:rowOff>211553</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1945470" y="6779558"/>
          <a:ext cx="324970" cy="334819"/>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9</xdr:col>
      <xdr:colOff>504266</xdr:colOff>
      <xdr:row>0</xdr:row>
      <xdr:rowOff>89648</xdr:rowOff>
    </xdr:from>
    <xdr:to>
      <xdr:col>10</xdr:col>
      <xdr:colOff>11206</xdr:colOff>
      <xdr:row>1</xdr:row>
      <xdr:rowOff>200349</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6768354" y="89648"/>
          <a:ext cx="324970" cy="334819"/>
        </a:xfrm>
        <a:prstGeom prst="rect">
          <a:avLst/>
        </a:prstGeom>
      </xdr:spPr>
    </xdr:pic>
    <xdr:clientData/>
  </xdr:twoCellAnchor>
  <xdr:twoCellAnchor editAs="oneCell">
    <xdr:from>
      <xdr:col>9</xdr:col>
      <xdr:colOff>481853</xdr:colOff>
      <xdr:row>17</xdr:row>
      <xdr:rowOff>89646</xdr:rowOff>
    </xdr:from>
    <xdr:to>
      <xdr:col>9</xdr:col>
      <xdr:colOff>806823</xdr:colOff>
      <xdr:row>18</xdr:row>
      <xdr:rowOff>222759</xdr:rowOff>
    </xdr:to>
    <xdr:pic>
      <xdr:nvPicPr>
        <xdr:cNvPr id="3" name="Grafik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6745941" y="3339352"/>
          <a:ext cx="324970" cy="334819"/>
        </a:xfrm>
        <a:prstGeom prst="rect">
          <a:avLst/>
        </a:prstGeom>
      </xdr:spPr>
    </xdr:pic>
    <xdr:clientData/>
  </xdr:twoCellAnchor>
  <xdr:twoCellAnchor editAs="oneCell">
    <xdr:from>
      <xdr:col>9</xdr:col>
      <xdr:colOff>481853</xdr:colOff>
      <xdr:row>34</xdr:row>
      <xdr:rowOff>100852</xdr:rowOff>
    </xdr:from>
    <xdr:to>
      <xdr:col>9</xdr:col>
      <xdr:colOff>806823</xdr:colOff>
      <xdr:row>36</xdr:row>
      <xdr:rowOff>9847</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6745941" y="6801970"/>
          <a:ext cx="324970" cy="334819"/>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12</xdr:col>
      <xdr:colOff>818029</xdr:colOff>
      <xdr:row>0</xdr:row>
      <xdr:rowOff>56030</xdr:rowOff>
    </xdr:from>
    <xdr:to>
      <xdr:col>12</xdr:col>
      <xdr:colOff>1142999</xdr:colOff>
      <xdr:row>1</xdr:row>
      <xdr:rowOff>166731</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0376647" y="56030"/>
          <a:ext cx="324970" cy="334819"/>
        </a:xfrm>
        <a:prstGeom prst="rect">
          <a:avLst/>
        </a:prstGeom>
      </xdr:spPr>
    </xdr:pic>
    <xdr:clientData/>
  </xdr:twoCellAnchor>
  <xdr:twoCellAnchor editAs="oneCell">
    <xdr:from>
      <xdr:col>12</xdr:col>
      <xdr:colOff>818029</xdr:colOff>
      <xdr:row>50</xdr:row>
      <xdr:rowOff>44823</xdr:rowOff>
    </xdr:from>
    <xdr:to>
      <xdr:col>12</xdr:col>
      <xdr:colOff>1142999</xdr:colOff>
      <xdr:row>51</xdr:row>
      <xdr:rowOff>177936</xdr:rowOff>
    </xdr:to>
    <xdr:pic>
      <xdr:nvPicPr>
        <xdr:cNvPr id="3" name="Grafik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0376647" y="10141323"/>
          <a:ext cx="324970" cy="334819"/>
        </a:xfrm>
        <a:prstGeom prst="rect">
          <a:avLst/>
        </a:prstGeom>
      </xdr:spPr>
    </xdr:pic>
    <xdr:clientData/>
  </xdr:twoCellAnchor>
  <xdr:twoCellAnchor editAs="oneCell">
    <xdr:from>
      <xdr:col>12</xdr:col>
      <xdr:colOff>806824</xdr:colOff>
      <xdr:row>100</xdr:row>
      <xdr:rowOff>67235</xdr:rowOff>
    </xdr:from>
    <xdr:to>
      <xdr:col>12</xdr:col>
      <xdr:colOff>1131794</xdr:colOff>
      <xdr:row>101</xdr:row>
      <xdr:rowOff>200348</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0365442" y="20249029"/>
          <a:ext cx="324970" cy="334819"/>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5</xdr:col>
      <xdr:colOff>1019735</xdr:colOff>
      <xdr:row>0</xdr:row>
      <xdr:rowOff>56030</xdr:rowOff>
    </xdr:from>
    <xdr:to>
      <xdr:col>6</xdr:col>
      <xdr:colOff>22411</xdr:colOff>
      <xdr:row>1</xdr:row>
      <xdr:rowOff>166731</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6566647" y="56030"/>
          <a:ext cx="324970" cy="3348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1064559</xdr:colOff>
      <xdr:row>0</xdr:row>
      <xdr:rowOff>56028</xdr:rowOff>
    </xdr:from>
    <xdr:to>
      <xdr:col>4</xdr:col>
      <xdr:colOff>11205</xdr:colOff>
      <xdr:row>1</xdr:row>
      <xdr:rowOff>166729</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5121088" y="56028"/>
          <a:ext cx="324970" cy="334819"/>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9</xdr:col>
      <xdr:colOff>324970</xdr:colOff>
      <xdr:row>0</xdr:row>
      <xdr:rowOff>44824</xdr:rowOff>
    </xdr:from>
    <xdr:to>
      <xdr:col>9</xdr:col>
      <xdr:colOff>649940</xdr:colOff>
      <xdr:row>1</xdr:row>
      <xdr:rowOff>155525</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8449235" y="44824"/>
          <a:ext cx="324970" cy="334819"/>
        </a:xfrm>
        <a:prstGeom prst="rect">
          <a:avLst/>
        </a:prstGeom>
      </xdr:spPr>
    </xdr:pic>
    <xdr:clientData/>
  </xdr:twoCellAnchor>
  <xdr:twoCellAnchor editAs="oneCell">
    <xdr:from>
      <xdr:col>5</xdr:col>
      <xdr:colOff>134471</xdr:colOff>
      <xdr:row>24</xdr:row>
      <xdr:rowOff>56029</xdr:rowOff>
    </xdr:from>
    <xdr:to>
      <xdr:col>5</xdr:col>
      <xdr:colOff>459441</xdr:colOff>
      <xdr:row>25</xdr:row>
      <xdr:rowOff>189142</xdr:rowOff>
    </xdr:to>
    <xdr:pic>
      <xdr:nvPicPr>
        <xdr:cNvPr id="3" name="Grafik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4471147" y="5546911"/>
          <a:ext cx="324970" cy="334819"/>
        </a:xfrm>
        <a:prstGeom prst="rect">
          <a:avLst/>
        </a:prstGeom>
      </xdr:spPr>
    </xdr:pic>
    <xdr:clientData/>
  </xdr:twoCellAnchor>
  <xdr:twoCellAnchor editAs="oneCell">
    <xdr:from>
      <xdr:col>5</xdr:col>
      <xdr:colOff>89647</xdr:colOff>
      <xdr:row>40</xdr:row>
      <xdr:rowOff>22411</xdr:rowOff>
    </xdr:from>
    <xdr:to>
      <xdr:col>5</xdr:col>
      <xdr:colOff>414617</xdr:colOff>
      <xdr:row>41</xdr:row>
      <xdr:rowOff>200348</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4426323" y="8964705"/>
          <a:ext cx="324970" cy="334819"/>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12</xdr:col>
      <xdr:colOff>123264</xdr:colOff>
      <xdr:row>0</xdr:row>
      <xdr:rowOff>44824</xdr:rowOff>
    </xdr:from>
    <xdr:to>
      <xdr:col>13</xdr:col>
      <xdr:colOff>22411</xdr:colOff>
      <xdr:row>1</xdr:row>
      <xdr:rowOff>155525</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7463117" y="44824"/>
          <a:ext cx="324970" cy="334819"/>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6</xdr:col>
      <xdr:colOff>168088</xdr:colOff>
      <xdr:row>1</xdr:row>
      <xdr:rowOff>11206</xdr:rowOff>
    </xdr:from>
    <xdr:to>
      <xdr:col>6</xdr:col>
      <xdr:colOff>493058</xdr:colOff>
      <xdr:row>2</xdr:row>
      <xdr:rowOff>155525</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6846794" y="235324"/>
          <a:ext cx="324970" cy="334819"/>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7</xdr:col>
      <xdr:colOff>212912</xdr:colOff>
      <xdr:row>1</xdr:row>
      <xdr:rowOff>78440</xdr:rowOff>
    </xdr:from>
    <xdr:to>
      <xdr:col>7</xdr:col>
      <xdr:colOff>537882</xdr:colOff>
      <xdr:row>3</xdr:row>
      <xdr:rowOff>9848</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4583206" y="302558"/>
          <a:ext cx="324970" cy="334819"/>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7</xdr:col>
      <xdr:colOff>123264</xdr:colOff>
      <xdr:row>2</xdr:row>
      <xdr:rowOff>22412</xdr:rowOff>
    </xdr:from>
    <xdr:to>
      <xdr:col>7</xdr:col>
      <xdr:colOff>448234</xdr:colOff>
      <xdr:row>3</xdr:row>
      <xdr:rowOff>155525</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4493558" y="526677"/>
          <a:ext cx="324970" cy="334819"/>
        </a:xfrm>
        <a:prstGeom prst="rect">
          <a:avLst/>
        </a:prstGeom>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12</xdr:col>
      <xdr:colOff>123265</xdr:colOff>
      <xdr:row>0</xdr:row>
      <xdr:rowOff>56030</xdr:rowOff>
    </xdr:from>
    <xdr:to>
      <xdr:col>13</xdr:col>
      <xdr:colOff>-1</xdr:colOff>
      <xdr:row>1</xdr:row>
      <xdr:rowOff>166731</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6667500" y="56030"/>
          <a:ext cx="324970" cy="334819"/>
        </a:xfrm>
        <a:prstGeom prst="rect">
          <a:avLst/>
        </a:prstGeom>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12</xdr:col>
      <xdr:colOff>123264</xdr:colOff>
      <xdr:row>0</xdr:row>
      <xdr:rowOff>44824</xdr:rowOff>
    </xdr:from>
    <xdr:to>
      <xdr:col>12</xdr:col>
      <xdr:colOff>448234</xdr:colOff>
      <xdr:row>1</xdr:row>
      <xdr:rowOff>155525</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6678705" y="44824"/>
          <a:ext cx="324970" cy="334819"/>
        </a:xfrm>
        <a:prstGeom prst="rect">
          <a:avLst/>
        </a:prstGeom>
      </xdr:spPr>
    </xdr:pic>
    <xdr:clientData/>
  </xdr:twoCellAnchor>
  <xdr:twoCellAnchor editAs="oneCell">
    <xdr:from>
      <xdr:col>12</xdr:col>
      <xdr:colOff>134470</xdr:colOff>
      <xdr:row>19</xdr:row>
      <xdr:rowOff>33617</xdr:rowOff>
    </xdr:from>
    <xdr:to>
      <xdr:col>13</xdr:col>
      <xdr:colOff>11205</xdr:colOff>
      <xdr:row>20</xdr:row>
      <xdr:rowOff>211554</xdr:rowOff>
    </xdr:to>
    <xdr:pic>
      <xdr:nvPicPr>
        <xdr:cNvPr id="3" name="Grafik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6689911" y="3843617"/>
          <a:ext cx="324970" cy="334819"/>
        </a:xfrm>
        <a:prstGeom prst="rect">
          <a:avLst/>
        </a:prstGeom>
      </xdr:spPr>
    </xdr:pic>
    <xdr:clientData/>
  </xdr:twoCellAnchor>
  <xdr:twoCellAnchor editAs="oneCell">
    <xdr:from>
      <xdr:col>12</xdr:col>
      <xdr:colOff>112059</xdr:colOff>
      <xdr:row>31</xdr:row>
      <xdr:rowOff>78440</xdr:rowOff>
    </xdr:from>
    <xdr:to>
      <xdr:col>12</xdr:col>
      <xdr:colOff>437029</xdr:colOff>
      <xdr:row>32</xdr:row>
      <xdr:rowOff>211553</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6667500" y="6275293"/>
          <a:ext cx="324970" cy="334819"/>
        </a:xfrm>
        <a:prstGeom prst="rect">
          <a:avLst/>
        </a:prstGeom>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5</xdr:col>
      <xdr:colOff>649942</xdr:colOff>
      <xdr:row>0</xdr:row>
      <xdr:rowOff>134471</xdr:rowOff>
    </xdr:from>
    <xdr:to>
      <xdr:col>6</xdr:col>
      <xdr:colOff>11206</xdr:colOff>
      <xdr:row>2</xdr:row>
      <xdr:rowOff>32261</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4941795" y="134471"/>
          <a:ext cx="324970" cy="334819"/>
        </a:xfrm>
        <a:prstGeom prst="rect">
          <a:avLst/>
        </a:prstGeom>
      </xdr:spPr>
    </xdr:pic>
    <xdr:clientData/>
  </xdr:twoCellAnchor>
  <xdr:twoCellAnchor editAs="oneCell">
    <xdr:from>
      <xdr:col>5</xdr:col>
      <xdr:colOff>649940</xdr:colOff>
      <xdr:row>15</xdr:row>
      <xdr:rowOff>112059</xdr:rowOff>
    </xdr:from>
    <xdr:to>
      <xdr:col>6</xdr:col>
      <xdr:colOff>11204</xdr:colOff>
      <xdr:row>17</xdr:row>
      <xdr:rowOff>32261</xdr:rowOff>
    </xdr:to>
    <xdr:pic>
      <xdr:nvPicPr>
        <xdr:cNvPr id="3" name="Grafik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4941793" y="3081618"/>
          <a:ext cx="324970" cy="334819"/>
        </a:xfrm>
        <a:prstGeom prst="rect">
          <a:avLst/>
        </a:prstGeom>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5</xdr:col>
      <xdr:colOff>661147</xdr:colOff>
      <xdr:row>0</xdr:row>
      <xdr:rowOff>112059</xdr:rowOff>
    </xdr:from>
    <xdr:to>
      <xdr:col>6</xdr:col>
      <xdr:colOff>22411</xdr:colOff>
      <xdr:row>2</xdr:row>
      <xdr:rowOff>9849</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4953000" y="112059"/>
          <a:ext cx="324970" cy="334819"/>
        </a:xfrm>
        <a:prstGeom prst="rect">
          <a:avLst/>
        </a:prstGeom>
      </xdr:spPr>
    </xdr:pic>
    <xdr:clientData/>
  </xdr:twoCellAnchor>
  <xdr:twoCellAnchor editAs="oneCell">
    <xdr:from>
      <xdr:col>5</xdr:col>
      <xdr:colOff>661147</xdr:colOff>
      <xdr:row>15</xdr:row>
      <xdr:rowOff>67237</xdr:rowOff>
    </xdr:from>
    <xdr:to>
      <xdr:col>6</xdr:col>
      <xdr:colOff>22411</xdr:colOff>
      <xdr:row>16</xdr:row>
      <xdr:rowOff>200350</xdr:rowOff>
    </xdr:to>
    <xdr:pic>
      <xdr:nvPicPr>
        <xdr:cNvPr id="3" name="Grafik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4953000" y="3137649"/>
          <a:ext cx="324970" cy="33481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33618</xdr:colOff>
      <xdr:row>1</xdr:row>
      <xdr:rowOff>89647</xdr:rowOff>
    </xdr:from>
    <xdr:to>
      <xdr:col>11</xdr:col>
      <xdr:colOff>358588</xdr:colOff>
      <xdr:row>3</xdr:row>
      <xdr:rowOff>21055</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6712324" y="313765"/>
          <a:ext cx="324970" cy="33481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11207</xdr:colOff>
      <xdr:row>1</xdr:row>
      <xdr:rowOff>67236</xdr:rowOff>
    </xdr:from>
    <xdr:to>
      <xdr:col>11</xdr:col>
      <xdr:colOff>336177</xdr:colOff>
      <xdr:row>2</xdr:row>
      <xdr:rowOff>200349</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6768354" y="291354"/>
          <a:ext cx="324970" cy="33481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11</xdr:col>
      <xdr:colOff>0</xdr:colOff>
      <xdr:row>1</xdr:row>
      <xdr:rowOff>89647</xdr:rowOff>
    </xdr:from>
    <xdr:to>
      <xdr:col>11</xdr:col>
      <xdr:colOff>324970</xdr:colOff>
      <xdr:row>3</xdr:row>
      <xdr:rowOff>21055</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6297706" y="313765"/>
          <a:ext cx="324970" cy="33481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840441</xdr:colOff>
      <xdr:row>0</xdr:row>
      <xdr:rowOff>33618</xdr:rowOff>
    </xdr:from>
    <xdr:to>
      <xdr:col>13</xdr:col>
      <xdr:colOff>22411</xdr:colOff>
      <xdr:row>1</xdr:row>
      <xdr:rowOff>144319</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0242176" y="33618"/>
          <a:ext cx="324970" cy="334819"/>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17"/>
  <sheetViews>
    <sheetView tabSelected="1" zoomScaleNormal="100" workbookViewId="0">
      <selection activeCell="J32" sqref="J32"/>
    </sheetView>
  </sheetViews>
  <sheetFormatPr baseColWidth="10" defaultRowHeight="12.75"/>
  <cols>
    <col min="1" max="1" width="108" bestFit="1" customWidth="1"/>
    <col min="2" max="2" width="12" bestFit="1" customWidth="1"/>
  </cols>
  <sheetData>
    <row r="1" spans="1:2" ht="20.25">
      <c r="A1" s="72" t="s">
        <v>46</v>
      </c>
      <c r="B1" s="73">
        <v>2019</v>
      </c>
    </row>
    <row r="3" spans="1:2">
      <c r="A3" s="71" t="s">
        <v>488</v>
      </c>
      <c r="B3" s="74" t="s">
        <v>489</v>
      </c>
    </row>
    <row r="4" spans="1:2">
      <c r="A4" s="75" t="s">
        <v>28</v>
      </c>
      <c r="B4" s="76"/>
    </row>
    <row r="5" spans="1:2">
      <c r="A5" s="6" t="s">
        <v>0</v>
      </c>
      <c r="B5" s="77" t="s">
        <v>490</v>
      </c>
    </row>
    <row r="6" spans="1:2">
      <c r="A6" s="6" t="s">
        <v>331</v>
      </c>
      <c r="B6" s="77" t="s">
        <v>491</v>
      </c>
    </row>
    <row r="7" spans="1:2">
      <c r="A7" s="6" t="s">
        <v>330</v>
      </c>
      <c r="B7" s="77" t="s">
        <v>492</v>
      </c>
    </row>
    <row r="8" spans="1:2">
      <c r="A8" s="6" t="s">
        <v>212</v>
      </c>
      <c r="B8" s="77" t="s">
        <v>493</v>
      </c>
    </row>
    <row r="9" spans="1:2">
      <c r="A9" s="6" t="s">
        <v>333</v>
      </c>
      <c r="B9" s="77" t="s">
        <v>494</v>
      </c>
    </row>
    <row r="10" spans="1:2">
      <c r="A10" s="6" t="s">
        <v>332</v>
      </c>
      <c r="B10" s="77" t="s">
        <v>495</v>
      </c>
    </row>
    <row r="11" spans="1:2">
      <c r="A11" s="6" t="s">
        <v>496</v>
      </c>
      <c r="B11" s="77" t="s">
        <v>497</v>
      </c>
    </row>
    <row r="12" spans="1:2">
      <c r="A12" s="6" t="s">
        <v>498</v>
      </c>
      <c r="B12" s="77" t="s">
        <v>499</v>
      </c>
    </row>
    <row r="13" spans="1:2">
      <c r="A13" s="6" t="s">
        <v>500</v>
      </c>
      <c r="B13" s="77" t="s">
        <v>501</v>
      </c>
    </row>
    <row r="14" spans="1:2">
      <c r="A14" s="75" t="s">
        <v>29</v>
      </c>
      <c r="B14" s="70"/>
    </row>
    <row r="15" spans="1:2">
      <c r="A15" s="6" t="s">
        <v>502</v>
      </c>
      <c r="B15" s="77" t="s">
        <v>503</v>
      </c>
    </row>
    <row r="16" spans="1:2">
      <c r="A16" s="6" t="s">
        <v>504</v>
      </c>
      <c r="B16" s="77" t="s">
        <v>505</v>
      </c>
    </row>
    <row r="17" spans="1:2">
      <c r="A17" s="6" t="s">
        <v>506</v>
      </c>
      <c r="B17" s="77" t="s">
        <v>507</v>
      </c>
    </row>
    <row r="18" spans="1:2">
      <c r="A18" s="6" t="s">
        <v>508</v>
      </c>
      <c r="B18" s="77" t="s">
        <v>509</v>
      </c>
    </row>
    <row r="19" spans="1:2">
      <c r="A19" s="6" t="s">
        <v>510</v>
      </c>
      <c r="B19" s="77" t="s">
        <v>511</v>
      </c>
    </row>
    <row r="20" spans="1:2">
      <c r="A20" s="6" t="s">
        <v>512</v>
      </c>
      <c r="B20" s="77" t="s">
        <v>513</v>
      </c>
    </row>
    <row r="21" spans="1:2">
      <c r="A21" s="6" t="s">
        <v>514</v>
      </c>
      <c r="B21" s="77" t="s">
        <v>515</v>
      </c>
    </row>
    <row r="22" spans="1:2">
      <c r="A22" s="6" t="s">
        <v>516</v>
      </c>
      <c r="B22" s="77" t="s">
        <v>517</v>
      </c>
    </row>
    <row r="23" spans="1:2">
      <c r="A23" s="6" t="s">
        <v>518</v>
      </c>
      <c r="B23" s="77" t="s">
        <v>519</v>
      </c>
    </row>
    <row r="24" spans="1:2">
      <c r="A24" s="75" t="s">
        <v>30</v>
      </c>
      <c r="B24" s="70"/>
    </row>
    <row r="25" spans="1:2">
      <c r="A25" s="6" t="s">
        <v>520</v>
      </c>
      <c r="B25" s="77" t="s">
        <v>521</v>
      </c>
    </row>
    <row r="26" spans="1:2">
      <c r="A26" s="6" t="s">
        <v>522</v>
      </c>
      <c r="B26" s="77" t="s">
        <v>523</v>
      </c>
    </row>
    <row r="27" spans="1:2">
      <c r="A27" s="6" t="s">
        <v>524</v>
      </c>
      <c r="B27" s="77" t="s">
        <v>525</v>
      </c>
    </row>
    <row r="28" spans="1:2">
      <c r="A28" s="6" t="s">
        <v>526</v>
      </c>
      <c r="B28" s="77" t="s">
        <v>527</v>
      </c>
    </row>
    <row r="29" spans="1:2">
      <c r="A29" s="6" t="s">
        <v>528</v>
      </c>
      <c r="B29" s="77" t="s">
        <v>529</v>
      </c>
    </row>
    <row r="30" spans="1:2">
      <c r="A30" s="6" t="s">
        <v>530</v>
      </c>
      <c r="B30" s="77" t="s">
        <v>531</v>
      </c>
    </row>
    <row r="31" spans="1:2">
      <c r="A31" s="6" t="s">
        <v>532</v>
      </c>
      <c r="B31" s="77" t="s">
        <v>533</v>
      </c>
    </row>
    <row r="32" spans="1:2">
      <c r="A32" s="6" t="s">
        <v>534</v>
      </c>
      <c r="B32" s="77" t="s">
        <v>535</v>
      </c>
    </row>
    <row r="33" spans="1:2">
      <c r="A33" s="6" t="s">
        <v>536</v>
      </c>
      <c r="B33" s="77" t="s">
        <v>537</v>
      </c>
    </row>
    <row r="34" spans="1:2">
      <c r="A34" s="75" t="s">
        <v>31</v>
      </c>
    </row>
    <row r="35" spans="1:2">
      <c r="A35" s="6" t="s">
        <v>538</v>
      </c>
      <c r="B35" s="77" t="s">
        <v>539</v>
      </c>
    </row>
    <row r="36" spans="1:2">
      <c r="A36" s="6" t="s">
        <v>540</v>
      </c>
      <c r="B36" s="77" t="s">
        <v>541</v>
      </c>
    </row>
    <row r="37" spans="1:2">
      <c r="A37" s="6" t="s">
        <v>542</v>
      </c>
      <c r="B37" s="77" t="s">
        <v>543</v>
      </c>
    </row>
    <row r="38" spans="1:2">
      <c r="A38" s="75" t="s">
        <v>202</v>
      </c>
    </row>
    <row r="39" spans="1:2">
      <c r="A39" s="6" t="s">
        <v>544</v>
      </c>
      <c r="B39" s="77" t="s">
        <v>545</v>
      </c>
    </row>
    <row r="40" spans="1:2">
      <c r="A40" s="6" t="s">
        <v>546</v>
      </c>
      <c r="B40" s="77" t="s">
        <v>547</v>
      </c>
    </row>
    <row r="41" spans="1:2">
      <c r="A41" s="6" t="s">
        <v>438</v>
      </c>
      <c r="B41" s="77" t="s">
        <v>548</v>
      </c>
    </row>
    <row r="42" spans="1:2">
      <c r="A42" s="6" t="s">
        <v>439</v>
      </c>
      <c r="B42" s="77" t="s">
        <v>549</v>
      </c>
    </row>
    <row r="43" spans="1:2">
      <c r="A43" s="6" t="s">
        <v>550</v>
      </c>
      <c r="B43" s="77" t="s">
        <v>551</v>
      </c>
    </row>
    <row r="44" spans="1:2">
      <c r="A44" s="6" t="s">
        <v>552</v>
      </c>
      <c r="B44" s="77" t="s">
        <v>553</v>
      </c>
    </row>
    <row r="45" spans="1:2">
      <c r="A45" s="6" t="s">
        <v>554</v>
      </c>
      <c r="B45" s="77" t="s">
        <v>555</v>
      </c>
    </row>
    <row r="46" spans="1:2">
      <c r="A46" s="75" t="s">
        <v>251</v>
      </c>
    </row>
    <row r="47" spans="1:2">
      <c r="A47" s="6" t="s">
        <v>80</v>
      </c>
      <c r="B47" s="77" t="s">
        <v>556</v>
      </c>
    </row>
    <row r="48" spans="1:2">
      <c r="A48" s="6" t="s">
        <v>349</v>
      </c>
      <c r="B48" s="77" t="s">
        <v>557</v>
      </c>
    </row>
    <row r="49" spans="1:2">
      <c r="A49" s="6" t="s">
        <v>348</v>
      </c>
      <c r="B49" s="77" t="s">
        <v>558</v>
      </c>
    </row>
    <row r="50" spans="1:2">
      <c r="A50" s="6" t="s">
        <v>346</v>
      </c>
      <c r="B50" s="77" t="s">
        <v>559</v>
      </c>
    </row>
    <row r="51" spans="1:2">
      <c r="A51" s="6" t="s">
        <v>347</v>
      </c>
      <c r="B51" s="77" t="s">
        <v>560</v>
      </c>
    </row>
    <row r="52" spans="1:2">
      <c r="A52" s="6" t="s">
        <v>81</v>
      </c>
      <c r="B52" s="77" t="s">
        <v>561</v>
      </c>
    </row>
    <row r="53" spans="1:2">
      <c r="A53" s="6" t="s">
        <v>351</v>
      </c>
      <c r="B53" s="77" t="s">
        <v>562</v>
      </c>
    </row>
    <row r="54" spans="1:2">
      <c r="A54" s="6" t="s">
        <v>350</v>
      </c>
      <c r="B54" s="77" t="s">
        <v>563</v>
      </c>
    </row>
    <row r="55" spans="1:2">
      <c r="A55" s="6" t="s">
        <v>252</v>
      </c>
      <c r="B55" s="77" t="s">
        <v>564</v>
      </c>
    </row>
    <row r="56" spans="1:2">
      <c r="A56" s="6" t="s">
        <v>353</v>
      </c>
      <c r="B56" s="77" t="s">
        <v>565</v>
      </c>
    </row>
    <row r="57" spans="1:2">
      <c r="A57" s="6" t="s">
        <v>352</v>
      </c>
      <c r="B57" s="77" t="s">
        <v>566</v>
      </c>
    </row>
    <row r="58" spans="1:2">
      <c r="A58" s="6" t="s">
        <v>354</v>
      </c>
      <c r="B58" s="77" t="s">
        <v>567</v>
      </c>
    </row>
    <row r="59" spans="1:2">
      <c r="A59" s="6" t="s">
        <v>355</v>
      </c>
      <c r="B59" s="77" t="s">
        <v>568</v>
      </c>
    </row>
    <row r="60" spans="1:2">
      <c r="A60" s="6" t="s">
        <v>82</v>
      </c>
      <c r="B60" s="77" t="s">
        <v>569</v>
      </c>
    </row>
    <row r="61" spans="1:2">
      <c r="A61" s="6" t="s">
        <v>356</v>
      </c>
      <c r="B61" s="77" t="s">
        <v>570</v>
      </c>
    </row>
    <row r="62" spans="1:2">
      <c r="A62" s="6" t="s">
        <v>357</v>
      </c>
      <c r="B62" s="77" t="s">
        <v>571</v>
      </c>
    </row>
    <row r="63" spans="1:2">
      <c r="A63" s="6" t="s">
        <v>83</v>
      </c>
      <c r="B63" s="77" t="s">
        <v>572</v>
      </c>
    </row>
    <row r="64" spans="1:2">
      <c r="A64" s="6" t="s">
        <v>361</v>
      </c>
      <c r="B64" s="77" t="s">
        <v>573</v>
      </c>
    </row>
    <row r="65" spans="1:2">
      <c r="A65" s="6" t="s">
        <v>358</v>
      </c>
      <c r="B65" s="77" t="s">
        <v>574</v>
      </c>
    </row>
    <row r="66" spans="1:2">
      <c r="A66" s="6" t="s">
        <v>360</v>
      </c>
      <c r="B66" s="77" t="s">
        <v>575</v>
      </c>
    </row>
    <row r="67" spans="1:2">
      <c r="A67" s="6" t="s">
        <v>359</v>
      </c>
      <c r="B67" s="77" t="s">
        <v>576</v>
      </c>
    </row>
    <row r="68" spans="1:2">
      <c r="A68" s="6" t="s">
        <v>132</v>
      </c>
      <c r="B68" s="77" t="s">
        <v>577</v>
      </c>
    </row>
    <row r="69" spans="1:2">
      <c r="A69" s="6" t="s">
        <v>85</v>
      </c>
      <c r="B69" s="77" t="s">
        <v>578</v>
      </c>
    </row>
    <row r="70" spans="1:2">
      <c r="A70" s="6" t="s">
        <v>362</v>
      </c>
      <c r="B70" s="77" t="s">
        <v>579</v>
      </c>
    </row>
    <row r="71" spans="1:2">
      <c r="A71" s="6" t="s">
        <v>363</v>
      </c>
      <c r="B71" s="77" t="s">
        <v>580</v>
      </c>
    </row>
    <row r="72" spans="1:2">
      <c r="A72" s="6" t="s">
        <v>86</v>
      </c>
      <c r="B72" s="77" t="s">
        <v>581</v>
      </c>
    </row>
    <row r="73" spans="1:2">
      <c r="A73" s="6" t="s">
        <v>364</v>
      </c>
      <c r="B73" s="77" t="s">
        <v>582</v>
      </c>
    </row>
    <row r="74" spans="1:2">
      <c r="A74" s="6" t="s">
        <v>367</v>
      </c>
      <c r="B74" s="77" t="s">
        <v>583</v>
      </c>
    </row>
    <row r="75" spans="1:2">
      <c r="A75" s="6" t="s">
        <v>365</v>
      </c>
      <c r="B75" s="77" t="s">
        <v>584</v>
      </c>
    </row>
    <row r="76" spans="1:2">
      <c r="A76" s="6" t="s">
        <v>366</v>
      </c>
      <c r="B76" s="77" t="s">
        <v>585</v>
      </c>
    </row>
    <row r="77" spans="1:2">
      <c r="A77" s="6" t="s">
        <v>206</v>
      </c>
      <c r="B77" s="77" t="s">
        <v>586</v>
      </c>
    </row>
    <row r="78" spans="1:2">
      <c r="A78" s="6" t="s">
        <v>368</v>
      </c>
      <c r="B78" s="77" t="s">
        <v>587</v>
      </c>
    </row>
    <row r="79" spans="1:2">
      <c r="A79" s="6" t="s">
        <v>369</v>
      </c>
      <c r="B79" s="77" t="s">
        <v>588</v>
      </c>
    </row>
    <row r="80" spans="1:2">
      <c r="A80" s="6" t="s">
        <v>253</v>
      </c>
      <c r="B80" s="77" t="s">
        <v>589</v>
      </c>
    </row>
    <row r="81" spans="1:2">
      <c r="A81" s="6" t="s">
        <v>370</v>
      </c>
      <c r="B81" s="77" t="s">
        <v>590</v>
      </c>
    </row>
    <row r="82" spans="1:2">
      <c r="A82" s="6" t="s">
        <v>372</v>
      </c>
      <c r="B82" s="77" t="s">
        <v>591</v>
      </c>
    </row>
    <row r="83" spans="1:2">
      <c r="A83" s="6" t="s">
        <v>371</v>
      </c>
      <c r="B83" s="77" t="s">
        <v>592</v>
      </c>
    </row>
    <row r="84" spans="1:2">
      <c r="A84" s="6" t="s">
        <v>373</v>
      </c>
      <c r="B84" s="77" t="s">
        <v>593</v>
      </c>
    </row>
    <row r="85" spans="1:2">
      <c r="A85" s="6" t="s">
        <v>87</v>
      </c>
      <c r="B85" s="77" t="s">
        <v>594</v>
      </c>
    </row>
    <row r="86" spans="1:2">
      <c r="A86" s="6" t="s">
        <v>374</v>
      </c>
      <c r="B86" s="77" t="s">
        <v>595</v>
      </c>
    </row>
    <row r="87" spans="1:2">
      <c r="A87" s="6" t="s">
        <v>375</v>
      </c>
      <c r="B87" s="77" t="s">
        <v>596</v>
      </c>
    </row>
    <row r="88" spans="1:2">
      <c r="A88" s="6" t="s">
        <v>88</v>
      </c>
      <c r="B88" s="77" t="s">
        <v>597</v>
      </c>
    </row>
    <row r="89" spans="1:2">
      <c r="A89" s="6" t="s">
        <v>382</v>
      </c>
      <c r="B89" s="77" t="s">
        <v>598</v>
      </c>
    </row>
    <row r="90" spans="1:2">
      <c r="A90" s="6" t="s">
        <v>383</v>
      </c>
      <c r="B90" s="77" t="s">
        <v>599</v>
      </c>
    </row>
    <row r="91" spans="1:2">
      <c r="A91" s="6" t="s">
        <v>385</v>
      </c>
      <c r="B91" s="77" t="s">
        <v>600</v>
      </c>
    </row>
    <row r="92" spans="1:2">
      <c r="A92" s="6" t="s">
        <v>384</v>
      </c>
      <c r="B92" s="77" t="s">
        <v>601</v>
      </c>
    </row>
    <row r="93" spans="1:2">
      <c r="A93" s="6" t="s">
        <v>133</v>
      </c>
      <c r="B93" s="77" t="s">
        <v>602</v>
      </c>
    </row>
    <row r="94" spans="1:2">
      <c r="A94" s="6" t="s">
        <v>376</v>
      </c>
      <c r="B94" s="77" t="s">
        <v>603</v>
      </c>
    </row>
    <row r="95" spans="1:2">
      <c r="A95" s="6" t="s">
        <v>377</v>
      </c>
      <c r="B95" s="77" t="s">
        <v>604</v>
      </c>
    </row>
    <row r="96" spans="1:2">
      <c r="A96" s="6" t="s">
        <v>89</v>
      </c>
      <c r="B96" s="77" t="s">
        <v>605</v>
      </c>
    </row>
    <row r="97" spans="1:2">
      <c r="A97" s="6" t="s">
        <v>378</v>
      </c>
      <c r="B97" s="78" t="s">
        <v>606</v>
      </c>
    </row>
    <row r="98" spans="1:2">
      <c r="A98" s="6" t="s">
        <v>379</v>
      </c>
      <c r="B98" s="77" t="s">
        <v>607</v>
      </c>
    </row>
    <row r="99" spans="1:2">
      <c r="A99" s="6" t="s">
        <v>32</v>
      </c>
      <c r="B99" s="77" t="s">
        <v>608</v>
      </c>
    </row>
    <row r="100" spans="1:2">
      <c r="A100" s="6" t="s">
        <v>380</v>
      </c>
      <c r="B100" s="77" t="s">
        <v>609</v>
      </c>
    </row>
    <row r="101" spans="1:2">
      <c r="A101" s="6" t="s">
        <v>381</v>
      </c>
      <c r="B101" s="77" t="s">
        <v>610</v>
      </c>
    </row>
    <row r="102" spans="1:2">
      <c r="A102" s="6" t="s">
        <v>611</v>
      </c>
      <c r="B102" s="77" t="s">
        <v>612</v>
      </c>
    </row>
    <row r="103" spans="1:2">
      <c r="A103" s="6" t="s">
        <v>222</v>
      </c>
      <c r="B103" s="77" t="s">
        <v>613</v>
      </c>
    </row>
    <row r="104" spans="1:2">
      <c r="A104" s="6" t="s">
        <v>415</v>
      </c>
      <c r="B104" s="77" t="s">
        <v>614</v>
      </c>
    </row>
    <row r="105" spans="1:2">
      <c r="A105" s="6" t="s">
        <v>416</v>
      </c>
      <c r="B105" s="77" t="s">
        <v>615</v>
      </c>
    </row>
    <row r="106" spans="1:2">
      <c r="A106" s="6" t="s">
        <v>255</v>
      </c>
      <c r="B106" s="77" t="s">
        <v>616</v>
      </c>
    </row>
    <row r="107" spans="1:2">
      <c r="A107" t="s">
        <v>407</v>
      </c>
      <c r="B107" s="77" t="s">
        <v>617</v>
      </c>
    </row>
    <row r="108" spans="1:2">
      <c r="A108" s="6" t="s">
        <v>437</v>
      </c>
      <c r="B108" s="77" t="s">
        <v>618</v>
      </c>
    </row>
    <row r="109" spans="1:2">
      <c r="A109" s="6" t="s">
        <v>443</v>
      </c>
      <c r="B109" s="77" t="s">
        <v>619</v>
      </c>
    </row>
    <row r="110" spans="1:2">
      <c r="A110" s="6" t="s">
        <v>208</v>
      </c>
      <c r="B110" s="77" t="s">
        <v>620</v>
      </c>
    </row>
    <row r="111" spans="1:2">
      <c r="A111" s="6" t="s">
        <v>209</v>
      </c>
      <c r="B111" s="77" t="s">
        <v>621</v>
      </c>
    </row>
    <row r="112" spans="1:2">
      <c r="A112" s="6" t="s">
        <v>622</v>
      </c>
      <c r="B112" s="77" t="s">
        <v>623</v>
      </c>
    </row>
    <row r="113" spans="1:2">
      <c r="A113" s="6" t="s">
        <v>320</v>
      </c>
      <c r="B113" s="77" t="s">
        <v>624</v>
      </c>
    </row>
    <row r="114" spans="1:2">
      <c r="A114" s="6" t="s">
        <v>210</v>
      </c>
      <c r="B114" s="77" t="s">
        <v>625</v>
      </c>
    </row>
    <row r="115" spans="1:2">
      <c r="A115" s="6" t="s">
        <v>318</v>
      </c>
      <c r="B115" s="77" t="s">
        <v>626</v>
      </c>
    </row>
    <row r="116" spans="1:2">
      <c r="A116" s="6" t="s">
        <v>211</v>
      </c>
      <c r="B116" s="77" t="s">
        <v>627</v>
      </c>
    </row>
    <row r="117" spans="1:2">
      <c r="A117" s="6" t="s">
        <v>317</v>
      </c>
      <c r="B117" s="77" t="s">
        <v>628</v>
      </c>
    </row>
  </sheetData>
  <phoneticPr fontId="2" type="noConversion"/>
  <hyperlinks>
    <hyperlink ref="B6" location="Bew_stBev.!A1" display="Tab_1_2"/>
    <hyperlink ref="B7" location="Bew_stBev.!A1" display="Tab_1_3"/>
    <hyperlink ref="B8" location="GebÜ_stBev!A1" display="Tab_1_4"/>
    <hyperlink ref="B9" location="GebÜ_stBev!A1" display="Tab_1_5"/>
    <hyperlink ref="B10" location="GebÜ_stBev!A1" display="Tab_1_6"/>
    <hyperlink ref="B11" location="Bew_Gem!A1" display="Tab_1_7"/>
    <hyperlink ref="B12" location="GebÜ_Gem!A1" display="Tab_1_8"/>
    <hyperlink ref="B13" location="Wsaldo!A1" display="Tab_1_9"/>
    <hyperlink ref="B15" location="Ew_StbUe!A1" display="Tab_2_1"/>
    <hyperlink ref="B16" location="Ew_Stb!A1" display="Tab_2_2"/>
    <hyperlink ref="B17" location="Ew_GebL.!A1" display="Tab_2_3"/>
    <hyperlink ref="B18" location="Ew_Herk!A1" display="Tab_2_4"/>
    <hyperlink ref="B19" location="Ew_Herk_LI!A1" display="Tab_2_5"/>
    <hyperlink ref="B20" location="Ew_Herk_Aus!A1" display="Tab_2_6"/>
    <hyperlink ref="B21" location="Ew_Bew!A1" display="Tab_2_7"/>
    <hyperlink ref="B22" location="Ew_Erw!A1" display="Tab_2_8"/>
    <hyperlink ref="B23" location="Ew_Branche!A1" display="Tab_2_9"/>
    <hyperlink ref="B25" location="Aw_StbUe!A1" display="Tab_3_1"/>
    <hyperlink ref="B26" location="Aw_Stb!A1" display="Tab_3_2"/>
    <hyperlink ref="B27" location="Aw_GebL!A1" display="Tab_3_3"/>
    <hyperlink ref="B28" location="Aw_ZielL!A1" display="Tab_3_4"/>
    <hyperlink ref="B29" location="'Aw_ZielL LI'!A1" display="Tab_3_5"/>
    <hyperlink ref="B30" location="'Aw_ZielL Aus'!A1" display="Tab_3_6"/>
    <hyperlink ref="B31" location="Aw_Bew!A1" display="Tab_3_7"/>
    <hyperlink ref="B32" location="Aw_Erw!A1" display="Tab_3_8"/>
    <hyperlink ref="B33" location="Aw_Branche!A1" display="Tab_3_9"/>
    <hyperlink ref="B35" location="Bw_Tot!A1" display="Tab_4_1"/>
    <hyperlink ref="B36" location="Bw_Lie!A1" display="Tab_4_2"/>
    <hyperlink ref="B37" location="Bw_Ausl!A1" display="Tab_4_3"/>
    <hyperlink ref="B39" location="As_AntrA!A1" display="Tab_5_1"/>
    <hyperlink ref="B40" location="As_AntrM!A1" display="Tab_5_2"/>
    <hyperlink ref="B43" location="As_Aufgen!A1" display="Tab_5_4"/>
    <hyperlink ref="B44" location="As_Aerk!A1" display="Tab_5_5"/>
    <hyperlink ref="B45" location="As_Bestand!A1" display="Tab_5_6"/>
    <hyperlink ref="B47" location="Z_Ew_Gem!A1" display="Tab_6_1_1"/>
    <hyperlink ref="B48" location="Z_Ew_Gem!A1" display="Tab_6_1_2"/>
    <hyperlink ref="B49" location="Z_Ew_Gem!A1" display="Tab_6_1_3"/>
    <hyperlink ref="B50" location="Z_Ew_Gem!A1" display="Tab_6_1_4"/>
    <hyperlink ref="B51" location="Z_Ew_Gem!A1" display="Tab_6_1_5"/>
    <hyperlink ref="B52" location="Z_Ew_Stb!A1" display="Tab_6_1_6"/>
    <hyperlink ref="B53" location="Z_Ew_Stb!A1" display="Tab_6_1_7"/>
    <hyperlink ref="B54" location="Z_Ew_Stb!A1" display="Tab_6_1_8"/>
    <hyperlink ref="B55" location="Z_Ew_Altr!A1" display="Tab_6_1_9"/>
    <hyperlink ref="B56" location="Z_Ew_Altr!A1" display="Tab_6_1_10"/>
    <hyperlink ref="B57" location="Z_Ew_Altr!A1" display="Tab_6_1_11"/>
    <hyperlink ref="B58" location="Z_Ew_Altr!A1" display="Tab_6_1_12"/>
    <hyperlink ref="B59" location="Z_Ew_Altr!A1" display="Tab_6_1_13"/>
    <hyperlink ref="B60" location="Z_Ew_GebL!A1" display="Tab_6_1_14"/>
    <hyperlink ref="B63" location="Z_Ew_Herk!A1" display="Tab_6_1_17"/>
    <hyperlink ref="B64" location="Z_Ew_Herk!A1" display="Tab_6_1_18"/>
    <hyperlink ref="B65" location="Z_Ew_Herk!A1" display="Tab_6_1_19"/>
    <hyperlink ref="B66" location="Z_Ew_Herk!A1" display="Tab_6_1_20"/>
    <hyperlink ref="B67" location="Z_Ew_Herk!A1" display="Tab_6_1_21"/>
    <hyperlink ref="B68" location="Z_Ew_Bew!A1" display="Tab_6_1_22"/>
    <hyperlink ref="B69" location="Z_Ew_Erw!A1" display="Tab_6_1_23"/>
    <hyperlink ref="B70" location="Z_Ew_Erw!A1" display="Tab_6_1_24"/>
    <hyperlink ref="B71" location="Z_Ew_Erw!A1" display="Tab_6_1_25"/>
    <hyperlink ref="B72" location="Z_Aw_Gem!A1" display="Tab_6_2_1"/>
    <hyperlink ref="B73" location="Z_Aw_Gem!A1" display="Tab_6_2_2"/>
    <hyperlink ref="B74" location="Z_Aw_Gem!A1" display="Tab_6_2_3"/>
    <hyperlink ref="B75" location="Z_Aw_Gem!A1" display="Tab_6_2_4"/>
    <hyperlink ref="B76" location="Z_Aw_Gem!A1" display="Tab_6_2_5"/>
    <hyperlink ref="B77" location="Z_Aw_Stb!A1" display="Tab_6_2_6"/>
    <hyperlink ref="B78" location="Z_Aw_Stb!A1" display="Tab_6_2_7"/>
    <hyperlink ref="B79" location="Z_Aw_Stb!A1" display="Tab_6_2_8"/>
    <hyperlink ref="B80" location="Z_Aw_Altr!A1" display="Tab_6_2_9"/>
    <hyperlink ref="B81" location="Z_Aw_Altr!A1" display="Tab_6_2_10"/>
    <hyperlink ref="B82" location="Z_Aw_Altr!A1" display="Tab_6_2_11"/>
    <hyperlink ref="B83" location="Z_Aw_Altr!A1" display="Tab_6_2_12"/>
    <hyperlink ref="B84" location="Z_Aw_Altr!A1" display="Tab_6_2_13"/>
    <hyperlink ref="B85" location="Z_Aw_GebL!A1" display="Tab_6_2_14"/>
    <hyperlink ref="B86" location="Z_Aw_GebL!A1" display="Tab_6_2_15"/>
    <hyperlink ref="B87" location="Z_Aw_GebL!A1" display="Tab_6_2_16"/>
    <hyperlink ref="B88" location="Z_Aw_ZielL!A1" display="Tab_6_2_17"/>
    <hyperlink ref="B89" location="Z_Aw_ZielL!A1" display="Tab_6_2_18"/>
    <hyperlink ref="B90" location="Z_Aw_ZielL!A1" display="Tab_6_2_19"/>
    <hyperlink ref="B91" location="Z_Aw_ZielL!A1" display="Tab_6_2_20"/>
    <hyperlink ref="B92" location="Z_Aw_ZielL!A1" display="Tab_6_2_21"/>
    <hyperlink ref="B93" location="Z_Aw_Bew!A1" display="Tab_6_2_22"/>
    <hyperlink ref="B94" location="Z_Aw_Bew!A1" display="Tab_6_2_23"/>
    <hyperlink ref="B95" location="Z_Aw_Bew!A1" display="Tab_6_2_24"/>
    <hyperlink ref="B96" location="Z_Aw_Erw!A1" display="Tab_6_2_25"/>
    <hyperlink ref="B98" location="Z_Aw_Erw!A1" display="Tab_6_2_27"/>
    <hyperlink ref="B97" location="Z_Aw_Erw!A1" display="Tab_6_2_26"/>
    <hyperlink ref="B99" location="Z_Bw_Gem!A1" display="Tab_6_3_1"/>
    <hyperlink ref="B100" location="Z_Bw_Gem!A1" display="Tab_6_3_2"/>
    <hyperlink ref="B101" location="Z_Bw_Gem!A1" display="Tab_6_3_3"/>
    <hyperlink ref="B102" location="Z_As_Ue1!A1" display="Tab_6_4_1"/>
    <hyperlink ref="B103" location="Z_As_Ue2!A1" display="Tab_6_4_2"/>
    <hyperlink ref="B104" location="Z_As_Ue2!A1" display="Tab_6_4_2_1"/>
    <hyperlink ref="B105" location="Z_As_Ue2!A1" display="Tab_6_4_2_2"/>
    <hyperlink ref="B106" location="Z_As_Antrg!A1" display="Tab_6_4_3"/>
    <hyperlink ref="B107" location="Z_As_Antrg2!A1" display="Tab_6_4_4"/>
    <hyperlink ref="B108" location="Z_As_Ablehn!A1" display="Tab_6_4_5a"/>
    <hyperlink ref="B110" location="Z_As_VorlAufg!A1" display="Tab_6_4_6"/>
    <hyperlink ref="B111" location="Z_As_Flücht!A1" display="Tab_6_4_7"/>
    <hyperlink ref="B112" location="Z_As_Flücht!A1" display="Tab_6_4_8"/>
    <hyperlink ref="B113" location="Z_As_Flücht!A1" display="Tab_6_4_9"/>
    <hyperlink ref="B114" location="Z_Ew_Länder!A1" display="Tab_6_5_1"/>
    <hyperlink ref="B115" location="Z_Ew_Länder!A1" display="Tab_6_5_2"/>
    <hyperlink ref="B116" location="Z_Aw_Länder!A1" display="Tab_6_5_3"/>
    <hyperlink ref="B117" location="Z_Aw_Länder!A1" display="Tab_6_5_4"/>
    <hyperlink ref="B41" location="As_Ablehn!A1" display="Tab_5_3a"/>
    <hyperlink ref="B42" location="As_Ablehn_endgültig!A1" display="Tab_5_3b"/>
    <hyperlink ref="B5" location="Bew_stBev.!A1" display="Tab_1_1"/>
    <hyperlink ref="B62" location="Z_Ew_GebL!A1" display="Tab_6_1_16"/>
    <hyperlink ref="B61" location="Z_Ew_GebL!A1" display="Tab_6_1_15"/>
    <hyperlink ref="B109" location="Z_As_Ablehn_endgültig!A1" display="Tab_6_4_5b"/>
  </hyperlinks>
  <pageMargins left="0.25" right="0.25" top="0.75" bottom="0.75" header="0.3" footer="0.3"/>
  <pageSetup paperSize="9" orientation="landscape" r:id="rId1"/>
  <headerFooter alignWithMargins="0">
    <oddHeader>&amp;R&amp;A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9"/>
  <sheetViews>
    <sheetView zoomScale="85" zoomScaleNormal="85" workbookViewId="0">
      <selection activeCell="O43" sqref="O43"/>
    </sheetView>
  </sheetViews>
  <sheetFormatPr baseColWidth="10" defaultColWidth="11.42578125" defaultRowHeight="12"/>
  <cols>
    <col min="1" max="1" width="18" style="16" bestFit="1" customWidth="1"/>
    <col min="2" max="2" width="17.42578125" style="14" bestFit="1" customWidth="1"/>
    <col min="3" max="3" width="8.28515625" style="14" bestFit="1" customWidth="1"/>
    <col min="4" max="4" width="10" style="14" bestFit="1" customWidth="1"/>
    <col min="5" max="5" width="9.85546875" style="14" bestFit="1" customWidth="1"/>
    <col min="6" max="6" width="15.5703125" style="14" bestFit="1" customWidth="1"/>
    <col min="7" max="7" width="9.7109375" style="14" bestFit="1" customWidth="1"/>
    <col min="8" max="8" width="10.5703125" style="14" bestFit="1" customWidth="1"/>
    <col min="9" max="9" width="9.85546875" style="14" bestFit="1" customWidth="1"/>
    <col min="10" max="10" width="10.28515625" style="14" bestFit="1" customWidth="1"/>
    <col min="11" max="11" width="11" style="14" bestFit="1" customWidth="1"/>
    <col min="12" max="12" width="10.28515625" style="14" bestFit="1" customWidth="1"/>
    <col min="13" max="13" width="17.140625" style="14" bestFit="1" customWidth="1"/>
    <col min="14" max="16384" width="11.42578125" style="17"/>
  </cols>
  <sheetData>
    <row r="1" spans="1:13" s="13" customFormat="1" ht="18">
      <c r="A1" s="400" t="s">
        <v>460</v>
      </c>
      <c r="B1" s="400"/>
      <c r="C1" s="400"/>
      <c r="D1" s="400"/>
      <c r="E1" s="400"/>
      <c r="F1" s="400"/>
      <c r="G1" s="400"/>
      <c r="H1" s="400"/>
      <c r="I1" s="400"/>
      <c r="J1" s="400"/>
      <c r="K1" s="400"/>
      <c r="L1" s="400"/>
      <c r="M1" s="400"/>
    </row>
    <row r="2" spans="1:13" s="93" customFormat="1" ht="15.75" customHeight="1">
      <c r="A2" s="85"/>
      <c r="B2" s="85"/>
      <c r="C2" s="85"/>
      <c r="D2" s="85"/>
      <c r="E2" s="85"/>
      <c r="F2" s="85"/>
      <c r="G2" s="85"/>
      <c r="H2" s="85"/>
      <c r="I2" s="85"/>
      <c r="J2" s="85"/>
      <c r="K2" s="85"/>
      <c r="L2" s="85"/>
      <c r="M2" s="85"/>
    </row>
    <row r="3" spans="1:13" s="81" customFormat="1" ht="15.75" customHeight="1" thickBot="1">
      <c r="A3" s="397" t="s">
        <v>110</v>
      </c>
      <c r="B3" s="397"/>
      <c r="C3" s="397"/>
      <c r="D3" s="397"/>
      <c r="E3" s="397"/>
      <c r="F3" s="397"/>
      <c r="G3" s="397"/>
      <c r="H3" s="397"/>
      <c r="I3" s="397"/>
      <c r="J3" s="397"/>
      <c r="K3" s="397"/>
      <c r="L3" s="397"/>
      <c r="M3" s="397"/>
    </row>
    <row r="4" spans="1:13" s="107" customFormat="1" ht="15.75" customHeight="1">
      <c r="A4" s="259" t="s">
        <v>78</v>
      </c>
      <c r="B4" s="258" t="s">
        <v>9</v>
      </c>
      <c r="C4" s="258" t="s">
        <v>11</v>
      </c>
      <c r="D4" s="258" t="s">
        <v>12</v>
      </c>
      <c r="E4" s="258" t="s">
        <v>13</v>
      </c>
      <c r="F4" s="258" t="s">
        <v>14</v>
      </c>
      <c r="G4" s="258" t="s">
        <v>15</v>
      </c>
      <c r="H4" s="258" t="s">
        <v>16</v>
      </c>
      <c r="I4" s="258" t="s">
        <v>17</v>
      </c>
      <c r="J4" s="258" t="s">
        <v>18</v>
      </c>
      <c r="K4" s="258" t="s">
        <v>19</v>
      </c>
      <c r="L4" s="258" t="s">
        <v>20</v>
      </c>
      <c r="M4" s="258" t="s">
        <v>21</v>
      </c>
    </row>
    <row r="5" spans="1:13" s="82" customFormat="1" ht="15.75" customHeight="1">
      <c r="A5" s="116" t="s">
        <v>7</v>
      </c>
      <c r="B5" s="352">
        <v>727</v>
      </c>
      <c r="C5" s="117">
        <v>154</v>
      </c>
      <c r="D5" s="117">
        <v>107</v>
      </c>
      <c r="E5" s="102">
        <v>78</v>
      </c>
      <c r="F5" s="102">
        <v>39</v>
      </c>
      <c r="G5" s="102">
        <v>88</v>
      </c>
      <c r="H5" s="102">
        <v>3</v>
      </c>
      <c r="I5" s="102">
        <v>81</v>
      </c>
      <c r="J5" s="102">
        <v>85</v>
      </c>
      <c r="K5" s="102">
        <v>27</v>
      </c>
      <c r="L5" s="102">
        <v>49</v>
      </c>
      <c r="M5" s="102">
        <v>16</v>
      </c>
    </row>
    <row r="6" spans="1:13" s="82" customFormat="1" ht="15.75" customHeight="1">
      <c r="A6" s="98" t="s">
        <v>6</v>
      </c>
      <c r="B6" s="353">
        <v>370</v>
      </c>
      <c r="C6" s="115">
        <v>84</v>
      </c>
      <c r="D6" s="115">
        <v>55</v>
      </c>
      <c r="E6" s="96">
        <v>33</v>
      </c>
      <c r="F6" s="96">
        <v>18</v>
      </c>
      <c r="G6" s="96">
        <v>42</v>
      </c>
      <c r="H6" s="96">
        <v>1</v>
      </c>
      <c r="I6" s="96">
        <v>40</v>
      </c>
      <c r="J6" s="96">
        <v>50</v>
      </c>
      <c r="K6" s="96">
        <v>13</v>
      </c>
      <c r="L6" s="96">
        <v>25</v>
      </c>
      <c r="M6" s="96">
        <v>9</v>
      </c>
    </row>
    <row r="7" spans="1:13" s="82" customFormat="1" ht="15.75" customHeight="1">
      <c r="A7" s="98" t="s">
        <v>5</v>
      </c>
      <c r="B7" s="353">
        <v>357</v>
      </c>
      <c r="C7" s="115">
        <v>70</v>
      </c>
      <c r="D7" s="115">
        <v>52</v>
      </c>
      <c r="E7" s="96">
        <v>45</v>
      </c>
      <c r="F7" s="96">
        <v>21</v>
      </c>
      <c r="G7" s="96">
        <v>46</v>
      </c>
      <c r="H7" s="96">
        <v>2</v>
      </c>
      <c r="I7" s="96">
        <v>41</v>
      </c>
      <c r="J7" s="96">
        <v>35</v>
      </c>
      <c r="K7" s="96">
        <v>14</v>
      </c>
      <c r="L7" s="96">
        <v>24</v>
      </c>
      <c r="M7" s="96">
        <v>7</v>
      </c>
    </row>
    <row r="8" spans="1:13" s="82" customFormat="1" ht="15.75" customHeight="1">
      <c r="A8" s="109" t="s">
        <v>47</v>
      </c>
      <c r="B8" s="353">
        <v>362</v>
      </c>
      <c r="C8" s="115">
        <v>75</v>
      </c>
      <c r="D8" s="115">
        <v>52</v>
      </c>
      <c r="E8" s="96">
        <v>57</v>
      </c>
      <c r="F8" s="96">
        <v>22</v>
      </c>
      <c r="G8" s="96">
        <v>35</v>
      </c>
      <c r="H8" s="96">
        <v>2</v>
      </c>
      <c r="I8" s="96">
        <v>38</v>
      </c>
      <c r="J8" s="96">
        <v>30</v>
      </c>
      <c r="K8" s="96">
        <v>12</v>
      </c>
      <c r="L8" s="96">
        <v>30</v>
      </c>
      <c r="M8" s="96">
        <v>9</v>
      </c>
    </row>
    <row r="9" spans="1:13" s="82" customFormat="1" ht="15.75" customHeight="1">
      <c r="A9" s="98" t="s">
        <v>6</v>
      </c>
      <c r="B9" s="353">
        <v>169</v>
      </c>
      <c r="C9" s="115">
        <v>40</v>
      </c>
      <c r="D9" s="115">
        <v>23</v>
      </c>
      <c r="E9" s="96">
        <v>22</v>
      </c>
      <c r="F9" s="96">
        <v>9</v>
      </c>
      <c r="G9" s="96">
        <v>16</v>
      </c>
      <c r="H9" s="96">
        <v>1</v>
      </c>
      <c r="I9" s="96">
        <v>19</v>
      </c>
      <c r="J9" s="96">
        <v>16</v>
      </c>
      <c r="K9" s="96">
        <v>3</v>
      </c>
      <c r="L9" s="96">
        <v>13</v>
      </c>
      <c r="M9" s="96">
        <v>7</v>
      </c>
    </row>
    <row r="10" spans="1:13" s="82" customFormat="1" ht="15.75" customHeight="1">
      <c r="A10" s="98" t="s">
        <v>5</v>
      </c>
      <c r="B10" s="353">
        <v>193</v>
      </c>
      <c r="C10" s="115">
        <v>35</v>
      </c>
      <c r="D10" s="115">
        <v>29</v>
      </c>
      <c r="E10" s="96">
        <v>35</v>
      </c>
      <c r="F10" s="96">
        <v>13</v>
      </c>
      <c r="G10" s="96">
        <v>19</v>
      </c>
      <c r="H10" s="96">
        <v>1</v>
      </c>
      <c r="I10" s="96">
        <v>19</v>
      </c>
      <c r="J10" s="96">
        <v>14</v>
      </c>
      <c r="K10" s="96">
        <v>9</v>
      </c>
      <c r="L10" s="96">
        <v>17</v>
      </c>
      <c r="M10" s="96">
        <v>2</v>
      </c>
    </row>
    <row r="11" spans="1:13" s="81" customFormat="1" ht="15.75" customHeight="1">
      <c r="A11" s="109" t="s">
        <v>72</v>
      </c>
      <c r="B11" s="350">
        <v>209</v>
      </c>
      <c r="C11" s="96">
        <v>35</v>
      </c>
      <c r="D11" s="96">
        <v>27</v>
      </c>
      <c r="E11" s="96">
        <v>11</v>
      </c>
      <c r="F11" s="96">
        <v>16</v>
      </c>
      <c r="G11" s="96">
        <v>25</v>
      </c>
      <c r="H11" s="96">
        <v>1</v>
      </c>
      <c r="I11" s="96">
        <v>27</v>
      </c>
      <c r="J11" s="96">
        <v>40</v>
      </c>
      <c r="K11" s="96">
        <v>8</v>
      </c>
      <c r="L11" s="96">
        <v>14</v>
      </c>
      <c r="M11" s="96">
        <v>5</v>
      </c>
    </row>
    <row r="12" spans="1:13" s="81" customFormat="1" ht="15.75" customHeight="1">
      <c r="A12" s="98" t="s">
        <v>6</v>
      </c>
      <c r="B12" s="350">
        <v>114</v>
      </c>
      <c r="C12" s="96">
        <v>20</v>
      </c>
      <c r="D12" s="96">
        <v>17</v>
      </c>
      <c r="E12" s="96">
        <v>6</v>
      </c>
      <c r="F12" s="96">
        <v>9</v>
      </c>
      <c r="G12" s="96">
        <v>11</v>
      </c>
      <c r="H12" s="96" t="s">
        <v>105</v>
      </c>
      <c r="I12" s="96">
        <v>11</v>
      </c>
      <c r="J12" s="96">
        <v>24</v>
      </c>
      <c r="K12" s="96">
        <v>5</v>
      </c>
      <c r="L12" s="96">
        <v>9</v>
      </c>
      <c r="M12" s="96">
        <v>2</v>
      </c>
    </row>
    <row r="13" spans="1:13" s="81" customFormat="1" ht="15.75" customHeight="1">
      <c r="A13" s="98" t="s">
        <v>5</v>
      </c>
      <c r="B13" s="350">
        <v>95</v>
      </c>
      <c r="C13" s="96">
        <v>15</v>
      </c>
      <c r="D13" s="96">
        <v>10</v>
      </c>
      <c r="E13" s="96">
        <v>5</v>
      </c>
      <c r="F13" s="96">
        <v>7</v>
      </c>
      <c r="G13" s="96">
        <v>14</v>
      </c>
      <c r="H13" s="96">
        <v>1</v>
      </c>
      <c r="I13" s="96">
        <v>16</v>
      </c>
      <c r="J13" s="96">
        <v>16</v>
      </c>
      <c r="K13" s="96">
        <v>3</v>
      </c>
      <c r="L13" s="96">
        <v>5</v>
      </c>
      <c r="M13" s="96">
        <v>3</v>
      </c>
    </row>
    <row r="14" spans="1:13" s="81" customFormat="1" ht="15.75" customHeight="1">
      <c r="A14" s="109" t="s">
        <v>73</v>
      </c>
      <c r="B14" s="350">
        <v>43</v>
      </c>
      <c r="C14" s="96">
        <v>15</v>
      </c>
      <c r="D14" s="96">
        <v>9</v>
      </c>
      <c r="E14" s="96">
        <v>2</v>
      </c>
      <c r="F14" s="96" t="s">
        <v>105</v>
      </c>
      <c r="G14" s="96">
        <v>6</v>
      </c>
      <c r="H14" s="96" t="s">
        <v>105</v>
      </c>
      <c r="I14" s="96">
        <v>3</v>
      </c>
      <c r="J14" s="96">
        <v>4</v>
      </c>
      <c r="K14" s="96">
        <v>3</v>
      </c>
      <c r="L14" s="96">
        <v>1</v>
      </c>
      <c r="M14" s="96" t="s">
        <v>105</v>
      </c>
    </row>
    <row r="15" spans="1:13" s="81" customFormat="1" ht="15.75" customHeight="1">
      <c r="A15" s="98" t="s">
        <v>6</v>
      </c>
      <c r="B15" s="350">
        <v>24</v>
      </c>
      <c r="C15" s="96">
        <v>8</v>
      </c>
      <c r="D15" s="96">
        <v>5</v>
      </c>
      <c r="E15" s="96">
        <v>1</v>
      </c>
      <c r="F15" s="96" t="s">
        <v>105</v>
      </c>
      <c r="G15" s="96">
        <v>2</v>
      </c>
      <c r="H15" s="96" t="s">
        <v>105</v>
      </c>
      <c r="I15" s="96">
        <v>3</v>
      </c>
      <c r="J15" s="96">
        <v>3</v>
      </c>
      <c r="K15" s="96">
        <v>2</v>
      </c>
      <c r="L15" s="96" t="s">
        <v>105</v>
      </c>
      <c r="M15" s="96" t="s">
        <v>105</v>
      </c>
    </row>
    <row r="16" spans="1:13" s="81" customFormat="1" ht="15.75" customHeight="1">
      <c r="A16" s="98" t="s">
        <v>5</v>
      </c>
      <c r="B16" s="350">
        <v>19</v>
      </c>
      <c r="C16" s="96">
        <v>7</v>
      </c>
      <c r="D16" s="96">
        <v>4</v>
      </c>
      <c r="E16" s="96">
        <v>1</v>
      </c>
      <c r="F16" s="96" t="s">
        <v>105</v>
      </c>
      <c r="G16" s="96">
        <v>4</v>
      </c>
      <c r="H16" s="96" t="s">
        <v>105</v>
      </c>
      <c r="I16" s="96" t="s">
        <v>105</v>
      </c>
      <c r="J16" s="96">
        <v>1</v>
      </c>
      <c r="K16" s="96">
        <v>1</v>
      </c>
      <c r="L16" s="96">
        <v>1</v>
      </c>
      <c r="M16" s="96" t="s">
        <v>105</v>
      </c>
    </row>
    <row r="17" spans="1:13" s="81" customFormat="1" ht="15.75" customHeight="1">
      <c r="A17" s="114" t="s">
        <v>74</v>
      </c>
      <c r="B17" s="350">
        <v>18</v>
      </c>
      <c r="C17" s="96">
        <v>4</v>
      </c>
      <c r="D17" s="96">
        <v>1</v>
      </c>
      <c r="E17" s="96">
        <v>1</v>
      </c>
      <c r="F17" s="96" t="s">
        <v>105</v>
      </c>
      <c r="G17" s="96">
        <v>3</v>
      </c>
      <c r="H17" s="96" t="s">
        <v>105</v>
      </c>
      <c r="I17" s="96">
        <v>3</v>
      </c>
      <c r="J17" s="96">
        <v>6</v>
      </c>
      <c r="K17" s="96" t="s">
        <v>105</v>
      </c>
      <c r="L17" s="96" t="s">
        <v>105</v>
      </c>
      <c r="M17" s="96" t="s">
        <v>105</v>
      </c>
    </row>
    <row r="18" spans="1:13" s="81" customFormat="1" ht="15.75" customHeight="1">
      <c r="A18" s="98" t="s">
        <v>6</v>
      </c>
      <c r="B18" s="350">
        <v>10</v>
      </c>
      <c r="C18" s="96">
        <v>2</v>
      </c>
      <c r="D18" s="96" t="s">
        <v>105</v>
      </c>
      <c r="E18" s="96" t="s">
        <v>105</v>
      </c>
      <c r="F18" s="96" t="s">
        <v>105</v>
      </c>
      <c r="G18" s="96">
        <v>2</v>
      </c>
      <c r="H18" s="96" t="s">
        <v>105</v>
      </c>
      <c r="I18" s="96">
        <v>1</v>
      </c>
      <c r="J18" s="96">
        <v>5</v>
      </c>
      <c r="K18" s="96" t="s">
        <v>105</v>
      </c>
      <c r="L18" s="96" t="s">
        <v>105</v>
      </c>
      <c r="M18" s="96" t="s">
        <v>105</v>
      </c>
    </row>
    <row r="19" spans="1:13" s="81" customFormat="1" ht="15.75" customHeight="1">
      <c r="A19" s="98" t="s">
        <v>5</v>
      </c>
      <c r="B19" s="350">
        <v>8</v>
      </c>
      <c r="C19" s="96">
        <v>2</v>
      </c>
      <c r="D19" s="96">
        <v>1</v>
      </c>
      <c r="E19" s="96">
        <v>1</v>
      </c>
      <c r="F19" s="96" t="s">
        <v>105</v>
      </c>
      <c r="G19" s="96">
        <v>1</v>
      </c>
      <c r="H19" s="96" t="s">
        <v>105</v>
      </c>
      <c r="I19" s="96">
        <v>2</v>
      </c>
      <c r="J19" s="96">
        <v>1</v>
      </c>
      <c r="K19" s="96" t="s">
        <v>105</v>
      </c>
      <c r="L19" s="96" t="s">
        <v>105</v>
      </c>
      <c r="M19" s="96" t="s">
        <v>105</v>
      </c>
    </row>
    <row r="20" spans="1:13" s="81" customFormat="1" ht="15.75" customHeight="1">
      <c r="A20" s="109" t="s">
        <v>75</v>
      </c>
      <c r="B20" s="350">
        <v>49</v>
      </c>
      <c r="C20" s="96">
        <v>7</v>
      </c>
      <c r="D20" s="96">
        <v>9</v>
      </c>
      <c r="E20" s="96">
        <v>5</v>
      </c>
      <c r="F20" s="96" t="s">
        <v>105</v>
      </c>
      <c r="G20" s="96">
        <v>11</v>
      </c>
      <c r="H20" s="96" t="s">
        <v>105</v>
      </c>
      <c r="I20" s="96">
        <v>5</v>
      </c>
      <c r="J20" s="96">
        <v>2</v>
      </c>
      <c r="K20" s="96">
        <v>4</v>
      </c>
      <c r="L20" s="96">
        <v>4</v>
      </c>
      <c r="M20" s="96">
        <v>2</v>
      </c>
    </row>
    <row r="21" spans="1:13" s="81" customFormat="1" ht="15.75" customHeight="1">
      <c r="A21" s="98" t="s">
        <v>6</v>
      </c>
      <c r="B21" s="350">
        <v>27</v>
      </c>
      <c r="C21" s="96">
        <v>6</v>
      </c>
      <c r="D21" s="96">
        <v>5</v>
      </c>
      <c r="E21" s="96">
        <v>2</v>
      </c>
      <c r="F21" s="96" t="s">
        <v>105</v>
      </c>
      <c r="G21" s="96">
        <v>6</v>
      </c>
      <c r="H21" s="96" t="s">
        <v>105</v>
      </c>
      <c r="I21" s="96">
        <v>2</v>
      </c>
      <c r="J21" s="96" t="s">
        <v>105</v>
      </c>
      <c r="K21" s="96">
        <v>3</v>
      </c>
      <c r="L21" s="96">
        <v>3</v>
      </c>
      <c r="M21" s="96" t="s">
        <v>105</v>
      </c>
    </row>
    <row r="22" spans="1:13" s="81" customFormat="1" ht="15.75" customHeight="1">
      <c r="A22" s="98" t="s">
        <v>5</v>
      </c>
      <c r="B22" s="350">
        <v>22</v>
      </c>
      <c r="C22" s="96">
        <v>1</v>
      </c>
      <c r="D22" s="96">
        <v>4</v>
      </c>
      <c r="E22" s="96">
        <v>3</v>
      </c>
      <c r="F22" s="96" t="s">
        <v>105</v>
      </c>
      <c r="G22" s="96">
        <v>5</v>
      </c>
      <c r="H22" s="96" t="s">
        <v>105</v>
      </c>
      <c r="I22" s="96">
        <v>3</v>
      </c>
      <c r="J22" s="96">
        <v>2</v>
      </c>
      <c r="K22" s="96">
        <v>1</v>
      </c>
      <c r="L22" s="96">
        <v>1</v>
      </c>
      <c r="M22" s="96">
        <v>2</v>
      </c>
    </row>
    <row r="23" spans="1:13" s="81" customFormat="1" ht="15.75" customHeight="1">
      <c r="A23" s="114" t="s">
        <v>76</v>
      </c>
      <c r="B23" s="350">
        <v>36</v>
      </c>
      <c r="C23" s="96">
        <v>16</v>
      </c>
      <c r="D23" s="96">
        <v>5</v>
      </c>
      <c r="E23" s="96">
        <v>2</v>
      </c>
      <c r="F23" s="96" t="s">
        <v>105</v>
      </c>
      <c r="G23" s="96">
        <v>8</v>
      </c>
      <c r="H23" s="96" t="s">
        <v>105</v>
      </c>
      <c r="I23" s="96">
        <v>4</v>
      </c>
      <c r="J23" s="96">
        <v>1</v>
      </c>
      <c r="K23" s="96" t="s">
        <v>105</v>
      </c>
      <c r="L23" s="96" t="s">
        <v>105</v>
      </c>
      <c r="M23" s="96" t="s">
        <v>105</v>
      </c>
    </row>
    <row r="24" spans="1:13" s="81" customFormat="1" ht="15.75" customHeight="1">
      <c r="A24" s="98" t="s">
        <v>6</v>
      </c>
      <c r="B24" s="350">
        <v>22</v>
      </c>
      <c r="C24" s="96">
        <v>7</v>
      </c>
      <c r="D24" s="96">
        <v>3</v>
      </c>
      <c r="E24" s="96">
        <v>2</v>
      </c>
      <c r="F24" s="96" t="s">
        <v>105</v>
      </c>
      <c r="G24" s="96">
        <v>5</v>
      </c>
      <c r="H24" s="96" t="s">
        <v>105</v>
      </c>
      <c r="I24" s="96">
        <v>4</v>
      </c>
      <c r="J24" s="96">
        <v>1</v>
      </c>
      <c r="K24" s="96" t="s">
        <v>105</v>
      </c>
      <c r="L24" s="96" t="s">
        <v>105</v>
      </c>
      <c r="M24" s="96" t="s">
        <v>105</v>
      </c>
    </row>
    <row r="25" spans="1:13" s="81" customFormat="1" ht="15.75" customHeight="1">
      <c r="A25" s="98" t="s">
        <v>5</v>
      </c>
      <c r="B25" s="350">
        <v>14</v>
      </c>
      <c r="C25" s="96">
        <v>9</v>
      </c>
      <c r="D25" s="96">
        <v>2</v>
      </c>
      <c r="E25" s="96" t="s">
        <v>105</v>
      </c>
      <c r="F25" s="96" t="s">
        <v>105</v>
      </c>
      <c r="G25" s="96">
        <v>3</v>
      </c>
      <c r="H25" s="96" t="s">
        <v>105</v>
      </c>
      <c r="I25" s="96" t="s">
        <v>105</v>
      </c>
      <c r="J25" s="96" t="s">
        <v>105</v>
      </c>
      <c r="K25" s="96" t="s">
        <v>105</v>
      </c>
      <c r="L25" s="96" t="s">
        <v>105</v>
      </c>
      <c r="M25" s="96" t="s">
        <v>105</v>
      </c>
    </row>
    <row r="26" spans="1:13" s="81" customFormat="1" ht="15.75" customHeight="1">
      <c r="A26" s="114" t="s">
        <v>77</v>
      </c>
      <c r="B26" s="350">
        <v>10</v>
      </c>
      <c r="C26" s="96">
        <v>2</v>
      </c>
      <c r="D26" s="96">
        <v>4</v>
      </c>
      <c r="E26" s="96" t="s">
        <v>105</v>
      </c>
      <c r="F26" s="96">
        <v>1</v>
      </c>
      <c r="G26" s="96" t="s">
        <v>105</v>
      </c>
      <c r="H26" s="96" t="s">
        <v>105</v>
      </c>
      <c r="I26" s="96">
        <v>1</v>
      </c>
      <c r="J26" s="96">
        <v>2</v>
      </c>
      <c r="K26" s="96" t="s">
        <v>105</v>
      </c>
      <c r="L26" s="96" t="s">
        <v>105</v>
      </c>
      <c r="M26" s="96" t="s">
        <v>105</v>
      </c>
    </row>
    <row r="27" spans="1:13" s="81" customFormat="1" ht="15.75" customHeight="1">
      <c r="A27" s="98" t="s">
        <v>6</v>
      </c>
      <c r="B27" s="350">
        <v>4</v>
      </c>
      <c r="C27" s="96">
        <v>1</v>
      </c>
      <c r="D27" s="96">
        <v>2</v>
      </c>
      <c r="E27" s="96" t="s">
        <v>105</v>
      </c>
      <c r="F27" s="96" t="s">
        <v>105</v>
      </c>
      <c r="G27" s="96" t="s">
        <v>105</v>
      </c>
      <c r="H27" s="96" t="s">
        <v>105</v>
      </c>
      <c r="I27" s="96" t="s">
        <v>105</v>
      </c>
      <c r="J27" s="96">
        <v>1</v>
      </c>
      <c r="K27" s="96" t="s">
        <v>105</v>
      </c>
      <c r="L27" s="96" t="s">
        <v>105</v>
      </c>
      <c r="M27" s="96" t="s">
        <v>105</v>
      </c>
    </row>
    <row r="28" spans="1:13" s="81" customFormat="1" ht="15.75" customHeight="1" thickBot="1">
      <c r="A28" s="251" t="s">
        <v>5</v>
      </c>
      <c r="B28" s="351">
        <v>6</v>
      </c>
      <c r="C28" s="252">
        <v>1</v>
      </c>
      <c r="D28" s="252">
        <v>2</v>
      </c>
      <c r="E28" s="252" t="s">
        <v>105</v>
      </c>
      <c r="F28" s="252">
        <v>1</v>
      </c>
      <c r="G28" s="252" t="s">
        <v>105</v>
      </c>
      <c r="H28" s="252" t="s">
        <v>105</v>
      </c>
      <c r="I28" s="252">
        <v>1</v>
      </c>
      <c r="J28" s="252">
        <v>1</v>
      </c>
      <c r="K28" s="252" t="s">
        <v>105</v>
      </c>
      <c r="L28" s="252" t="s">
        <v>105</v>
      </c>
      <c r="M28" s="252" t="s">
        <v>105</v>
      </c>
    </row>
    <row r="29" spans="1:13" ht="12.75">
      <c r="A29" s="401" t="s">
        <v>646</v>
      </c>
      <c r="B29" s="401"/>
      <c r="C29" s="401"/>
      <c r="D29" s="401"/>
      <c r="E29" s="401"/>
      <c r="F29" s="401"/>
      <c r="G29" s="401"/>
      <c r="H29" s="401"/>
      <c r="I29" s="401"/>
      <c r="J29" s="401"/>
      <c r="K29" s="401"/>
      <c r="L29" s="401"/>
      <c r="M29" s="401"/>
    </row>
  </sheetData>
  <mergeCells count="3">
    <mergeCell ref="A1:M1"/>
    <mergeCell ref="A3:M3"/>
    <mergeCell ref="A29:M29"/>
  </mergeCells>
  <phoneticPr fontId="0" type="noConversion"/>
  <pageMargins left="0.59055118110236227" right="0.39370078740157483" top="0.98425196850393704" bottom="0.98425196850393704" header="0.51181102362204722" footer="0.51181102362204722"/>
  <pageSetup paperSize="9" orientation="landscape" r:id="rId1"/>
  <headerFooter alignWithMargins="0">
    <oddHeader>&amp;R&amp;A</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5"/>
  <sheetViews>
    <sheetView zoomScale="85" zoomScaleNormal="85" workbookViewId="0">
      <selection activeCell="S24" sqref="S24"/>
    </sheetView>
  </sheetViews>
  <sheetFormatPr baseColWidth="10" defaultColWidth="11.42578125" defaultRowHeight="12"/>
  <cols>
    <col min="1" max="1" width="18" style="16" bestFit="1" customWidth="1"/>
    <col min="2" max="2" width="17.42578125" style="14" bestFit="1" customWidth="1"/>
    <col min="3" max="3" width="8.28515625" style="14" bestFit="1" customWidth="1"/>
    <col min="4" max="4" width="10" style="14" bestFit="1" customWidth="1"/>
    <col min="5" max="5" width="9.85546875" style="14" bestFit="1" customWidth="1"/>
    <col min="6" max="6" width="15.5703125" style="14" bestFit="1" customWidth="1"/>
    <col min="7" max="7" width="9.7109375" style="14" bestFit="1" customWidth="1"/>
    <col min="8" max="8" width="10.5703125" style="14" bestFit="1" customWidth="1"/>
    <col min="9" max="9" width="9.85546875" style="14" bestFit="1" customWidth="1"/>
    <col min="10" max="10" width="10.28515625" style="14" bestFit="1" customWidth="1"/>
    <col min="11" max="11" width="11" style="14" bestFit="1" customWidth="1"/>
    <col min="12" max="12" width="10.28515625" style="14" bestFit="1" customWidth="1"/>
    <col min="13" max="13" width="17.140625" style="17" bestFit="1" customWidth="1"/>
    <col min="14" max="16384" width="11.42578125" style="17"/>
  </cols>
  <sheetData>
    <row r="1" spans="1:13" s="13" customFormat="1" ht="18">
      <c r="A1" s="400" t="s">
        <v>461</v>
      </c>
      <c r="B1" s="400"/>
      <c r="C1" s="400"/>
      <c r="D1" s="400"/>
      <c r="E1" s="400"/>
      <c r="F1" s="400"/>
      <c r="G1" s="400"/>
      <c r="H1" s="400"/>
      <c r="I1" s="400"/>
      <c r="J1" s="400"/>
      <c r="K1" s="400"/>
      <c r="L1" s="400"/>
      <c r="M1" s="400"/>
    </row>
    <row r="2" spans="1:13" s="13" customFormat="1" ht="15.75" customHeight="1">
      <c r="A2" s="34"/>
      <c r="B2" s="34"/>
      <c r="C2" s="34"/>
      <c r="D2" s="34"/>
      <c r="E2" s="34"/>
      <c r="F2" s="34"/>
      <c r="G2" s="34"/>
      <c r="H2" s="34"/>
      <c r="I2" s="34"/>
      <c r="J2" s="34"/>
      <c r="K2" s="34"/>
      <c r="L2" s="34"/>
    </row>
    <row r="3" spans="1:13" ht="15.75" customHeight="1" thickBot="1">
      <c r="A3" s="397" t="s">
        <v>111</v>
      </c>
      <c r="B3" s="397"/>
      <c r="C3" s="397"/>
      <c r="D3" s="397"/>
      <c r="E3" s="397"/>
      <c r="F3" s="397"/>
      <c r="G3" s="397"/>
      <c r="H3" s="397"/>
      <c r="I3" s="397"/>
      <c r="J3" s="397"/>
      <c r="K3" s="397"/>
      <c r="L3" s="397"/>
      <c r="M3" s="397"/>
    </row>
    <row r="4" spans="1:13" s="45" customFormat="1" ht="15.75" customHeight="1">
      <c r="A4" s="260" t="s">
        <v>78</v>
      </c>
      <c r="B4" s="261" t="s">
        <v>9</v>
      </c>
      <c r="C4" s="261" t="s">
        <v>11</v>
      </c>
      <c r="D4" s="261" t="s">
        <v>12</v>
      </c>
      <c r="E4" s="261" t="s">
        <v>13</v>
      </c>
      <c r="F4" s="261" t="s">
        <v>14</v>
      </c>
      <c r="G4" s="261" t="s">
        <v>15</v>
      </c>
      <c r="H4" s="261" t="s">
        <v>16</v>
      </c>
      <c r="I4" s="261" t="s">
        <v>17</v>
      </c>
      <c r="J4" s="261" t="s">
        <v>18</v>
      </c>
      <c r="K4" s="261" t="s">
        <v>19</v>
      </c>
      <c r="L4" s="261" t="s">
        <v>20</v>
      </c>
      <c r="M4" s="262" t="s">
        <v>21</v>
      </c>
    </row>
    <row r="5" spans="1:13" s="19" customFormat="1" ht="15.75" customHeight="1">
      <c r="A5" s="116" t="s">
        <v>7</v>
      </c>
      <c r="B5" s="352">
        <v>171</v>
      </c>
      <c r="C5" s="117">
        <v>38</v>
      </c>
      <c r="D5" s="117">
        <v>26</v>
      </c>
      <c r="E5" s="102">
        <v>22</v>
      </c>
      <c r="F5" s="102">
        <v>8</v>
      </c>
      <c r="G5" s="102">
        <v>21</v>
      </c>
      <c r="H5" s="102">
        <v>1</v>
      </c>
      <c r="I5" s="102">
        <v>18</v>
      </c>
      <c r="J5" s="102">
        <v>9</v>
      </c>
      <c r="K5" s="102">
        <v>9</v>
      </c>
      <c r="L5" s="102">
        <v>14</v>
      </c>
      <c r="M5" s="104">
        <v>5</v>
      </c>
    </row>
    <row r="6" spans="1:13" s="19" customFormat="1" ht="15.75" customHeight="1">
      <c r="A6" s="98" t="s">
        <v>6</v>
      </c>
      <c r="B6" s="353">
        <v>86</v>
      </c>
      <c r="C6" s="115">
        <v>25</v>
      </c>
      <c r="D6" s="115">
        <v>14</v>
      </c>
      <c r="E6" s="96">
        <v>6</v>
      </c>
      <c r="F6" s="96">
        <v>5</v>
      </c>
      <c r="G6" s="96">
        <v>6</v>
      </c>
      <c r="H6" s="96" t="s">
        <v>105</v>
      </c>
      <c r="I6" s="96">
        <v>10</v>
      </c>
      <c r="J6" s="96">
        <v>4</v>
      </c>
      <c r="K6" s="96">
        <v>8</v>
      </c>
      <c r="L6" s="96">
        <v>6</v>
      </c>
      <c r="M6" s="80">
        <v>2</v>
      </c>
    </row>
    <row r="7" spans="1:13" s="19" customFormat="1" ht="15.75" customHeight="1">
      <c r="A7" s="98" t="s">
        <v>5</v>
      </c>
      <c r="B7" s="353">
        <v>85</v>
      </c>
      <c r="C7" s="115">
        <v>13</v>
      </c>
      <c r="D7" s="115">
        <v>12</v>
      </c>
      <c r="E7" s="96">
        <v>16</v>
      </c>
      <c r="F7" s="96">
        <v>3</v>
      </c>
      <c r="G7" s="96">
        <v>15</v>
      </c>
      <c r="H7" s="96">
        <v>1</v>
      </c>
      <c r="I7" s="96">
        <v>8</v>
      </c>
      <c r="J7" s="96">
        <v>5</v>
      </c>
      <c r="K7" s="96">
        <v>1</v>
      </c>
      <c r="L7" s="96">
        <v>8</v>
      </c>
      <c r="M7" s="80">
        <v>3</v>
      </c>
    </row>
    <row r="8" spans="1:13" s="19" customFormat="1" ht="15.75" customHeight="1">
      <c r="A8" s="114" t="s">
        <v>47</v>
      </c>
      <c r="B8" s="353">
        <v>114</v>
      </c>
      <c r="C8" s="115">
        <v>24</v>
      </c>
      <c r="D8" s="115">
        <v>15</v>
      </c>
      <c r="E8" s="96">
        <v>17</v>
      </c>
      <c r="F8" s="96">
        <v>5</v>
      </c>
      <c r="G8" s="96">
        <v>15</v>
      </c>
      <c r="H8" s="96" t="s">
        <v>105</v>
      </c>
      <c r="I8" s="96">
        <v>14</v>
      </c>
      <c r="J8" s="96">
        <v>7</v>
      </c>
      <c r="K8" s="96">
        <v>2</v>
      </c>
      <c r="L8" s="96">
        <v>13</v>
      </c>
      <c r="M8" s="80">
        <v>2</v>
      </c>
    </row>
    <row r="9" spans="1:13" s="19" customFormat="1" ht="15.75" customHeight="1">
      <c r="A9" s="98" t="s">
        <v>6</v>
      </c>
      <c r="B9" s="350">
        <v>60</v>
      </c>
      <c r="C9" s="115">
        <v>17</v>
      </c>
      <c r="D9" s="115">
        <v>9</v>
      </c>
      <c r="E9" s="96">
        <v>4</v>
      </c>
      <c r="F9" s="96">
        <v>3</v>
      </c>
      <c r="G9" s="96">
        <v>6</v>
      </c>
      <c r="H9" s="96" t="s">
        <v>105</v>
      </c>
      <c r="I9" s="96">
        <v>9</v>
      </c>
      <c r="J9" s="96">
        <v>3</v>
      </c>
      <c r="K9" s="96">
        <v>2</v>
      </c>
      <c r="L9" s="96">
        <v>5</v>
      </c>
      <c r="M9" s="80">
        <v>2</v>
      </c>
    </row>
    <row r="10" spans="1:13" s="19" customFormat="1" ht="15.75" customHeight="1">
      <c r="A10" s="98" t="s">
        <v>5</v>
      </c>
      <c r="B10" s="350">
        <v>54</v>
      </c>
      <c r="C10" s="115">
        <v>7</v>
      </c>
      <c r="D10" s="115">
        <v>6</v>
      </c>
      <c r="E10" s="96">
        <v>13</v>
      </c>
      <c r="F10" s="96">
        <v>2</v>
      </c>
      <c r="G10" s="96">
        <v>9</v>
      </c>
      <c r="H10" s="96" t="s">
        <v>105</v>
      </c>
      <c r="I10" s="96">
        <v>5</v>
      </c>
      <c r="J10" s="96">
        <v>4</v>
      </c>
      <c r="K10" s="96" t="s">
        <v>105</v>
      </c>
      <c r="L10" s="96">
        <v>8</v>
      </c>
      <c r="M10" s="80" t="s">
        <v>105</v>
      </c>
    </row>
    <row r="11" spans="1:13" ht="15.75" customHeight="1">
      <c r="A11" s="109" t="s">
        <v>72</v>
      </c>
      <c r="B11" s="350">
        <v>38</v>
      </c>
      <c r="C11" s="96">
        <v>9</v>
      </c>
      <c r="D11" s="96">
        <v>8</v>
      </c>
      <c r="E11" s="96">
        <v>4</v>
      </c>
      <c r="F11" s="96">
        <v>3</v>
      </c>
      <c r="G11" s="96">
        <v>3</v>
      </c>
      <c r="H11" s="96">
        <v>1</v>
      </c>
      <c r="I11" s="96">
        <v>3</v>
      </c>
      <c r="J11" s="96">
        <v>2</v>
      </c>
      <c r="K11" s="96">
        <v>3</v>
      </c>
      <c r="L11" s="96" t="s">
        <v>105</v>
      </c>
      <c r="M11" s="80">
        <v>2</v>
      </c>
    </row>
    <row r="12" spans="1:13" ht="15.75" customHeight="1">
      <c r="A12" s="98" t="s">
        <v>6</v>
      </c>
      <c r="B12" s="350">
        <v>19</v>
      </c>
      <c r="C12" s="96">
        <v>6</v>
      </c>
      <c r="D12" s="96">
        <v>5</v>
      </c>
      <c r="E12" s="96">
        <v>2</v>
      </c>
      <c r="F12" s="96">
        <v>2</v>
      </c>
      <c r="G12" s="96" t="s">
        <v>105</v>
      </c>
      <c r="H12" s="96" t="s">
        <v>105</v>
      </c>
      <c r="I12" s="96" t="s">
        <v>105</v>
      </c>
      <c r="J12" s="96">
        <v>1</v>
      </c>
      <c r="K12" s="96">
        <v>3</v>
      </c>
      <c r="L12" s="96" t="s">
        <v>105</v>
      </c>
      <c r="M12" s="80" t="s">
        <v>105</v>
      </c>
    </row>
    <row r="13" spans="1:13" ht="15.75" customHeight="1">
      <c r="A13" s="98" t="s">
        <v>5</v>
      </c>
      <c r="B13" s="350">
        <v>19</v>
      </c>
      <c r="C13" s="96">
        <v>3</v>
      </c>
      <c r="D13" s="96">
        <v>3</v>
      </c>
      <c r="E13" s="96">
        <v>2</v>
      </c>
      <c r="F13" s="96">
        <v>1</v>
      </c>
      <c r="G13" s="96">
        <v>3</v>
      </c>
      <c r="H13" s="96">
        <v>1</v>
      </c>
      <c r="I13" s="96">
        <v>3</v>
      </c>
      <c r="J13" s="96">
        <v>1</v>
      </c>
      <c r="K13" s="96" t="s">
        <v>105</v>
      </c>
      <c r="L13" s="96" t="s">
        <v>105</v>
      </c>
      <c r="M13" s="80">
        <v>2</v>
      </c>
    </row>
    <row r="14" spans="1:13" ht="15.75" customHeight="1">
      <c r="A14" s="109" t="s">
        <v>73</v>
      </c>
      <c r="B14" s="350">
        <v>5</v>
      </c>
      <c r="C14" s="96">
        <v>4</v>
      </c>
      <c r="D14" s="96" t="s">
        <v>105</v>
      </c>
      <c r="E14" s="96" t="s">
        <v>105</v>
      </c>
      <c r="F14" s="96" t="s">
        <v>105</v>
      </c>
      <c r="G14" s="96" t="s">
        <v>105</v>
      </c>
      <c r="H14" s="96" t="s">
        <v>105</v>
      </c>
      <c r="I14" s="96" t="s">
        <v>105</v>
      </c>
      <c r="J14" s="96" t="s">
        <v>105</v>
      </c>
      <c r="K14" s="96">
        <v>1</v>
      </c>
      <c r="L14" s="96" t="s">
        <v>105</v>
      </c>
      <c r="M14" s="80" t="s">
        <v>105</v>
      </c>
    </row>
    <row r="15" spans="1:13" ht="15.75" customHeight="1">
      <c r="A15" s="98" t="s">
        <v>6</v>
      </c>
      <c r="B15" s="350">
        <v>2</v>
      </c>
      <c r="C15" s="96">
        <v>1</v>
      </c>
      <c r="D15" s="96" t="s">
        <v>105</v>
      </c>
      <c r="E15" s="96" t="s">
        <v>105</v>
      </c>
      <c r="F15" s="96" t="s">
        <v>105</v>
      </c>
      <c r="G15" s="96" t="s">
        <v>105</v>
      </c>
      <c r="H15" s="96" t="s">
        <v>105</v>
      </c>
      <c r="I15" s="96" t="s">
        <v>105</v>
      </c>
      <c r="J15" s="96" t="s">
        <v>105</v>
      </c>
      <c r="K15" s="96">
        <v>1</v>
      </c>
      <c r="L15" s="96" t="s">
        <v>105</v>
      </c>
      <c r="M15" s="80" t="s">
        <v>105</v>
      </c>
    </row>
    <row r="16" spans="1:13" ht="15.75" customHeight="1">
      <c r="A16" s="98" t="s">
        <v>5</v>
      </c>
      <c r="B16" s="350">
        <v>3</v>
      </c>
      <c r="C16" s="96">
        <v>3</v>
      </c>
      <c r="D16" s="96" t="s">
        <v>105</v>
      </c>
      <c r="E16" s="96" t="s">
        <v>105</v>
      </c>
      <c r="F16" s="96" t="s">
        <v>105</v>
      </c>
      <c r="G16" s="96" t="s">
        <v>105</v>
      </c>
      <c r="H16" s="96" t="s">
        <v>105</v>
      </c>
      <c r="I16" s="96" t="s">
        <v>105</v>
      </c>
      <c r="J16" s="96" t="s">
        <v>105</v>
      </c>
      <c r="K16" s="96" t="s">
        <v>105</v>
      </c>
      <c r="L16" s="96" t="s">
        <v>105</v>
      </c>
      <c r="M16" s="80" t="s">
        <v>105</v>
      </c>
    </row>
    <row r="17" spans="1:13" ht="15.75" customHeight="1">
      <c r="A17" s="109" t="s">
        <v>74</v>
      </c>
      <c r="B17" s="350">
        <v>1</v>
      </c>
      <c r="C17" s="96" t="s">
        <v>105</v>
      </c>
      <c r="D17" s="96" t="s">
        <v>105</v>
      </c>
      <c r="E17" s="96" t="s">
        <v>105</v>
      </c>
      <c r="F17" s="96" t="s">
        <v>105</v>
      </c>
      <c r="G17" s="96">
        <v>1</v>
      </c>
      <c r="H17" s="96" t="s">
        <v>105</v>
      </c>
      <c r="I17" s="96" t="s">
        <v>105</v>
      </c>
      <c r="J17" s="96" t="s">
        <v>105</v>
      </c>
      <c r="K17" s="96" t="s">
        <v>105</v>
      </c>
      <c r="L17" s="96" t="s">
        <v>105</v>
      </c>
      <c r="M17" s="80" t="s">
        <v>105</v>
      </c>
    </row>
    <row r="18" spans="1:13" ht="15.75" customHeight="1">
      <c r="A18" s="98" t="s">
        <v>5</v>
      </c>
      <c r="B18" s="350">
        <v>1</v>
      </c>
      <c r="C18" s="96" t="s">
        <v>105</v>
      </c>
      <c r="D18" s="96" t="s">
        <v>105</v>
      </c>
      <c r="E18" s="96" t="s">
        <v>105</v>
      </c>
      <c r="F18" s="96" t="s">
        <v>105</v>
      </c>
      <c r="G18" s="96">
        <v>1</v>
      </c>
      <c r="H18" s="96" t="s">
        <v>105</v>
      </c>
      <c r="I18" s="96" t="s">
        <v>105</v>
      </c>
      <c r="J18" s="96" t="s">
        <v>105</v>
      </c>
      <c r="K18" s="96" t="s">
        <v>105</v>
      </c>
      <c r="L18" s="96" t="s">
        <v>105</v>
      </c>
      <c r="M18" s="80" t="s">
        <v>105</v>
      </c>
    </row>
    <row r="19" spans="1:13" ht="15.75" customHeight="1">
      <c r="A19" s="109" t="s">
        <v>75</v>
      </c>
      <c r="B19" s="350">
        <v>11</v>
      </c>
      <c r="C19" s="96">
        <v>1</v>
      </c>
      <c r="D19" s="96">
        <v>2</v>
      </c>
      <c r="E19" s="96">
        <v>1</v>
      </c>
      <c r="F19" s="96" t="s">
        <v>105</v>
      </c>
      <c r="G19" s="96">
        <v>2</v>
      </c>
      <c r="H19" s="96" t="s">
        <v>105</v>
      </c>
      <c r="I19" s="96" t="s">
        <v>105</v>
      </c>
      <c r="J19" s="96" t="s">
        <v>105</v>
      </c>
      <c r="K19" s="96">
        <v>3</v>
      </c>
      <c r="L19" s="96">
        <v>1</v>
      </c>
      <c r="M19" s="80">
        <v>1</v>
      </c>
    </row>
    <row r="20" spans="1:13" ht="15.75" customHeight="1">
      <c r="A20" s="98" t="s">
        <v>6</v>
      </c>
      <c r="B20" s="350">
        <v>4</v>
      </c>
      <c r="C20" s="96">
        <v>1</v>
      </c>
      <c r="D20" s="96" t="s">
        <v>105</v>
      </c>
      <c r="E20" s="96" t="s">
        <v>105</v>
      </c>
      <c r="F20" s="96" t="s">
        <v>105</v>
      </c>
      <c r="G20" s="96" t="s">
        <v>105</v>
      </c>
      <c r="H20" s="96" t="s">
        <v>105</v>
      </c>
      <c r="I20" s="96" t="s">
        <v>105</v>
      </c>
      <c r="J20" s="96" t="s">
        <v>105</v>
      </c>
      <c r="K20" s="96">
        <v>2</v>
      </c>
      <c r="L20" s="96">
        <v>1</v>
      </c>
      <c r="M20" s="80" t="s">
        <v>105</v>
      </c>
    </row>
    <row r="21" spans="1:13" ht="15.75" customHeight="1">
      <c r="A21" s="98" t="s">
        <v>5</v>
      </c>
      <c r="B21" s="350">
        <v>7</v>
      </c>
      <c r="C21" s="96" t="s">
        <v>105</v>
      </c>
      <c r="D21" s="96">
        <v>2</v>
      </c>
      <c r="E21" s="96">
        <v>1</v>
      </c>
      <c r="F21" s="96" t="s">
        <v>105</v>
      </c>
      <c r="G21" s="96">
        <v>2</v>
      </c>
      <c r="H21" s="96" t="s">
        <v>105</v>
      </c>
      <c r="I21" s="96" t="s">
        <v>105</v>
      </c>
      <c r="J21" s="96" t="s">
        <v>105</v>
      </c>
      <c r="K21" s="96">
        <v>1</v>
      </c>
      <c r="L21" s="96" t="s">
        <v>105</v>
      </c>
      <c r="M21" s="80">
        <v>1</v>
      </c>
    </row>
    <row r="22" spans="1:13" ht="15.75" customHeight="1">
      <c r="A22" s="109" t="s">
        <v>76</v>
      </c>
      <c r="B22" s="350">
        <v>2</v>
      </c>
      <c r="C22" s="96" t="s">
        <v>105</v>
      </c>
      <c r="D22" s="96">
        <v>1</v>
      </c>
      <c r="E22" s="96" t="s">
        <v>105</v>
      </c>
      <c r="F22" s="96" t="s">
        <v>105</v>
      </c>
      <c r="G22" s="96" t="s">
        <v>105</v>
      </c>
      <c r="H22" s="96" t="s">
        <v>105</v>
      </c>
      <c r="I22" s="96">
        <v>1</v>
      </c>
      <c r="J22" s="96" t="s">
        <v>105</v>
      </c>
      <c r="K22" s="96" t="s">
        <v>105</v>
      </c>
      <c r="L22" s="96" t="s">
        <v>105</v>
      </c>
      <c r="M22" s="80" t="s">
        <v>105</v>
      </c>
    </row>
    <row r="23" spans="1:13" ht="15.75" customHeight="1">
      <c r="A23" s="98" t="s">
        <v>6</v>
      </c>
      <c r="B23" s="350">
        <v>1</v>
      </c>
      <c r="C23" s="96" t="s">
        <v>105</v>
      </c>
      <c r="D23" s="96" t="s">
        <v>105</v>
      </c>
      <c r="E23" s="96" t="s">
        <v>105</v>
      </c>
      <c r="F23" s="96" t="s">
        <v>105</v>
      </c>
      <c r="G23" s="96" t="s">
        <v>105</v>
      </c>
      <c r="H23" s="96" t="s">
        <v>105</v>
      </c>
      <c r="I23" s="96">
        <v>1</v>
      </c>
      <c r="J23" s="96" t="s">
        <v>105</v>
      </c>
      <c r="K23" s="96" t="s">
        <v>105</v>
      </c>
      <c r="L23" s="96" t="s">
        <v>105</v>
      </c>
      <c r="M23" s="80" t="s">
        <v>105</v>
      </c>
    </row>
    <row r="24" spans="1:13" ht="15.75" customHeight="1" thickBot="1">
      <c r="A24" s="251" t="s">
        <v>5</v>
      </c>
      <c r="B24" s="351">
        <v>1</v>
      </c>
      <c r="C24" s="252" t="s">
        <v>105</v>
      </c>
      <c r="D24" s="252">
        <v>1</v>
      </c>
      <c r="E24" s="252" t="s">
        <v>105</v>
      </c>
      <c r="F24" s="252" t="s">
        <v>105</v>
      </c>
      <c r="G24" s="252" t="s">
        <v>105</v>
      </c>
      <c r="H24" s="252" t="s">
        <v>105</v>
      </c>
      <c r="I24" s="252" t="s">
        <v>105</v>
      </c>
      <c r="J24" s="252" t="s">
        <v>105</v>
      </c>
      <c r="K24" s="252" t="s">
        <v>105</v>
      </c>
      <c r="L24" s="252" t="s">
        <v>105</v>
      </c>
      <c r="M24" s="229" t="s">
        <v>105</v>
      </c>
    </row>
    <row r="25" spans="1:13" ht="12.75">
      <c r="A25" s="401" t="s">
        <v>646</v>
      </c>
      <c r="B25" s="401"/>
      <c r="C25" s="401"/>
      <c r="D25" s="401"/>
      <c r="E25" s="401"/>
      <c r="F25" s="401"/>
      <c r="G25" s="401"/>
      <c r="H25" s="401"/>
      <c r="I25" s="401"/>
      <c r="J25" s="401"/>
      <c r="K25" s="401"/>
      <c r="L25" s="401"/>
      <c r="M25" s="401"/>
    </row>
  </sheetData>
  <mergeCells count="3">
    <mergeCell ref="A1:M1"/>
    <mergeCell ref="A3:M3"/>
    <mergeCell ref="A25:M25"/>
  </mergeCells>
  <phoneticPr fontId="19" type="noConversion"/>
  <pageMargins left="0.59055118110236227" right="0.39370078740157483" top="0.98425196850393704" bottom="0.98425196850393704" header="0.51181102362204722" footer="0.51181102362204722"/>
  <pageSetup paperSize="9" orientation="landscape" r:id="rId1"/>
  <headerFooter alignWithMargins="0">
    <oddHeader>&amp;R&amp;A</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29"/>
  <sheetViews>
    <sheetView zoomScale="85" zoomScaleNormal="85" workbookViewId="0">
      <selection activeCell="P19" sqref="P19"/>
    </sheetView>
  </sheetViews>
  <sheetFormatPr baseColWidth="10" defaultColWidth="11.42578125" defaultRowHeight="12"/>
  <cols>
    <col min="1" max="1" width="18" style="16" bestFit="1" customWidth="1"/>
    <col min="2" max="2" width="17.42578125" style="14" bestFit="1" customWidth="1"/>
    <col min="3" max="3" width="8.28515625" style="14" bestFit="1" customWidth="1"/>
    <col min="4" max="4" width="10" style="14" bestFit="1" customWidth="1"/>
    <col min="5" max="5" width="9.85546875" style="14" bestFit="1" customWidth="1"/>
    <col min="6" max="6" width="15.5703125" style="14" bestFit="1" customWidth="1"/>
    <col min="7" max="7" width="9.7109375" style="14" bestFit="1" customWidth="1"/>
    <col min="8" max="8" width="10.5703125" style="14" bestFit="1" customWidth="1"/>
    <col min="9" max="9" width="9.85546875" style="14" bestFit="1" customWidth="1"/>
    <col min="10" max="10" width="10.28515625" style="14" bestFit="1" customWidth="1"/>
    <col min="11" max="11" width="11" style="14" bestFit="1" customWidth="1"/>
    <col min="12" max="12" width="10.28515625" style="14" bestFit="1" customWidth="1"/>
    <col min="13" max="13" width="17.140625" style="14" bestFit="1" customWidth="1"/>
    <col min="14" max="16384" width="11.42578125" style="17"/>
  </cols>
  <sheetData>
    <row r="1" spans="1:14" s="13" customFormat="1" ht="18">
      <c r="A1" s="400" t="s">
        <v>462</v>
      </c>
      <c r="B1" s="400"/>
      <c r="C1" s="400"/>
      <c r="D1" s="400"/>
      <c r="E1" s="400"/>
      <c r="F1" s="400"/>
      <c r="G1" s="400"/>
      <c r="H1" s="400"/>
      <c r="I1" s="400"/>
      <c r="J1" s="400"/>
      <c r="K1" s="400"/>
      <c r="L1" s="400"/>
      <c r="M1" s="400"/>
      <c r="N1" s="400"/>
    </row>
    <row r="2" spans="1:14" s="13" customFormat="1" ht="15.75" customHeight="1">
      <c r="A2" s="34"/>
      <c r="B2" s="34"/>
      <c r="C2" s="34"/>
      <c r="D2" s="34"/>
      <c r="E2" s="34"/>
      <c r="F2" s="34"/>
      <c r="G2" s="34"/>
      <c r="H2" s="34"/>
      <c r="I2" s="34"/>
      <c r="J2" s="34"/>
      <c r="K2" s="34"/>
      <c r="L2" s="34"/>
      <c r="M2" s="34"/>
    </row>
    <row r="3" spans="1:14" ht="15.75" customHeight="1" thickBot="1">
      <c r="A3" s="397" t="s">
        <v>112</v>
      </c>
      <c r="B3" s="397"/>
      <c r="C3" s="397"/>
      <c r="D3" s="397"/>
      <c r="E3" s="397"/>
      <c r="F3" s="397"/>
      <c r="G3" s="397"/>
      <c r="H3" s="397"/>
      <c r="I3" s="397"/>
      <c r="J3" s="397"/>
      <c r="K3" s="397"/>
      <c r="L3" s="397"/>
      <c r="M3" s="397"/>
    </row>
    <row r="4" spans="1:14" s="45" customFormat="1" ht="15.75" customHeight="1">
      <c r="A4" s="263" t="s">
        <v>78</v>
      </c>
      <c r="B4" s="258" t="s">
        <v>9</v>
      </c>
      <c r="C4" s="258" t="s">
        <v>11</v>
      </c>
      <c r="D4" s="258" t="s">
        <v>12</v>
      </c>
      <c r="E4" s="258" t="s">
        <v>13</v>
      </c>
      <c r="F4" s="258" t="s">
        <v>14</v>
      </c>
      <c r="G4" s="258" t="s">
        <v>15</v>
      </c>
      <c r="H4" s="258" t="s">
        <v>16</v>
      </c>
      <c r="I4" s="258" t="s">
        <v>17</v>
      </c>
      <c r="J4" s="258" t="s">
        <v>18</v>
      </c>
      <c r="K4" s="258" t="s">
        <v>19</v>
      </c>
      <c r="L4" s="258" t="s">
        <v>20</v>
      </c>
      <c r="M4" s="258" t="s">
        <v>21</v>
      </c>
    </row>
    <row r="5" spans="1:14" s="19" customFormat="1" ht="15.75" customHeight="1">
      <c r="A5" s="116" t="s">
        <v>7</v>
      </c>
      <c r="B5" s="352">
        <v>556</v>
      </c>
      <c r="C5" s="117">
        <v>116</v>
      </c>
      <c r="D5" s="117">
        <v>81</v>
      </c>
      <c r="E5" s="102">
        <v>56</v>
      </c>
      <c r="F5" s="102">
        <v>31</v>
      </c>
      <c r="G5" s="102">
        <v>67</v>
      </c>
      <c r="H5" s="102">
        <v>2</v>
      </c>
      <c r="I5" s="102">
        <v>63</v>
      </c>
      <c r="J5" s="102">
        <v>76</v>
      </c>
      <c r="K5" s="102">
        <v>18</v>
      </c>
      <c r="L5" s="102">
        <v>35</v>
      </c>
      <c r="M5" s="102">
        <v>11</v>
      </c>
    </row>
    <row r="6" spans="1:14" s="19" customFormat="1" ht="15.75" customHeight="1">
      <c r="A6" s="98" t="s">
        <v>6</v>
      </c>
      <c r="B6" s="353">
        <v>284</v>
      </c>
      <c r="C6" s="115">
        <v>59</v>
      </c>
      <c r="D6" s="115">
        <v>41</v>
      </c>
      <c r="E6" s="96">
        <v>27</v>
      </c>
      <c r="F6" s="96">
        <v>13</v>
      </c>
      <c r="G6" s="96">
        <v>36</v>
      </c>
      <c r="H6" s="96">
        <v>1</v>
      </c>
      <c r="I6" s="96">
        <v>30</v>
      </c>
      <c r="J6" s="96">
        <v>46</v>
      </c>
      <c r="K6" s="96">
        <v>5</v>
      </c>
      <c r="L6" s="96">
        <v>19</v>
      </c>
      <c r="M6" s="96">
        <v>7</v>
      </c>
    </row>
    <row r="7" spans="1:14" s="19" customFormat="1" ht="15.75" customHeight="1">
      <c r="A7" s="98" t="s">
        <v>5</v>
      </c>
      <c r="B7" s="353">
        <v>272</v>
      </c>
      <c r="C7" s="115">
        <v>57</v>
      </c>
      <c r="D7" s="115">
        <v>40</v>
      </c>
      <c r="E7" s="96">
        <v>29</v>
      </c>
      <c r="F7" s="96">
        <v>18</v>
      </c>
      <c r="G7" s="96">
        <v>31</v>
      </c>
      <c r="H7" s="96">
        <v>1</v>
      </c>
      <c r="I7" s="96">
        <v>33</v>
      </c>
      <c r="J7" s="96">
        <v>30</v>
      </c>
      <c r="K7" s="96">
        <v>13</v>
      </c>
      <c r="L7" s="96">
        <v>16</v>
      </c>
      <c r="M7" s="96">
        <v>4</v>
      </c>
    </row>
    <row r="8" spans="1:14" s="19" customFormat="1" ht="15.75" customHeight="1">
      <c r="A8" s="114" t="s">
        <v>47</v>
      </c>
      <c r="B8" s="353">
        <v>248</v>
      </c>
      <c r="C8" s="115">
        <v>51</v>
      </c>
      <c r="D8" s="115">
        <v>37</v>
      </c>
      <c r="E8" s="96">
        <v>40</v>
      </c>
      <c r="F8" s="96">
        <v>17</v>
      </c>
      <c r="G8" s="96">
        <v>20</v>
      </c>
      <c r="H8" s="96">
        <v>2</v>
      </c>
      <c r="I8" s="96">
        <v>24</v>
      </c>
      <c r="J8" s="96">
        <v>23</v>
      </c>
      <c r="K8" s="96">
        <v>10</v>
      </c>
      <c r="L8" s="96">
        <v>17</v>
      </c>
      <c r="M8" s="96">
        <v>7</v>
      </c>
    </row>
    <row r="9" spans="1:14" s="19" customFormat="1" ht="15.75" customHeight="1">
      <c r="A9" s="98" t="s">
        <v>6</v>
      </c>
      <c r="B9" s="353">
        <v>109</v>
      </c>
      <c r="C9" s="115">
        <v>23</v>
      </c>
      <c r="D9" s="115">
        <v>14</v>
      </c>
      <c r="E9" s="96">
        <v>18</v>
      </c>
      <c r="F9" s="96">
        <v>6</v>
      </c>
      <c r="G9" s="96">
        <v>10</v>
      </c>
      <c r="H9" s="96">
        <v>1</v>
      </c>
      <c r="I9" s="96">
        <v>10</v>
      </c>
      <c r="J9" s="96">
        <v>13</v>
      </c>
      <c r="K9" s="96">
        <v>1</v>
      </c>
      <c r="L9" s="96">
        <v>8</v>
      </c>
      <c r="M9" s="96">
        <v>5</v>
      </c>
    </row>
    <row r="10" spans="1:14" s="19" customFormat="1" ht="15.75" customHeight="1">
      <c r="A10" s="98" t="s">
        <v>5</v>
      </c>
      <c r="B10" s="353">
        <v>139</v>
      </c>
      <c r="C10" s="115">
        <v>28</v>
      </c>
      <c r="D10" s="115">
        <v>23</v>
      </c>
      <c r="E10" s="96">
        <v>22</v>
      </c>
      <c r="F10" s="96">
        <v>11</v>
      </c>
      <c r="G10" s="96">
        <v>10</v>
      </c>
      <c r="H10" s="96">
        <v>1</v>
      </c>
      <c r="I10" s="96">
        <v>14</v>
      </c>
      <c r="J10" s="96">
        <v>10</v>
      </c>
      <c r="K10" s="96">
        <v>9</v>
      </c>
      <c r="L10" s="96">
        <v>9</v>
      </c>
      <c r="M10" s="96">
        <v>2</v>
      </c>
    </row>
    <row r="11" spans="1:14" ht="15.75" customHeight="1">
      <c r="A11" s="109" t="s">
        <v>72</v>
      </c>
      <c r="B11" s="350">
        <v>171</v>
      </c>
      <c r="C11" s="96">
        <v>26</v>
      </c>
      <c r="D11" s="96">
        <v>19</v>
      </c>
      <c r="E11" s="96">
        <v>7</v>
      </c>
      <c r="F11" s="96">
        <v>13</v>
      </c>
      <c r="G11" s="96">
        <v>22</v>
      </c>
      <c r="H11" s="96" t="s">
        <v>105</v>
      </c>
      <c r="I11" s="96">
        <v>24</v>
      </c>
      <c r="J11" s="96">
        <v>38</v>
      </c>
      <c r="K11" s="96">
        <v>5</v>
      </c>
      <c r="L11" s="96">
        <v>14</v>
      </c>
      <c r="M11" s="96">
        <v>3</v>
      </c>
    </row>
    <row r="12" spans="1:14" ht="15.75" customHeight="1">
      <c r="A12" s="98" t="s">
        <v>6</v>
      </c>
      <c r="B12" s="350">
        <v>95</v>
      </c>
      <c r="C12" s="96">
        <v>14</v>
      </c>
      <c r="D12" s="96">
        <v>12</v>
      </c>
      <c r="E12" s="96">
        <v>4</v>
      </c>
      <c r="F12" s="96">
        <v>7</v>
      </c>
      <c r="G12" s="96">
        <v>11</v>
      </c>
      <c r="H12" s="96" t="s">
        <v>105</v>
      </c>
      <c r="I12" s="96">
        <v>11</v>
      </c>
      <c r="J12" s="96">
        <v>23</v>
      </c>
      <c r="K12" s="96">
        <v>2</v>
      </c>
      <c r="L12" s="96">
        <v>9</v>
      </c>
      <c r="M12" s="96">
        <v>2</v>
      </c>
    </row>
    <row r="13" spans="1:14" ht="15.75" customHeight="1">
      <c r="A13" s="98" t="s">
        <v>5</v>
      </c>
      <c r="B13" s="350">
        <v>76</v>
      </c>
      <c r="C13" s="96">
        <v>12</v>
      </c>
      <c r="D13" s="96">
        <v>7</v>
      </c>
      <c r="E13" s="96">
        <v>3</v>
      </c>
      <c r="F13" s="96">
        <v>6</v>
      </c>
      <c r="G13" s="96">
        <v>11</v>
      </c>
      <c r="H13" s="96" t="s">
        <v>105</v>
      </c>
      <c r="I13" s="96">
        <v>13</v>
      </c>
      <c r="J13" s="96">
        <v>15</v>
      </c>
      <c r="K13" s="96">
        <v>3</v>
      </c>
      <c r="L13" s="96">
        <v>5</v>
      </c>
      <c r="M13" s="96">
        <v>1</v>
      </c>
    </row>
    <row r="14" spans="1:14" ht="15.75" customHeight="1">
      <c r="A14" s="109" t="s">
        <v>73</v>
      </c>
      <c r="B14" s="350">
        <v>38</v>
      </c>
      <c r="C14" s="96">
        <v>11</v>
      </c>
      <c r="D14" s="96">
        <v>9</v>
      </c>
      <c r="E14" s="96">
        <v>2</v>
      </c>
      <c r="F14" s="96" t="s">
        <v>105</v>
      </c>
      <c r="G14" s="96">
        <v>6</v>
      </c>
      <c r="H14" s="96" t="s">
        <v>105</v>
      </c>
      <c r="I14" s="96">
        <v>3</v>
      </c>
      <c r="J14" s="96">
        <v>4</v>
      </c>
      <c r="K14" s="96">
        <v>2</v>
      </c>
      <c r="L14" s="96">
        <v>1</v>
      </c>
      <c r="M14" s="96" t="s">
        <v>105</v>
      </c>
    </row>
    <row r="15" spans="1:14" ht="15.75" customHeight="1">
      <c r="A15" s="98" t="s">
        <v>6</v>
      </c>
      <c r="B15" s="350">
        <v>22</v>
      </c>
      <c r="C15" s="96">
        <v>7</v>
      </c>
      <c r="D15" s="96">
        <v>5</v>
      </c>
      <c r="E15" s="96">
        <v>1</v>
      </c>
      <c r="F15" s="96" t="s">
        <v>105</v>
      </c>
      <c r="G15" s="96">
        <v>2</v>
      </c>
      <c r="H15" s="96" t="s">
        <v>105</v>
      </c>
      <c r="I15" s="96">
        <v>3</v>
      </c>
      <c r="J15" s="96">
        <v>3</v>
      </c>
      <c r="K15" s="96">
        <v>1</v>
      </c>
      <c r="L15" s="96" t="s">
        <v>105</v>
      </c>
      <c r="M15" s="96" t="s">
        <v>105</v>
      </c>
    </row>
    <row r="16" spans="1:14" ht="15.75" customHeight="1">
      <c r="A16" s="98" t="s">
        <v>5</v>
      </c>
      <c r="B16" s="350">
        <v>16</v>
      </c>
      <c r="C16" s="96">
        <v>4</v>
      </c>
      <c r="D16" s="96">
        <v>4</v>
      </c>
      <c r="E16" s="96">
        <v>1</v>
      </c>
      <c r="F16" s="96" t="s">
        <v>105</v>
      </c>
      <c r="G16" s="96">
        <v>4</v>
      </c>
      <c r="H16" s="96" t="s">
        <v>105</v>
      </c>
      <c r="I16" s="96" t="s">
        <v>105</v>
      </c>
      <c r="J16" s="96">
        <v>1</v>
      </c>
      <c r="K16" s="96">
        <v>1</v>
      </c>
      <c r="L16" s="96">
        <v>1</v>
      </c>
      <c r="M16" s="96" t="s">
        <v>105</v>
      </c>
    </row>
    <row r="17" spans="1:13" ht="15.75" customHeight="1">
      <c r="A17" s="114" t="s">
        <v>74</v>
      </c>
      <c r="B17" s="350">
        <v>17</v>
      </c>
      <c r="C17" s="96">
        <v>4</v>
      </c>
      <c r="D17" s="96">
        <v>1</v>
      </c>
      <c r="E17" s="96">
        <v>1</v>
      </c>
      <c r="F17" s="96" t="s">
        <v>105</v>
      </c>
      <c r="G17" s="96">
        <v>2</v>
      </c>
      <c r="H17" s="96" t="s">
        <v>105</v>
      </c>
      <c r="I17" s="96">
        <v>3</v>
      </c>
      <c r="J17" s="96">
        <v>6</v>
      </c>
      <c r="K17" s="96" t="s">
        <v>105</v>
      </c>
      <c r="L17" s="96" t="s">
        <v>105</v>
      </c>
      <c r="M17" s="96" t="s">
        <v>105</v>
      </c>
    </row>
    <row r="18" spans="1:13" ht="15.75" customHeight="1">
      <c r="A18" s="98" t="s">
        <v>6</v>
      </c>
      <c r="B18" s="350">
        <v>10</v>
      </c>
      <c r="C18" s="96">
        <v>2</v>
      </c>
      <c r="D18" s="96" t="s">
        <v>105</v>
      </c>
      <c r="E18" s="96" t="s">
        <v>105</v>
      </c>
      <c r="F18" s="96" t="s">
        <v>105</v>
      </c>
      <c r="G18" s="96">
        <v>2</v>
      </c>
      <c r="H18" s="96" t="s">
        <v>105</v>
      </c>
      <c r="I18" s="96">
        <v>1</v>
      </c>
      <c r="J18" s="96">
        <v>5</v>
      </c>
      <c r="K18" s="96" t="s">
        <v>105</v>
      </c>
      <c r="L18" s="96" t="s">
        <v>105</v>
      </c>
      <c r="M18" s="96" t="s">
        <v>105</v>
      </c>
    </row>
    <row r="19" spans="1:13" ht="15.75" customHeight="1">
      <c r="A19" s="98" t="s">
        <v>5</v>
      </c>
      <c r="B19" s="350">
        <v>7</v>
      </c>
      <c r="C19" s="96">
        <v>2</v>
      </c>
      <c r="D19" s="96">
        <v>1</v>
      </c>
      <c r="E19" s="96">
        <v>1</v>
      </c>
      <c r="F19" s="96" t="s">
        <v>105</v>
      </c>
      <c r="G19" s="96" t="s">
        <v>105</v>
      </c>
      <c r="H19" s="96" t="s">
        <v>105</v>
      </c>
      <c r="I19" s="96">
        <v>2</v>
      </c>
      <c r="J19" s="96">
        <v>1</v>
      </c>
      <c r="K19" s="96" t="s">
        <v>105</v>
      </c>
      <c r="L19" s="96" t="s">
        <v>105</v>
      </c>
      <c r="M19" s="96" t="s">
        <v>105</v>
      </c>
    </row>
    <row r="20" spans="1:13" ht="15.75" customHeight="1">
      <c r="A20" s="114" t="s">
        <v>75</v>
      </c>
      <c r="B20" s="350">
        <v>38</v>
      </c>
      <c r="C20" s="96">
        <v>6</v>
      </c>
      <c r="D20" s="96">
        <v>7</v>
      </c>
      <c r="E20" s="96">
        <v>4</v>
      </c>
      <c r="F20" s="96" t="s">
        <v>105</v>
      </c>
      <c r="G20" s="96">
        <v>9</v>
      </c>
      <c r="H20" s="96" t="s">
        <v>105</v>
      </c>
      <c r="I20" s="96">
        <v>5</v>
      </c>
      <c r="J20" s="96">
        <v>2</v>
      </c>
      <c r="K20" s="96">
        <v>1</v>
      </c>
      <c r="L20" s="96">
        <v>3</v>
      </c>
      <c r="M20" s="96">
        <v>1</v>
      </c>
    </row>
    <row r="21" spans="1:13" ht="15.75" customHeight="1">
      <c r="A21" s="98" t="s">
        <v>6</v>
      </c>
      <c r="B21" s="350">
        <v>23</v>
      </c>
      <c r="C21" s="96">
        <v>5</v>
      </c>
      <c r="D21" s="96">
        <v>5</v>
      </c>
      <c r="E21" s="96">
        <v>2</v>
      </c>
      <c r="F21" s="96" t="s">
        <v>105</v>
      </c>
      <c r="G21" s="96">
        <v>6</v>
      </c>
      <c r="H21" s="96" t="s">
        <v>105</v>
      </c>
      <c r="I21" s="96">
        <v>2</v>
      </c>
      <c r="J21" s="96" t="s">
        <v>105</v>
      </c>
      <c r="K21" s="96">
        <v>1</v>
      </c>
      <c r="L21" s="96">
        <v>2</v>
      </c>
      <c r="M21" s="96" t="s">
        <v>105</v>
      </c>
    </row>
    <row r="22" spans="1:13" ht="15.75" customHeight="1">
      <c r="A22" s="98" t="s">
        <v>5</v>
      </c>
      <c r="B22" s="350">
        <v>15</v>
      </c>
      <c r="C22" s="96">
        <v>1</v>
      </c>
      <c r="D22" s="96">
        <v>2</v>
      </c>
      <c r="E22" s="96">
        <v>2</v>
      </c>
      <c r="F22" s="96" t="s">
        <v>105</v>
      </c>
      <c r="G22" s="96">
        <v>3</v>
      </c>
      <c r="H22" s="96" t="s">
        <v>105</v>
      </c>
      <c r="I22" s="96">
        <v>3</v>
      </c>
      <c r="J22" s="96">
        <v>2</v>
      </c>
      <c r="K22" s="96" t="s">
        <v>105</v>
      </c>
      <c r="L22" s="96">
        <v>1</v>
      </c>
      <c r="M22" s="96">
        <v>1</v>
      </c>
    </row>
    <row r="23" spans="1:13" ht="15.75" customHeight="1">
      <c r="A23" s="114" t="s">
        <v>76</v>
      </c>
      <c r="B23" s="350">
        <v>34</v>
      </c>
      <c r="C23" s="96">
        <v>16</v>
      </c>
      <c r="D23" s="96">
        <v>4</v>
      </c>
      <c r="E23" s="96">
        <v>2</v>
      </c>
      <c r="F23" s="96" t="s">
        <v>105</v>
      </c>
      <c r="G23" s="96">
        <v>8</v>
      </c>
      <c r="H23" s="96" t="s">
        <v>105</v>
      </c>
      <c r="I23" s="96">
        <v>3</v>
      </c>
      <c r="J23" s="96">
        <v>1</v>
      </c>
      <c r="K23" s="96" t="s">
        <v>105</v>
      </c>
      <c r="L23" s="96" t="s">
        <v>105</v>
      </c>
      <c r="M23" s="96" t="s">
        <v>105</v>
      </c>
    </row>
    <row r="24" spans="1:13" ht="15.75" customHeight="1">
      <c r="A24" s="98" t="s">
        <v>6</v>
      </c>
      <c r="B24" s="350">
        <v>21</v>
      </c>
      <c r="C24" s="96">
        <v>7</v>
      </c>
      <c r="D24" s="96">
        <v>3</v>
      </c>
      <c r="E24" s="96">
        <v>2</v>
      </c>
      <c r="F24" s="96" t="s">
        <v>105</v>
      </c>
      <c r="G24" s="96">
        <v>5</v>
      </c>
      <c r="H24" s="96" t="s">
        <v>105</v>
      </c>
      <c r="I24" s="96">
        <v>3</v>
      </c>
      <c r="J24" s="96">
        <v>1</v>
      </c>
      <c r="K24" s="96" t="s">
        <v>105</v>
      </c>
      <c r="L24" s="96" t="s">
        <v>105</v>
      </c>
      <c r="M24" s="96" t="s">
        <v>105</v>
      </c>
    </row>
    <row r="25" spans="1:13" ht="15.75" customHeight="1">
      <c r="A25" s="98" t="s">
        <v>5</v>
      </c>
      <c r="B25" s="350">
        <v>13</v>
      </c>
      <c r="C25" s="96">
        <v>9</v>
      </c>
      <c r="D25" s="96">
        <v>1</v>
      </c>
      <c r="E25" s="96" t="s">
        <v>105</v>
      </c>
      <c r="F25" s="96" t="s">
        <v>105</v>
      </c>
      <c r="G25" s="96">
        <v>3</v>
      </c>
      <c r="H25" s="96" t="s">
        <v>105</v>
      </c>
      <c r="I25" s="96" t="s">
        <v>105</v>
      </c>
      <c r="J25" s="96" t="s">
        <v>105</v>
      </c>
      <c r="K25" s="96" t="s">
        <v>105</v>
      </c>
      <c r="L25" s="96" t="s">
        <v>105</v>
      </c>
      <c r="M25" s="96" t="s">
        <v>105</v>
      </c>
    </row>
    <row r="26" spans="1:13" ht="15.75" customHeight="1">
      <c r="A26" s="114" t="s">
        <v>77</v>
      </c>
      <c r="B26" s="350">
        <v>10</v>
      </c>
      <c r="C26" s="96">
        <v>2</v>
      </c>
      <c r="D26" s="96">
        <v>4</v>
      </c>
      <c r="E26" s="96" t="s">
        <v>105</v>
      </c>
      <c r="F26" s="96">
        <v>1</v>
      </c>
      <c r="G26" s="96" t="s">
        <v>105</v>
      </c>
      <c r="H26" s="96" t="s">
        <v>105</v>
      </c>
      <c r="I26" s="96">
        <v>1</v>
      </c>
      <c r="J26" s="96">
        <v>2</v>
      </c>
      <c r="K26" s="96" t="s">
        <v>105</v>
      </c>
      <c r="L26" s="96" t="s">
        <v>105</v>
      </c>
      <c r="M26" s="96" t="s">
        <v>105</v>
      </c>
    </row>
    <row r="27" spans="1:13" ht="15.75" customHeight="1">
      <c r="A27" s="98" t="s">
        <v>6</v>
      </c>
      <c r="B27" s="350">
        <v>4</v>
      </c>
      <c r="C27" s="96">
        <v>1</v>
      </c>
      <c r="D27" s="96">
        <v>2</v>
      </c>
      <c r="E27" s="96" t="s">
        <v>105</v>
      </c>
      <c r="F27" s="96" t="s">
        <v>105</v>
      </c>
      <c r="G27" s="96" t="s">
        <v>105</v>
      </c>
      <c r="H27" s="96" t="s">
        <v>105</v>
      </c>
      <c r="I27" s="96" t="s">
        <v>105</v>
      </c>
      <c r="J27" s="96">
        <v>1</v>
      </c>
      <c r="K27" s="96" t="s">
        <v>105</v>
      </c>
      <c r="L27" s="96" t="s">
        <v>105</v>
      </c>
      <c r="M27" s="96" t="s">
        <v>105</v>
      </c>
    </row>
    <row r="28" spans="1:13" ht="15.75" customHeight="1" thickBot="1">
      <c r="A28" s="251" t="s">
        <v>5</v>
      </c>
      <c r="B28" s="351">
        <v>6</v>
      </c>
      <c r="C28" s="252">
        <v>1</v>
      </c>
      <c r="D28" s="252">
        <v>2</v>
      </c>
      <c r="E28" s="252" t="s">
        <v>105</v>
      </c>
      <c r="F28" s="252">
        <v>1</v>
      </c>
      <c r="G28" s="252" t="s">
        <v>105</v>
      </c>
      <c r="H28" s="252" t="s">
        <v>105</v>
      </c>
      <c r="I28" s="252">
        <v>1</v>
      </c>
      <c r="J28" s="252">
        <v>1</v>
      </c>
      <c r="K28" s="252" t="s">
        <v>105</v>
      </c>
      <c r="L28" s="252" t="s">
        <v>105</v>
      </c>
      <c r="M28" s="252" t="s">
        <v>105</v>
      </c>
    </row>
    <row r="29" spans="1:13" ht="12.75">
      <c r="A29" s="401" t="s">
        <v>646</v>
      </c>
      <c r="B29" s="401"/>
      <c r="C29" s="401"/>
      <c r="D29" s="401"/>
      <c r="E29" s="401"/>
      <c r="F29" s="401"/>
      <c r="G29" s="401"/>
      <c r="H29" s="401"/>
      <c r="I29" s="401"/>
      <c r="J29" s="401"/>
      <c r="K29" s="401"/>
      <c r="L29" s="401"/>
      <c r="M29" s="401"/>
    </row>
  </sheetData>
  <mergeCells count="3">
    <mergeCell ref="A3:M3"/>
    <mergeCell ref="A1:N1"/>
    <mergeCell ref="A29:M29"/>
  </mergeCells>
  <phoneticPr fontId="19" type="noConversion"/>
  <pageMargins left="0.59055118110236227" right="0.39370078740157483" top="0.98425196850393704" bottom="0.98425196850393704" header="0.51181102362204722" footer="0.51181102362204722"/>
  <pageSetup paperSize="9" orientation="landscape" r:id="rId1"/>
  <headerFooter alignWithMargins="0">
    <oddHeader>&amp;R&amp;A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0"/>
  <sheetViews>
    <sheetView zoomScale="85" zoomScaleNormal="85" workbookViewId="0">
      <selection activeCell="M14" sqref="M14"/>
    </sheetView>
  </sheetViews>
  <sheetFormatPr baseColWidth="10" defaultColWidth="11.42578125" defaultRowHeight="12"/>
  <cols>
    <col min="1" max="1" width="33.85546875" style="16" bestFit="1" customWidth="1"/>
    <col min="2" max="2" width="6.85546875" style="14" bestFit="1" customWidth="1"/>
    <col min="3" max="3" width="21.7109375" style="14" bestFit="1" customWidth="1"/>
    <col min="4" max="4" width="23" style="14" bestFit="1" customWidth="1"/>
    <col min="5" max="5" width="24" style="14" bestFit="1" customWidth="1"/>
    <col min="6" max="6" width="21.140625" style="14" bestFit="1" customWidth="1"/>
    <col min="7" max="7" width="31.42578125" style="17" bestFit="1" customWidth="1"/>
    <col min="8" max="16384" width="11.42578125" style="17"/>
  </cols>
  <sheetData>
    <row r="1" spans="1:11" s="13" customFormat="1" ht="18">
      <c r="A1" s="400" t="s">
        <v>482</v>
      </c>
      <c r="B1" s="400"/>
      <c r="C1" s="400"/>
      <c r="D1" s="400"/>
      <c r="E1" s="400"/>
      <c r="F1" s="400"/>
      <c r="G1" s="400"/>
      <c r="H1" s="400"/>
      <c r="I1" s="400"/>
      <c r="J1" s="400"/>
      <c r="K1" s="400"/>
    </row>
    <row r="2" spans="1:11" s="13" customFormat="1" ht="15.75" customHeight="1">
      <c r="A2" s="85"/>
      <c r="B2" s="85"/>
      <c r="C2" s="85"/>
      <c r="D2" s="85"/>
      <c r="E2" s="85"/>
      <c r="F2" s="85"/>
      <c r="G2" s="93"/>
      <c r="H2" s="93"/>
    </row>
    <row r="3" spans="1:11" ht="15.75" customHeight="1" thickBot="1">
      <c r="A3" s="397" t="s">
        <v>227</v>
      </c>
      <c r="B3" s="397"/>
      <c r="C3" s="397"/>
      <c r="D3" s="397"/>
      <c r="E3" s="397"/>
      <c r="F3" s="397"/>
      <c r="G3" s="397"/>
      <c r="H3" s="81"/>
    </row>
    <row r="4" spans="1:11" s="45" customFormat="1" ht="15.75" customHeight="1">
      <c r="A4" s="265" t="s">
        <v>126</v>
      </c>
      <c r="B4" s="261" t="s">
        <v>7</v>
      </c>
      <c r="C4" s="261" t="s">
        <v>24</v>
      </c>
      <c r="D4" s="261" t="s">
        <v>23</v>
      </c>
      <c r="E4" s="261" t="s">
        <v>25</v>
      </c>
      <c r="F4" s="261" t="s">
        <v>26</v>
      </c>
      <c r="G4" s="261" t="s">
        <v>27</v>
      </c>
      <c r="H4" s="118"/>
    </row>
    <row r="5" spans="1:11" s="19" customFormat="1" ht="15.75" customHeight="1">
      <c r="A5" s="100" t="s">
        <v>7</v>
      </c>
      <c r="B5" s="352">
        <v>556</v>
      </c>
      <c r="C5" s="102">
        <v>1</v>
      </c>
      <c r="D5" s="102">
        <v>6</v>
      </c>
      <c r="E5" s="102">
        <v>529</v>
      </c>
      <c r="F5" s="102">
        <v>17</v>
      </c>
      <c r="G5" s="102">
        <v>3</v>
      </c>
      <c r="H5" s="118"/>
    </row>
    <row r="6" spans="1:11" s="19" customFormat="1" ht="15.75" customHeight="1">
      <c r="A6" s="98" t="s">
        <v>329</v>
      </c>
      <c r="B6" s="353">
        <v>23</v>
      </c>
      <c r="C6" s="96">
        <v>1</v>
      </c>
      <c r="D6" s="96" t="s">
        <v>105</v>
      </c>
      <c r="E6" s="96">
        <v>22</v>
      </c>
      <c r="F6" s="96" t="s">
        <v>105</v>
      </c>
      <c r="G6" s="96" t="s">
        <v>105</v>
      </c>
      <c r="H6" s="107"/>
    </row>
    <row r="7" spans="1:11" s="19" customFormat="1" ht="15.75" customHeight="1">
      <c r="A7" s="98" t="s">
        <v>635</v>
      </c>
      <c r="B7" s="353">
        <v>10</v>
      </c>
      <c r="C7" s="96">
        <v>1</v>
      </c>
      <c r="D7" s="96" t="s">
        <v>105</v>
      </c>
      <c r="E7" s="96">
        <v>9</v>
      </c>
      <c r="F7" s="96" t="s">
        <v>105</v>
      </c>
      <c r="G7" s="96" t="s">
        <v>105</v>
      </c>
      <c r="H7" s="107"/>
    </row>
    <row r="8" spans="1:11" s="19" customFormat="1" ht="15.75" customHeight="1">
      <c r="A8" s="98" t="s">
        <v>636</v>
      </c>
      <c r="B8" s="353">
        <v>13</v>
      </c>
      <c r="C8" s="96" t="s">
        <v>105</v>
      </c>
      <c r="D8" s="96" t="s">
        <v>105</v>
      </c>
      <c r="E8" s="96">
        <v>13</v>
      </c>
      <c r="F8" s="96" t="s">
        <v>105</v>
      </c>
      <c r="G8" s="96" t="s">
        <v>105</v>
      </c>
      <c r="H8" s="107"/>
    </row>
    <row r="9" spans="1:11" s="19" customFormat="1" ht="15.75" customHeight="1">
      <c r="A9" s="98" t="s">
        <v>123</v>
      </c>
      <c r="B9" s="353">
        <v>389</v>
      </c>
      <c r="C9" s="96" t="s">
        <v>105</v>
      </c>
      <c r="D9" s="96">
        <v>1</v>
      </c>
      <c r="E9" s="96">
        <v>387</v>
      </c>
      <c r="F9" s="96">
        <v>1</v>
      </c>
      <c r="G9" s="96" t="s">
        <v>105</v>
      </c>
      <c r="H9" s="107"/>
    </row>
    <row r="10" spans="1:11" s="19" customFormat="1" ht="15.75" customHeight="1">
      <c r="A10" s="98" t="s">
        <v>635</v>
      </c>
      <c r="B10" s="353">
        <v>239</v>
      </c>
      <c r="C10" s="96" t="s">
        <v>105</v>
      </c>
      <c r="D10" s="96">
        <v>1</v>
      </c>
      <c r="E10" s="96">
        <v>238</v>
      </c>
      <c r="F10" s="96" t="s">
        <v>105</v>
      </c>
      <c r="G10" s="96" t="s">
        <v>105</v>
      </c>
      <c r="H10" s="107"/>
    </row>
    <row r="11" spans="1:11" s="19" customFormat="1" ht="15.75" customHeight="1">
      <c r="A11" s="98" t="s">
        <v>636</v>
      </c>
      <c r="B11" s="353">
        <v>150</v>
      </c>
      <c r="C11" s="96" t="s">
        <v>105</v>
      </c>
      <c r="D11" s="96" t="s">
        <v>105</v>
      </c>
      <c r="E11" s="96">
        <v>149</v>
      </c>
      <c r="F11" s="96">
        <v>1</v>
      </c>
      <c r="G11" s="96" t="s">
        <v>105</v>
      </c>
      <c r="H11" s="107"/>
    </row>
    <row r="12" spans="1:11" s="19" customFormat="1" ht="15.75" customHeight="1">
      <c r="A12" s="98" t="s">
        <v>124</v>
      </c>
      <c r="B12" s="353">
        <v>134</v>
      </c>
      <c r="C12" s="96" t="s">
        <v>105</v>
      </c>
      <c r="D12" s="96" t="s">
        <v>105</v>
      </c>
      <c r="E12" s="96">
        <v>118</v>
      </c>
      <c r="F12" s="96">
        <v>16</v>
      </c>
      <c r="G12" s="96" t="s">
        <v>105</v>
      </c>
      <c r="H12" s="107"/>
    </row>
    <row r="13" spans="1:11" s="19" customFormat="1" ht="15.75" customHeight="1">
      <c r="A13" s="98" t="s">
        <v>635</v>
      </c>
      <c r="B13" s="353">
        <v>31</v>
      </c>
      <c r="C13" s="96" t="s">
        <v>105</v>
      </c>
      <c r="D13" s="96" t="s">
        <v>105</v>
      </c>
      <c r="E13" s="96">
        <v>24</v>
      </c>
      <c r="F13" s="96">
        <v>7</v>
      </c>
      <c r="G13" s="96" t="s">
        <v>105</v>
      </c>
      <c r="H13" s="107"/>
    </row>
    <row r="14" spans="1:11" s="19" customFormat="1" ht="15.75" customHeight="1">
      <c r="A14" s="98" t="s">
        <v>636</v>
      </c>
      <c r="B14" s="353">
        <v>103</v>
      </c>
      <c r="C14" s="96" t="s">
        <v>105</v>
      </c>
      <c r="D14" s="96" t="s">
        <v>105</v>
      </c>
      <c r="E14" s="96">
        <v>94</v>
      </c>
      <c r="F14" s="96">
        <v>9</v>
      </c>
      <c r="G14" s="96" t="s">
        <v>105</v>
      </c>
      <c r="H14" s="107"/>
    </row>
    <row r="15" spans="1:11" s="19" customFormat="1" ht="15.75" customHeight="1">
      <c r="A15" s="98" t="s">
        <v>125</v>
      </c>
      <c r="B15" s="353">
        <v>10</v>
      </c>
      <c r="C15" s="96" t="s">
        <v>105</v>
      </c>
      <c r="D15" s="96">
        <v>5</v>
      </c>
      <c r="E15" s="96">
        <v>2</v>
      </c>
      <c r="F15" s="96" t="s">
        <v>105</v>
      </c>
      <c r="G15" s="96">
        <v>3</v>
      </c>
      <c r="H15" s="107"/>
    </row>
    <row r="16" spans="1:11" s="19" customFormat="1" ht="15.75" customHeight="1">
      <c r="A16" s="98" t="s">
        <v>635</v>
      </c>
      <c r="B16" s="353">
        <v>4</v>
      </c>
      <c r="C16" s="96" t="s">
        <v>105</v>
      </c>
      <c r="D16" s="96">
        <v>2</v>
      </c>
      <c r="E16" s="96">
        <v>1</v>
      </c>
      <c r="F16" s="96" t="s">
        <v>105</v>
      </c>
      <c r="G16" s="96">
        <v>1</v>
      </c>
      <c r="H16" s="107"/>
    </row>
    <row r="17" spans="1:13" s="19" customFormat="1" ht="15.75" customHeight="1" thickBot="1">
      <c r="A17" s="251" t="s">
        <v>636</v>
      </c>
      <c r="B17" s="351">
        <v>6</v>
      </c>
      <c r="C17" s="252" t="s">
        <v>105</v>
      </c>
      <c r="D17" s="252">
        <v>3</v>
      </c>
      <c r="E17" s="252">
        <v>1</v>
      </c>
      <c r="F17" s="252" t="s">
        <v>105</v>
      </c>
      <c r="G17" s="252">
        <v>2</v>
      </c>
      <c r="H17" s="107"/>
    </row>
    <row r="18" spans="1:13" ht="15.75" customHeight="1">
      <c r="A18" s="401" t="s">
        <v>646</v>
      </c>
      <c r="B18" s="401"/>
      <c r="C18" s="401"/>
      <c r="D18" s="401"/>
      <c r="E18" s="401"/>
      <c r="F18" s="401"/>
      <c r="G18" s="401"/>
      <c r="H18" s="216"/>
      <c r="I18" s="216"/>
      <c r="J18" s="216"/>
      <c r="K18" s="216"/>
      <c r="L18" s="216"/>
      <c r="M18" s="216"/>
    </row>
    <row r="19" spans="1:13" ht="15.75">
      <c r="A19" s="407" t="s">
        <v>131</v>
      </c>
      <c r="B19" s="407"/>
      <c r="C19" s="407"/>
      <c r="D19" s="407"/>
      <c r="E19" s="407"/>
      <c r="F19" s="407"/>
      <c r="G19" s="81"/>
      <c r="H19" s="81"/>
    </row>
    <row r="20" spans="1:13" ht="32.25" customHeight="1">
      <c r="A20" s="408" t="s">
        <v>427</v>
      </c>
      <c r="B20" s="408"/>
      <c r="C20" s="408"/>
      <c r="D20" s="408"/>
      <c r="E20" s="408"/>
      <c r="F20" s="408"/>
      <c r="G20" s="408"/>
      <c r="H20" s="408"/>
    </row>
  </sheetData>
  <mergeCells count="5">
    <mergeCell ref="A19:F19"/>
    <mergeCell ref="A20:H20"/>
    <mergeCell ref="A3:G3"/>
    <mergeCell ref="A1:K1"/>
    <mergeCell ref="A18:G18"/>
  </mergeCells>
  <phoneticPr fontId="0" type="noConversion"/>
  <pageMargins left="0.59055118110236227" right="0.39370078740157483" top="0.98425196850393704" bottom="0.98425196850393704" header="0.51181102362204722" footer="0.51181102362204722"/>
  <pageSetup paperSize="9" orientation="landscape" r:id="rId1"/>
  <headerFooter alignWithMargins="0">
    <oddHeader>&amp;R&amp;A</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32"/>
  <sheetViews>
    <sheetView zoomScale="85" zoomScaleNormal="85" workbookViewId="0">
      <selection activeCell="P12" sqref="P12"/>
    </sheetView>
  </sheetViews>
  <sheetFormatPr baseColWidth="10" defaultColWidth="11.42578125" defaultRowHeight="12"/>
  <cols>
    <col min="1" max="1" width="24" style="14" bestFit="1" customWidth="1"/>
    <col min="2" max="2" width="7.7109375" style="15" customWidth="1"/>
    <col min="3" max="3" width="7.7109375" style="16" bestFit="1" customWidth="1"/>
    <col min="4" max="9" width="7.7109375" style="17" bestFit="1" customWidth="1"/>
    <col min="10" max="10" width="7.7109375" style="17" customWidth="1"/>
    <col min="11" max="16384" width="11.42578125" style="17"/>
  </cols>
  <sheetData>
    <row r="1" spans="1:12" s="13" customFormat="1" ht="36" customHeight="1">
      <c r="A1" s="409" t="s">
        <v>637</v>
      </c>
      <c r="B1" s="409"/>
      <c r="C1" s="409"/>
      <c r="D1" s="409"/>
      <c r="E1" s="409"/>
      <c r="F1" s="409"/>
      <c r="G1" s="409"/>
      <c r="H1" s="409"/>
      <c r="I1" s="409"/>
      <c r="J1" s="409"/>
      <c r="K1" s="119"/>
      <c r="L1" s="119"/>
    </row>
    <row r="2" spans="1:12" s="13" customFormat="1" ht="15.75" customHeight="1">
      <c r="A2" s="85"/>
      <c r="B2" s="85"/>
      <c r="C2" s="85"/>
      <c r="D2" s="85"/>
      <c r="E2" s="85"/>
      <c r="F2" s="85"/>
      <c r="G2" s="85"/>
      <c r="H2" s="85"/>
      <c r="I2" s="85"/>
      <c r="J2" s="93"/>
    </row>
    <row r="3" spans="1:12" ht="15.75" customHeight="1">
      <c r="A3" s="406" t="s">
        <v>228</v>
      </c>
      <c r="B3" s="406"/>
      <c r="C3" s="406"/>
      <c r="D3" s="406"/>
      <c r="E3" s="406"/>
      <c r="F3" s="406"/>
      <c r="G3" s="406"/>
      <c r="H3" s="406"/>
      <c r="I3" s="406"/>
      <c r="J3" s="406"/>
    </row>
    <row r="4" spans="1:12" ht="15.75" customHeight="1" thickBot="1">
      <c r="A4" s="254"/>
      <c r="B4" s="404" t="s">
        <v>8</v>
      </c>
      <c r="C4" s="405"/>
      <c r="D4" s="405"/>
      <c r="E4" s="405"/>
      <c r="F4" s="405"/>
      <c r="G4" s="405"/>
      <c r="H4" s="405"/>
      <c r="I4" s="405"/>
      <c r="J4" s="231"/>
    </row>
    <row r="5" spans="1:12" ht="15.75" customHeight="1">
      <c r="A5" s="258" t="s">
        <v>4</v>
      </c>
      <c r="B5" s="250" t="s">
        <v>7</v>
      </c>
      <c r="C5" s="250" t="s">
        <v>340</v>
      </c>
      <c r="D5" s="250" t="s">
        <v>335</v>
      </c>
      <c r="E5" s="250" t="s">
        <v>341</v>
      </c>
      <c r="F5" s="250" t="s">
        <v>336</v>
      </c>
      <c r="G5" s="250" t="s">
        <v>337</v>
      </c>
      <c r="H5" s="250" t="s">
        <v>338</v>
      </c>
      <c r="I5" s="250" t="s">
        <v>339</v>
      </c>
      <c r="J5" s="250" t="s">
        <v>33</v>
      </c>
    </row>
    <row r="6" spans="1:12" ht="15.75" customHeight="1">
      <c r="A6" s="100" t="s">
        <v>7</v>
      </c>
      <c r="B6" s="349">
        <v>359</v>
      </c>
      <c r="C6" s="102">
        <v>6</v>
      </c>
      <c r="D6" s="102">
        <v>26</v>
      </c>
      <c r="E6" s="102">
        <v>65</v>
      </c>
      <c r="F6" s="102">
        <v>129</v>
      </c>
      <c r="G6" s="102">
        <v>82</v>
      </c>
      <c r="H6" s="102">
        <v>45</v>
      </c>
      <c r="I6" s="102">
        <v>5</v>
      </c>
      <c r="J6" s="102">
        <v>1</v>
      </c>
    </row>
    <row r="7" spans="1:12" ht="15.75" customHeight="1">
      <c r="A7" s="98" t="s">
        <v>6</v>
      </c>
      <c r="B7" s="350">
        <v>149</v>
      </c>
      <c r="C7" s="96">
        <v>2</v>
      </c>
      <c r="D7" s="96">
        <v>17</v>
      </c>
      <c r="E7" s="96">
        <v>36</v>
      </c>
      <c r="F7" s="96">
        <v>49</v>
      </c>
      <c r="G7" s="96">
        <v>29</v>
      </c>
      <c r="H7" s="96">
        <v>15</v>
      </c>
      <c r="I7" s="96">
        <v>1</v>
      </c>
      <c r="J7" s="96" t="s">
        <v>105</v>
      </c>
    </row>
    <row r="8" spans="1:12" ht="15.75" customHeight="1">
      <c r="A8" s="98" t="s">
        <v>5</v>
      </c>
      <c r="B8" s="350">
        <v>210</v>
      </c>
      <c r="C8" s="96">
        <v>4</v>
      </c>
      <c r="D8" s="96">
        <v>9</v>
      </c>
      <c r="E8" s="96">
        <v>29</v>
      </c>
      <c r="F8" s="96">
        <v>80</v>
      </c>
      <c r="G8" s="96">
        <v>53</v>
      </c>
      <c r="H8" s="96">
        <v>30</v>
      </c>
      <c r="I8" s="96">
        <v>4</v>
      </c>
      <c r="J8" s="96">
        <v>1</v>
      </c>
    </row>
    <row r="9" spans="1:12" ht="15.75" customHeight="1">
      <c r="A9" s="95" t="s">
        <v>9</v>
      </c>
      <c r="B9" s="350">
        <v>74</v>
      </c>
      <c r="C9" s="96">
        <v>1</v>
      </c>
      <c r="D9" s="96">
        <v>8</v>
      </c>
      <c r="E9" s="96">
        <v>17</v>
      </c>
      <c r="F9" s="96">
        <v>16</v>
      </c>
      <c r="G9" s="96">
        <v>19</v>
      </c>
      <c r="H9" s="96">
        <v>11</v>
      </c>
      <c r="I9" s="96">
        <v>2</v>
      </c>
      <c r="J9" s="96" t="s">
        <v>105</v>
      </c>
    </row>
    <row r="10" spans="1:12" ht="15.75" customHeight="1">
      <c r="A10" s="98" t="s">
        <v>6</v>
      </c>
      <c r="B10" s="350">
        <v>37</v>
      </c>
      <c r="C10" s="96" t="s">
        <v>105</v>
      </c>
      <c r="D10" s="96">
        <v>5</v>
      </c>
      <c r="E10" s="96">
        <v>9</v>
      </c>
      <c r="F10" s="96">
        <v>7</v>
      </c>
      <c r="G10" s="96">
        <v>10</v>
      </c>
      <c r="H10" s="96">
        <v>6</v>
      </c>
      <c r="I10" s="96" t="s">
        <v>105</v>
      </c>
      <c r="J10" s="96" t="s">
        <v>105</v>
      </c>
    </row>
    <row r="11" spans="1:12" ht="15.75" customHeight="1">
      <c r="A11" s="98" t="s">
        <v>5</v>
      </c>
      <c r="B11" s="350">
        <v>37</v>
      </c>
      <c r="C11" s="96">
        <v>1</v>
      </c>
      <c r="D11" s="96">
        <v>3</v>
      </c>
      <c r="E11" s="96">
        <v>8</v>
      </c>
      <c r="F11" s="96">
        <v>9</v>
      </c>
      <c r="G11" s="96">
        <v>9</v>
      </c>
      <c r="H11" s="96">
        <v>5</v>
      </c>
      <c r="I11" s="96">
        <v>2</v>
      </c>
      <c r="J11" s="96" t="s">
        <v>105</v>
      </c>
    </row>
    <row r="12" spans="1:12" ht="15.75" customHeight="1">
      <c r="A12" s="109" t="s">
        <v>47</v>
      </c>
      <c r="B12" s="350">
        <v>67</v>
      </c>
      <c r="C12" s="96">
        <v>1</v>
      </c>
      <c r="D12" s="96">
        <v>4</v>
      </c>
      <c r="E12" s="96">
        <v>8</v>
      </c>
      <c r="F12" s="96">
        <v>34</v>
      </c>
      <c r="G12" s="96">
        <v>9</v>
      </c>
      <c r="H12" s="96">
        <v>10</v>
      </c>
      <c r="I12" s="96">
        <v>1</v>
      </c>
      <c r="J12" s="96" t="s">
        <v>105</v>
      </c>
    </row>
    <row r="13" spans="1:12" ht="15.75" customHeight="1">
      <c r="A13" s="98" t="s">
        <v>6</v>
      </c>
      <c r="B13" s="350">
        <v>30</v>
      </c>
      <c r="C13" s="96">
        <v>1</v>
      </c>
      <c r="D13" s="96">
        <v>4</v>
      </c>
      <c r="E13" s="96">
        <v>3</v>
      </c>
      <c r="F13" s="96">
        <v>18</v>
      </c>
      <c r="G13" s="96">
        <v>2</v>
      </c>
      <c r="H13" s="96">
        <v>1</v>
      </c>
      <c r="I13" s="96">
        <v>1</v>
      </c>
      <c r="J13" s="96" t="s">
        <v>105</v>
      </c>
    </row>
    <row r="14" spans="1:12" ht="15.75" customHeight="1">
      <c r="A14" s="98" t="s">
        <v>5</v>
      </c>
      <c r="B14" s="350">
        <v>37</v>
      </c>
      <c r="C14" s="96" t="s">
        <v>105</v>
      </c>
      <c r="D14" s="96" t="s">
        <v>105</v>
      </c>
      <c r="E14" s="96">
        <v>5</v>
      </c>
      <c r="F14" s="96">
        <v>16</v>
      </c>
      <c r="G14" s="96">
        <v>7</v>
      </c>
      <c r="H14" s="96">
        <v>9</v>
      </c>
      <c r="I14" s="96" t="s">
        <v>105</v>
      </c>
      <c r="J14" s="96" t="s">
        <v>105</v>
      </c>
    </row>
    <row r="15" spans="1:12" ht="15.75" customHeight="1">
      <c r="A15" s="109" t="s">
        <v>72</v>
      </c>
      <c r="B15" s="350">
        <v>150</v>
      </c>
      <c r="C15" s="96">
        <v>3</v>
      </c>
      <c r="D15" s="96">
        <v>5</v>
      </c>
      <c r="E15" s="96">
        <v>18</v>
      </c>
      <c r="F15" s="96">
        <v>56</v>
      </c>
      <c r="G15" s="96">
        <v>45</v>
      </c>
      <c r="H15" s="96">
        <v>20</v>
      </c>
      <c r="I15" s="96">
        <v>2</v>
      </c>
      <c r="J15" s="96">
        <v>1</v>
      </c>
    </row>
    <row r="16" spans="1:12" ht="15.75" customHeight="1">
      <c r="A16" s="98" t="s">
        <v>6</v>
      </c>
      <c r="B16" s="350">
        <v>47</v>
      </c>
      <c r="C16" s="96">
        <v>1</v>
      </c>
      <c r="D16" s="96">
        <v>2</v>
      </c>
      <c r="E16" s="96">
        <v>10</v>
      </c>
      <c r="F16" s="96">
        <v>15</v>
      </c>
      <c r="G16" s="96">
        <v>14</v>
      </c>
      <c r="H16" s="96">
        <v>5</v>
      </c>
      <c r="I16" s="96" t="s">
        <v>105</v>
      </c>
      <c r="J16" s="96" t="s">
        <v>105</v>
      </c>
    </row>
    <row r="17" spans="1:10" ht="15.75" customHeight="1">
      <c r="A17" s="98" t="s">
        <v>5</v>
      </c>
      <c r="B17" s="350">
        <v>103</v>
      </c>
      <c r="C17" s="96">
        <v>2</v>
      </c>
      <c r="D17" s="96">
        <v>3</v>
      </c>
      <c r="E17" s="96">
        <v>8</v>
      </c>
      <c r="F17" s="96">
        <v>41</v>
      </c>
      <c r="G17" s="96">
        <v>31</v>
      </c>
      <c r="H17" s="96">
        <v>15</v>
      </c>
      <c r="I17" s="96">
        <v>2</v>
      </c>
      <c r="J17" s="96">
        <v>1</v>
      </c>
    </row>
    <row r="18" spans="1:10" ht="15.75" customHeight="1">
      <c r="A18" s="109" t="s">
        <v>73</v>
      </c>
      <c r="B18" s="350">
        <v>22</v>
      </c>
      <c r="C18" s="96" t="s">
        <v>105</v>
      </c>
      <c r="D18" s="96">
        <v>3</v>
      </c>
      <c r="E18" s="96">
        <v>6</v>
      </c>
      <c r="F18" s="96">
        <v>9</v>
      </c>
      <c r="G18" s="96">
        <v>3</v>
      </c>
      <c r="H18" s="96">
        <v>1</v>
      </c>
      <c r="I18" s="96" t="s">
        <v>105</v>
      </c>
      <c r="J18" s="96" t="s">
        <v>105</v>
      </c>
    </row>
    <row r="19" spans="1:10" ht="15.75" customHeight="1">
      <c r="A19" s="98" t="s">
        <v>6</v>
      </c>
      <c r="B19" s="350">
        <v>11</v>
      </c>
      <c r="C19" s="96" t="s">
        <v>105</v>
      </c>
      <c r="D19" s="96">
        <v>3</v>
      </c>
      <c r="E19" s="96">
        <v>4</v>
      </c>
      <c r="F19" s="96">
        <v>3</v>
      </c>
      <c r="G19" s="96" t="s">
        <v>105</v>
      </c>
      <c r="H19" s="96">
        <v>1</v>
      </c>
      <c r="I19" s="96" t="s">
        <v>105</v>
      </c>
      <c r="J19" s="96" t="s">
        <v>105</v>
      </c>
    </row>
    <row r="20" spans="1:10" ht="15.75" customHeight="1">
      <c r="A20" s="98" t="s">
        <v>5</v>
      </c>
      <c r="B20" s="350">
        <v>11</v>
      </c>
      <c r="C20" s="96" t="s">
        <v>105</v>
      </c>
      <c r="D20" s="96" t="s">
        <v>105</v>
      </c>
      <c r="E20" s="96">
        <v>2</v>
      </c>
      <c r="F20" s="96">
        <v>6</v>
      </c>
      <c r="G20" s="96">
        <v>3</v>
      </c>
      <c r="H20" s="96" t="s">
        <v>105</v>
      </c>
      <c r="I20" s="96" t="s">
        <v>105</v>
      </c>
      <c r="J20" s="96" t="s">
        <v>105</v>
      </c>
    </row>
    <row r="21" spans="1:10" ht="15.75" customHeight="1">
      <c r="A21" s="109" t="s">
        <v>74</v>
      </c>
      <c r="B21" s="350">
        <v>5</v>
      </c>
      <c r="C21" s="96" t="s">
        <v>105</v>
      </c>
      <c r="D21" s="96">
        <v>1</v>
      </c>
      <c r="E21" s="96">
        <v>1</v>
      </c>
      <c r="F21" s="96">
        <v>3</v>
      </c>
      <c r="G21" s="96" t="s">
        <v>105</v>
      </c>
      <c r="H21" s="96" t="s">
        <v>105</v>
      </c>
      <c r="I21" s="96" t="s">
        <v>105</v>
      </c>
      <c r="J21" s="96" t="s">
        <v>105</v>
      </c>
    </row>
    <row r="22" spans="1:10" ht="15.75" customHeight="1">
      <c r="A22" s="98" t="s">
        <v>6</v>
      </c>
      <c r="B22" s="350">
        <v>1</v>
      </c>
      <c r="C22" s="96" t="s">
        <v>105</v>
      </c>
      <c r="D22" s="96">
        <v>1</v>
      </c>
      <c r="E22" s="96" t="s">
        <v>105</v>
      </c>
      <c r="F22" s="96" t="s">
        <v>105</v>
      </c>
      <c r="G22" s="96" t="s">
        <v>105</v>
      </c>
      <c r="H22" s="96" t="s">
        <v>105</v>
      </c>
      <c r="I22" s="96" t="s">
        <v>105</v>
      </c>
      <c r="J22" s="96" t="s">
        <v>105</v>
      </c>
    </row>
    <row r="23" spans="1:10" ht="15.75" customHeight="1">
      <c r="A23" s="98" t="s">
        <v>5</v>
      </c>
      <c r="B23" s="350">
        <v>4</v>
      </c>
      <c r="C23" s="96" t="s">
        <v>105</v>
      </c>
      <c r="D23" s="96" t="s">
        <v>105</v>
      </c>
      <c r="E23" s="96">
        <v>1</v>
      </c>
      <c r="F23" s="96">
        <v>3</v>
      </c>
      <c r="G23" s="96" t="s">
        <v>105</v>
      </c>
      <c r="H23" s="96" t="s">
        <v>105</v>
      </c>
      <c r="I23" s="96" t="s">
        <v>105</v>
      </c>
      <c r="J23" s="96" t="s">
        <v>105</v>
      </c>
    </row>
    <row r="24" spans="1:10" ht="15.75" customHeight="1">
      <c r="A24" s="109" t="s">
        <v>75</v>
      </c>
      <c r="B24" s="350">
        <v>27</v>
      </c>
      <c r="C24" s="96" t="s">
        <v>105</v>
      </c>
      <c r="D24" s="96">
        <v>5</v>
      </c>
      <c r="E24" s="96">
        <v>11</v>
      </c>
      <c r="F24" s="96">
        <v>6</v>
      </c>
      <c r="G24" s="96">
        <v>2</v>
      </c>
      <c r="H24" s="96">
        <v>3</v>
      </c>
      <c r="I24" s="96" t="s">
        <v>105</v>
      </c>
      <c r="J24" s="96" t="s">
        <v>105</v>
      </c>
    </row>
    <row r="25" spans="1:10" ht="15.75" customHeight="1">
      <c r="A25" s="98" t="s">
        <v>6</v>
      </c>
      <c r="B25" s="350">
        <v>15</v>
      </c>
      <c r="C25" s="96" t="s">
        <v>105</v>
      </c>
      <c r="D25" s="96">
        <v>2</v>
      </c>
      <c r="E25" s="96">
        <v>7</v>
      </c>
      <c r="F25" s="96">
        <v>3</v>
      </c>
      <c r="G25" s="96">
        <v>1</v>
      </c>
      <c r="H25" s="96">
        <v>2</v>
      </c>
      <c r="I25" s="96" t="s">
        <v>105</v>
      </c>
      <c r="J25" s="96" t="s">
        <v>105</v>
      </c>
    </row>
    <row r="26" spans="1:10" ht="15.75" customHeight="1">
      <c r="A26" s="98" t="s">
        <v>5</v>
      </c>
      <c r="B26" s="350">
        <v>12</v>
      </c>
      <c r="C26" s="96" t="s">
        <v>105</v>
      </c>
      <c r="D26" s="96">
        <v>3</v>
      </c>
      <c r="E26" s="96">
        <v>4</v>
      </c>
      <c r="F26" s="96">
        <v>3</v>
      </c>
      <c r="G26" s="96">
        <v>1</v>
      </c>
      <c r="H26" s="96">
        <v>1</v>
      </c>
      <c r="I26" s="96" t="s">
        <v>105</v>
      </c>
      <c r="J26" s="96" t="s">
        <v>105</v>
      </c>
    </row>
    <row r="27" spans="1:10" ht="15.75" customHeight="1">
      <c r="A27" s="109" t="s">
        <v>76</v>
      </c>
      <c r="B27" s="350">
        <v>12</v>
      </c>
      <c r="C27" s="96">
        <v>1</v>
      </c>
      <c r="D27" s="96" t="s">
        <v>105</v>
      </c>
      <c r="E27" s="96">
        <v>4</v>
      </c>
      <c r="F27" s="96">
        <v>4</v>
      </c>
      <c r="G27" s="96">
        <v>3</v>
      </c>
      <c r="H27" s="96" t="s">
        <v>105</v>
      </c>
      <c r="I27" s="96" t="s">
        <v>105</v>
      </c>
      <c r="J27" s="96" t="s">
        <v>105</v>
      </c>
    </row>
    <row r="28" spans="1:10" ht="15.75" customHeight="1">
      <c r="A28" s="98" t="s">
        <v>6</v>
      </c>
      <c r="B28" s="350">
        <v>6</v>
      </c>
      <c r="C28" s="96" t="s">
        <v>105</v>
      </c>
      <c r="D28" s="96" t="s">
        <v>105</v>
      </c>
      <c r="E28" s="96">
        <v>3</v>
      </c>
      <c r="F28" s="96">
        <v>2</v>
      </c>
      <c r="G28" s="96">
        <v>1</v>
      </c>
      <c r="H28" s="96" t="s">
        <v>105</v>
      </c>
      <c r="I28" s="96" t="s">
        <v>105</v>
      </c>
      <c r="J28" s="96" t="s">
        <v>105</v>
      </c>
    </row>
    <row r="29" spans="1:10" ht="15.75" customHeight="1">
      <c r="A29" s="98" t="s">
        <v>5</v>
      </c>
      <c r="B29" s="350">
        <v>6</v>
      </c>
      <c r="C29" s="96">
        <v>1</v>
      </c>
      <c r="D29" s="96" t="s">
        <v>105</v>
      </c>
      <c r="E29" s="96">
        <v>1</v>
      </c>
      <c r="F29" s="96">
        <v>2</v>
      </c>
      <c r="G29" s="96">
        <v>2</v>
      </c>
      <c r="H29" s="96" t="s">
        <v>105</v>
      </c>
      <c r="I29" s="96" t="s">
        <v>105</v>
      </c>
      <c r="J29" s="96" t="s">
        <v>105</v>
      </c>
    </row>
    <row r="30" spans="1:10" ht="15.75" customHeight="1">
      <c r="A30" s="109" t="s">
        <v>304</v>
      </c>
      <c r="B30" s="350">
        <v>2</v>
      </c>
      <c r="C30" s="96" t="s">
        <v>105</v>
      </c>
      <c r="D30" s="96" t="s">
        <v>105</v>
      </c>
      <c r="E30" s="96" t="s">
        <v>105</v>
      </c>
      <c r="F30" s="96">
        <v>1</v>
      </c>
      <c r="G30" s="96">
        <v>1</v>
      </c>
      <c r="H30" s="96" t="s">
        <v>105</v>
      </c>
      <c r="I30" s="96" t="s">
        <v>105</v>
      </c>
      <c r="J30" s="96" t="s">
        <v>105</v>
      </c>
    </row>
    <row r="31" spans="1:10" ht="15.75" customHeight="1" thickBot="1">
      <c r="A31" s="251" t="s">
        <v>6</v>
      </c>
      <c r="B31" s="351">
        <v>2</v>
      </c>
      <c r="C31" s="252" t="s">
        <v>105</v>
      </c>
      <c r="D31" s="252" t="s">
        <v>105</v>
      </c>
      <c r="E31" s="252" t="s">
        <v>105</v>
      </c>
      <c r="F31" s="252">
        <v>1</v>
      </c>
      <c r="G31" s="252">
        <v>1</v>
      </c>
      <c r="H31" s="252" t="s">
        <v>105</v>
      </c>
      <c r="I31" s="252" t="s">
        <v>105</v>
      </c>
      <c r="J31" s="252" t="s">
        <v>105</v>
      </c>
    </row>
    <row r="32" spans="1:10" ht="15.75" customHeight="1">
      <c r="A32" s="401" t="s">
        <v>646</v>
      </c>
      <c r="B32" s="401"/>
      <c r="C32" s="401"/>
      <c r="D32" s="401"/>
      <c r="E32" s="401"/>
      <c r="F32" s="401"/>
      <c r="G32" s="401"/>
      <c r="H32" s="401"/>
      <c r="I32" s="401"/>
      <c r="J32" s="401"/>
    </row>
  </sheetData>
  <mergeCells count="4">
    <mergeCell ref="B4:I4"/>
    <mergeCell ref="A3:J3"/>
    <mergeCell ref="A1:J1"/>
    <mergeCell ref="A32:J32"/>
  </mergeCells>
  <phoneticPr fontId="8" type="noConversion"/>
  <pageMargins left="0.59055118110236227" right="0.39370078740157483" top="0.98425196850393704" bottom="0.98425196850393704" header="0.51181102362204722" footer="0.51181102362204722"/>
  <pageSetup paperSize="9" orientation="portrait" r:id="rId1"/>
  <headerFooter alignWithMargins="0">
    <oddHeader>&amp;R&amp;A</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1"/>
  <sheetViews>
    <sheetView zoomScale="85" zoomScaleNormal="85" workbookViewId="0">
      <selection activeCell="J11" sqref="J11"/>
    </sheetView>
  </sheetViews>
  <sheetFormatPr baseColWidth="10" defaultColWidth="11.42578125" defaultRowHeight="12"/>
  <cols>
    <col min="1" max="1" width="63.42578125" style="14" bestFit="1" customWidth="1"/>
    <col min="2" max="2" width="6.85546875" style="15" bestFit="1" customWidth="1"/>
    <col min="3" max="3" width="9.5703125" style="16" bestFit="1" customWidth="1"/>
    <col min="4" max="4" width="10.28515625" style="17" bestFit="1" customWidth="1"/>
    <col min="5" max="16384" width="11.42578125" style="17"/>
  </cols>
  <sheetData>
    <row r="1" spans="1:4" s="13" customFormat="1" ht="36" customHeight="1">
      <c r="A1" s="409" t="s">
        <v>463</v>
      </c>
      <c r="B1" s="409"/>
      <c r="C1" s="409"/>
      <c r="D1" s="409"/>
    </row>
    <row r="2" spans="1:4" s="13" customFormat="1" ht="15.75" customHeight="1">
      <c r="A2" s="34"/>
      <c r="B2" s="34"/>
      <c r="C2" s="34"/>
      <c r="D2" s="34"/>
    </row>
    <row r="3" spans="1:4" ht="15.75" customHeight="1" thickBot="1">
      <c r="A3" s="397" t="s">
        <v>270</v>
      </c>
      <c r="B3" s="397"/>
      <c r="C3" s="397"/>
      <c r="D3" s="397"/>
    </row>
    <row r="4" spans="1:4" ht="15.75" customHeight="1">
      <c r="A4" s="81"/>
      <c r="B4" s="266" t="s">
        <v>7</v>
      </c>
      <c r="C4" s="266" t="s">
        <v>6</v>
      </c>
      <c r="D4" s="266" t="s">
        <v>5</v>
      </c>
    </row>
    <row r="5" spans="1:4" ht="15.75" customHeight="1">
      <c r="A5" s="100" t="s">
        <v>7</v>
      </c>
      <c r="B5" s="349">
        <v>359</v>
      </c>
      <c r="C5" s="102">
        <v>149</v>
      </c>
      <c r="D5" s="102">
        <v>210</v>
      </c>
    </row>
    <row r="6" spans="1:4" ht="15.75" customHeight="1">
      <c r="A6" s="95" t="s">
        <v>302</v>
      </c>
      <c r="B6" s="350">
        <v>13</v>
      </c>
      <c r="C6" s="96">
        <v>5</v>
      </c>
      <c r="D6" s="96">
        <v>8</v>
      </c>
    </row>
    <row r="7" spans="1:4" ht="15.75" customHeight="1">
      <c r="A7" s="98" t="s">
        <v>271</v>
      </c>
      <c r="B7" s="350">
        <v>13</v>
      </c>
      <c r="C7" s="96">
        <v>5</v>
      </c>
      <c r="D7" s="96">
        <v>8</v>
      </c>
    </row>
    <row r="8" spans="1:4" ht="15.75" customHeight="1">
      <c r="A8" s="95" t="s">
        <v>299</v>
      </c>
      <c r="B8" s="350">
        <f>SUM(B9:B20)</f>
        <v>132</v>
      </c>
      <c r="C8" s="96">
        <f>SUM(C9:C20)</f>
        <v>41</v>
      </c>
      <c r="D8" s="96">
        <f>SUM(D9:D20)</f>
        <v>91</v>
      </c>
    </row>
    <row r="9" spans="1:4" ht="15.75" customHeight="1">
      <c r="A9" s="98" t="s">
        <v>272</v>
      </c>
      <c r="B9" s="350">
        <v>9</v>
      </c>
      <c r="C9" s="96">
        <v>3</v>
      </c>
      <c r="D9" s="96">
        <v>6</v>
      </c>
    </row>
    <row r="10" spans="1:4" ht="15.75" customHeight="1">
      <c r="A10" s="98" t="s">
        <v>419</v>
      </c>
      <c r="B10" s="350">
        <v>1</v>
      </c>
      <c r="C10" s="96" t="s">
        <v>105</v>
      </c>
      <c r="D10" s="96">
        <v>1</v>
      </c>
    </row>
    <row r="11" spans="1:4" ht="15.75" customHeight="1">
      <c r="A11" s="98" t="s">
        <v>273</v>
      </c>
      <c r="B11" s="350">
        <v>1</v>
      </c>
      <c r="C11" s="96" t="s">
        <v>105</v>
      </c>
      <c r="D11" s="96">
        <v>1</v>
      </c>
    </row>
    <row r="12" spans="1:4" ht="15.75" customHeight="1">
      <c r="A12" s="98" t="s">
        <v>274</v>
      </c>
      <c r="B12" s="350">
        <v>3</v>
      </c>
      <c r="C12" s="96">
        <v>1</v>
      </c>
      <c r="D12" s="96">
        <v>2</v>
      </c>
    </row>
    <row r="13" spans="1:4" ht="15.75" customHeight="1">
      <c r="A13" s="98" t="s">
        <v>275</v>
      </c>
      <c r="B13" s="350">
        <v>8</v>
      </c>
      <c r="C13" s="96">
        <v>1</v>
      </c>
      <c r="D13" s="96">
        <v>7</v>
      </c>
    </row>
    <row r="14" spans="1:4" ht="15.75" customHeight="1">
      <c r="A14" s="98" t="s">
        <v>276</v>
      </c>
      <c r="B14" s="350">
        <v>5</v>
      </c>
      <c r="C14" s="96">
        <v>2</v>
      </c>
      <c r="D14" s="96">
        <v>3</v>
      </c>
    </row>
    <row r="15" spans="1:4" ht="15.75" customHeight="1">
      <c r="A15" s="98" t="s">
        <v>399</v>
      </c>
      <c r="B15" s="350">
        <v>6</v>
      </c>
      <c r="C15" s="96">
        <v>2</v>
      </c>
      <c r="D15" s="96">
        <v>4</v>
      </c>
    </row>
    <row r="16" spans="1:4" ht="15.75" customHeight="1">
      <c r="A16" s="98" t="s">
        <v>277</v>
      </c>
      <c r="B16" s="350">
        <v>39</v>
      </c>
      <c r="C16" s="96">
        <v>15</v>
      </c>
      <c r="D16" s="96">
        <v>24</v>
      </c>
    </row>
    <row r="17" spans="1:4" ht="15.75" customHeight="1">
      <c r="A17" s="98" t="s">
        <v>278</v>
      </c>
      <c r="B17" s="350">
        <v>28</v>
      </c>
      <c r="C17" s="96">
        <v>11</v>
      </c>
      <c r="D17" s="96">
        <v>17</v>
      </c>
    </row>
    <row r="18" spans="1:4" ht="15.75" customHeight="1">
      <c r="A18" s="98" t="s">
        <v>279</v>
      </c>
      <c r="B18" s="350">
        <v>2</v>
      </c>
      <c r="C18" s="96">
        <v>1</v>
      </c>
      <c r="D18" s="96">
        <v>1</v>
      </c>
    </row>
    <row r="19" spans="1:4" ht="15.75" customHeight="1">
      <c r="A19" s="98" t="s">
        <v>426</v>
      </c>
      <c r="B19" s="350">
        <v>3</v>
      </c>
      <c r="C19" s="96">
        <v>1</v>
      </c>
      <c r="D19" s="96">
        <v>2</v>
      </c>
    </row>
    <row r="20" spans="1:4" ht="15.75" customHeight="1">
      <c r="A20" s="98" t="s">
        <v>280</v>
      </c>
      <c r="B20" s="350">
        <v>27</v>
      </c>
      <c r="C20" s="96">
        <v>4</v>
      </c>
      <c r="D20" s="96">
        <v>23</v>
      </c>
    </row>
    <row r="21" spans="1:4" ht="15.75" customHeight="1">
      <c r="A21" s="95" t="s">
        <v>300</v>
      </c>
      <c r="B21" s="350">
        <f>SUM(B22:B40)</f>
        <v>214</v>
      </c>
      <c r="C21" s="96">
        <f>SUM(C22:C40)</f>
        <v>103</v>
      </c>
      <c r="D21" s="96">
        <f>SUM(D22:D40)</f>
        <v>111</v>
      </c>
    </row>
    <row r="22" spans="1:4" ht="15.75" customHeight="1">
      <c r="A22" s="98" t="s">
        <v>487</v>
      </c>
      <c r="B22" s="350">
        <v>21</v>
      </c>
      <c r="C22" s="96">
        <v>10</v>
      </c>
      <c r="D22" s="96">
        <v>11</v>
      </c>
    </row>
    <row r="23" spans="1:4" ht="15.75" customHeight="1">
      <c r="A23" s="98" t="s">
        <v>281</v>
      </c>
      <c r="B23" s="350">
        <v>9</v>
      </c>
      <c r="C23" s="96">
        <v>1</v>
      </c>
      <c r="D23" s="96">
        <v>8</v>
      </c>
    </row>
    <row r="24" spans="1:4" ht="15.75" customHeight="1">
      <c r="A24" s="98" t="s">
        <v>282</v>
      </c>
      <c r="B24" s="350">
        <v>17</v>
      </c>
      <c r="C24" s="96">
        <v>12</v>
      </c>
      <c r="D24" s="96">
        <v>5</v>
      </c>
    </row>
    <row r="25" spans="1:4" ht="15.75" customHeight="1">
      <c r="A25" s="98" t="s">
        <v>283</v>
      </c>
      <c r="B25" s="350">
        <v>3</v>
      </c>
      <c r="C25" s="96">
        <v>1</v>
      </c>
      <c r="D25" s="96">
        <v>2</v>
      </c>
    </row>
    <row r="26" spans="1:4" ht="15.75" customHeight="1">
      <c r="A26" s="98" t="s">
        <v>284</v>
      </c>
      <c r="B26" s="350">
        <v>3</v>
      </c>
      <c r="C26" s="96">
        <v>2</v>
      </c>
      <c r="D26" s="96">
        <v>1</v>
      </c>
    </row>
    <row r="27" spans="1:4" ht="15.75" customHeight="1">
      <c r="A27" s="98" t="s">
        <v>285</v>
      </c>
      <c r="B27" s="350">
        <v>32</v>
      </c>
      <c r="C27" s="96">
        <v>7</v>
      </c>
      <c r="D27" s="96">
        <v>25</v>
      </c>
    </row>
    <row r="28" spans="1:4" ht="15.75" customHeight="1">
      <c r="A28" s="98" t="s">
        <v>286</v>
      </c>
      <c r="B28" s="350">
        <v>1</v>
      </c>
      <c r="C28" s="96">
        <v>1</v>
      </c>
      <c r="D28" s="96" t="s">
        <v>105</v>
      </c>
    </row>
    <row r="29" spans="1:4" ht="15.75" customHeight="1">
      <c r="A29" s="98" t="s">
        <v>287</v>
      </c>
      <c r="B29" s="350">
        <v>19</v>
      </c>
      <c r="C29" s="96">
        <v>9</v>
      </c>
      <c r="D29" s="96">
        <v>10</v>
      </c>
    </row>
    <row r="30" spans="1:4" ht="15.75" customHeight="1">
      <c r="A30" s="98" t="s">
        <v>288</v>
      </c>
      <c r="B30" s="350">
        <v>9</v>
      </c>
      <c r="C30" s="96">
        <v>3</v>
      </c>
      <c r="D30" s="96">
        <v>6</v>
      </c>
    </row>
    <row r="31" spans="1:4" ht="15.75" customHeight="1">
      <c r="A31" s="98" t="s">
        <v>289</v>
      </c>
      <c r="B31" s="350">
        <v>5</v>
      </c>
      <c r="C31" s="96">
        <v>1</v>
      </c>
      <c r="D31" s="96">
        <v>4</v>
      </c>
    </row>
    <row r="32" spans="1:4" ht="15.75" customHeight="1">
      <c r="A32" s="98" t="s">
        <v>290</v>
      </c>
      <c r="B32" s="350">
        <v>2</v>
      </c>
      <c r="C32" s="96">
        <v>1</v>
      </c>
      <c r="D32" s="96">
        <v>1</v>
      </c>
    </row>
    <row r="33" spans="1:10" ht="15.75" customHeight="1">
      <c r="A33" s="98" t="s">
        <v>291</v>
      </c>
      <c r="B33" s="350">
        <v>27</v>
      </c>
      <c r="C33" s="96">
        <v>13</v>
      </c>
      <c r="D33" s="96">
        <v>14</v>
      </c>
    </row>
    <row r="34" spans="1:10" ht="15.75" customHeight="1">
      <c r="A34" s="98" t="s">
        <v>292</v>
      </c>
      <c r="B34" s="350">
        <v>15</v>
      </c>
      <c r="C34" s="96">
        <v>9</v>
      </c>
      <c r="D34" s="96">
        <v>6</v>
      </c>
    </row>
    <row r="35" spans="1:10" ht="15.75" customHeight="1">
      <c r="A35" s="98" t="s">
        <v>293</v>
      </c>
      <c r="B35" s="350">
        <v>4</v>
      </c>
      <c r="C35" s="96">
        <v>1</v>
      </c>
      <c r="D35" s="96">
        <v>3</v>
      </c>
    </row>
    <row r="36" spans="1:10" ht="15.75" customHeight="1">
      <c r="A36" s="98" t="s">
        <v>294</v>
      </c>
      <c r="B36" s="350">
        <v>16</v>
      </c>
      <c r="C36" s="96">
        <v>12</v>
      </c>
      <c r="D36" s="96">
        <v>4</v>
      </c>
    </row>
    <row r="37" spans="1:10" ht="15.75" customHeight="1">
      <c r="A37" s="98" t="s">
        <v>295</v>
      </c>
      <c r="B37" s="350">
        <v>9</v>
      </c>
      <c r="C37" s="96">
        <v>8</v>
      </c>
      <c r="D37" s="96">
        <v>1</v>
      </c>
    </row>
    <row r="38" spans="1:10" ht="15.75" customHeight="1">
      <c r="A38" s="98" t="s">
        <v>296</v>
      </c>
      <c r="B38" s="350">
        <v>10</v>
      </c>
      <c r="C38" s="96">
        <v>5</v>
      </c>
      <c r="D38" s="96">
        <v>5</v>
      </c>
    </row>
    <row r="39" spans="1:10" ht="15.75" customHeight="1">
      <c r="A39" s="98" t="s">
        <v>297</v>
      </c>
      <c r="B39" s="350">
        <v>9</v>
      </c>
      <c r="C39" s="96">
        <v>6</v>
      </c>
      <c r="D39" s="96">
        <v>3</v>
      </c>
    </row>
    <row r="40" spans="1:10" ht="15.75" customHeight="1" thickBot="1">
      <c r="A40" s="251" t="s">
        <v>298</v>
      </c>
      <c r="B40" s="351">
        <v>3</v>
      </c>
      <c r="C40" s="252">
        <v>1</v>
      </c>
      <c r="D40" s="252">
        <v>2</v>
      </c>
    </row>
    <row r="41" spans="1:10" ht="12.75">
      <c r="A41" s="401" t="s">
        <v>646</v>
      </c>
      <c r="B41" s="401"/>
      <c r="C41" s="401"/>
      <c r="D41" s="401"/>
      <c r="E41" s="216"/>
      <c r="F41" s="216"/>
      <c r="G41" s="216"/>
      <c r="H41" s="216"/>
      <c r="I41" s="216"/>
      <c r="J41" s="216"/>
    </row>
  </sheetData>
  <mergeCells count="3">
    <mergeCell ref="A3:D3"/>
    <mergeCell ref="A1:D1"/>
    <mergeCell ref="A41:D41"/>
  </mergeCells>
  <phoneticPr fontId="0" type="noConversion"/>
  <pageMargins left="0.7" right="0.7" top="0.78740157499999996" bottom="0.78740157499999996"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32"/>
  <sheetViews>
    <sheetView zoomScale="85" zoomScaleNormal="85" workbookViewId="0">
      <selection activeCell="O44" sqref="O44"/>
    </sheetView>
  </sheetViews>
  <sheetFormatPr baseColWidth="10" defaultColWidth="11.42578125" defaultRowHeight="12"/>
  <cols>
    <col min="1" max="1" width="24" style="14" bestFit="1" customWidth="1"/>
    <col min="2" max="2" width="6.5703125" style="15" bestFit="1" customWidth="1"/>
    <col min="3" max="3" width="7.7109375" style="16" customWidth="1"/>
    <col min="4" max="4" width="7.7109375" style="16" bestFit="1" customWidth="1"/>
    <col min="5" max="10" width="7.7109375" style="17" bestFit="1" customWidth="1"/>
    <col min="11" max="11" width="7.7109375" style="17" customWidth="1"/>
    <col min="12" max="16384" width="11.42578125" style="17"/>
  </cols>
  <sheetData>
    <row r="1" spans="1:14" s="13" customFormat="1" ht="18">
      <c r="A1" s="400" t="s">
        <v>464</v>
      </c>
      <c r="B1" s="400"/>
      <c r="C1" s="400"/>
      <c r="D1" s="400"/>
      <c r="E1" s="400"/>
      <c r="F1" s="400"/>
      <c r="G1" s="400"/>
      <c r="H1" s="400"/>
      <c r="I1" s="400"/>
      <c r="J1" s="400"/>
      <c r="K1" s="400"/>
      <c r="L1" s="400"/>
      <c r="M1" s="400"/>
      <c r="N1" s="400"/>
    </row>
    <row r="2" spans="1:14" s="13" customFormat="1" ht="15.75" customHeight="1">
      <c r="A2" s="85"/>
      <c r="B2" s="85"/>
      <c r="C2" s="85"/>
      <c r="D2" s="85"/>
      <c r="E2" s="85"/>
      <c r="F2" s="85"/>
      <c r="G2" s="85"/>
      <c r="H2" s="85"/>
      <c r="I2" s="85"/>
      <c r="J2" s="85"/>
      <c r="K2" s="85"/>
    </row>
    <row r="3" spans="1:14" ht="15.75" customHeight="1" thickBot="1">
      <c r="A3" s="397" t="s">
        <v>113</v>
      </c>
      <c r="B3" s="397"/>
      <c r="C3" s="397"/>
      <c r="D3" s="397"/>
      <c r="E3" s="397"/>
      <c r="F3" s="397"/>
      <c r="G3" s="397"/>
      <c r="H3" s="397"/>
      <c r="I3" s="397"/>
      <c r="J3" s="397"/>
      <c r="K3" s="397"/>
    </row>
    <row r="4" spans="1:14" ht="15.75" customHeight="1">
      <c r="A4" s="100"/>
      <c r="B4" s="410" t="s">
        <v>8</v>
      </c>
      <c r="C4" s="411"/>
      <c r="D4" s="411"/>
      <c r="E4" s="411"/>
      <c r="F4" s="411"/>
      <c r="G4" s="411"/>
      <c r="H4" s="411"/>
      <c r="I4" s="411"/>
      <c r="J4" s="411"/>
      <c r="K4" s="411"/>
    </row>
    <row r="5" spans="1:14" ht="15.75" customHeight="1">
      <c r="A5" s="264" t="s">
        <v>4</v>
      </c>
      <c r="B5" s="267" t="s">
        <v>7</v>
      </c>
      <c r="C5" s="267" t="s">
        <v>334</v>
      </c>
      <c r="D5" s="267" t="s">
        <v>340</v>
      </c>
      <c r="E5" s="267" t="s">
        <v>335</v>
      </c>
      <c r="F5" s="267" t="s">
        <v>341</v>
      </c>
      <c r="G5" s="267" t="s">
        <v>336</v>
      </c>
      <c r="H5" s="267" t="s">
        <v>337</v>
      </c>
      <c r="I5" s="267" t="s">
        <v>338</v>
      </c>
      <c r="J5" s="267" t="s">
        <v>339</v>
      </c>
      <c r="K5" s="267" t="s">
        <v>33</v>
      </c>
    </row>
    <row r="6" spans="1:14" ht="15.75" customHeight="1">
      <c r="A6" s="100" t="s">
        <v>7</v>
      </c>
      <c r="B6" s="349">
        <v>446</v>
      </c>
      <c r="C6" s="102">
        <v>38</v>
      </c>
      <c r="D6" s="102">
        <v>12</v>
      </c>
      <c r="E6" s="102">
        <v>51</v>
      </c>
      <c r="F6" s="102">
        <v>75</v>
      </c>
      <c r="G6" s="102">
        <v>104</v>
      </c>
      <c r="H6" s="102">
        <v>43</v>
      </c>
      <c r="I6" s="102">
        <v>67</v>
      </c>
      <c r="J6" s="102">
        <v>22</v>
      </c>
      <c r="K6" s="102">
        <v>34</v>
      </c>
    </row>
    <row r="7" spans="1:14" ht="15.75" customHeight="1">
      <c r="A7" s="98" t="s">
        <v>6</v>
      </c>
      <c r="B7" s="350">
        <v>228</v>
      </c>
      <c r="C7" s="96">
        <v>20</v>
      </c>
      <c r="D7" s="96">
        <v>8</v>
      </c>
      <c r="E7" s="96">
        <v>35</v>
      </c>
      <c r="F7" s="96">
        <v>39</v>
      </c>
      <c r="G7" s="96">
        <v>53</v>
      </c>
      <c r="H7" s="96">
        <v>23</v>
      </c>
      <c r="I7" s="96">
        <v>26</v>
      </c>
      <c r="J7" s="96">
        <v>9</v>
      </c>
      <c r="K7" s="96">
        <v>15</v>
      </c>
    </row>
    <row r="8" spans="1:14" ht="15.75" customHeight="1">
      <c r="A8" s="98" t="s">
        <v>5</v>
      </c>
      <c r="B8" s="350">
        <v>218</v>
      </c>
      <c r="C8" s="96">
        <v>18</v>
      </c>
      <c r="D8" s="96">
        <v>4</v>
      </c>
      <c r="E8" s="96">
        <v>16</v>
      </c>
      <c r="F8" s="96">
        <v>36</v>
      </c>
      <c r="G8" s="96">
        <v>51</v>
      </c>
      <c r="H8" s="96">
        <v>20</v>
      </c>
      <c r="I8" s="96">
        <v>41</v>
      </c>
      <c r="J8" s="96">
        <v>13</v>
      </c>
      <c r="K8" s="96">
        <v>19</v>
      </c>
    </row>
    <row r="9" spans="1:14" ht="15.75" customHeight="1">
      <c r="A9" s="95" t="s">
        <v>9</v>
      </c>
      <c r="B9" s="350">
        <v>191</v>
      </c>
      <c r="C9" s="96">
        <v>11</v>
      </c>
      <c r="D9" s="96">
        <v>8</v>
      </c>
      <c r="E9" s="96">
        <v>30</v>
      </c>
      <c r="F9" s="96">
        <v>50</v>
      </c>
      <c r="G9" s="96">
        <v>58</v>
      </c>
      <c r="H9" s="96">
        <v>9</v>
      </c>
      <c r="I9" s="96">
        <v>18</v>
      </c>
      <c r="J9" s="96">
        <v>2</v>
      </c>
      <c r="K9" s="96">
        <v>5</v>
      </c>
    </row>
    <row r="10" spans="1:14" ht="15.75" customHeight="1">
      <c r="A10" s="98" t="s">
        <v>6</v>
      </c>
      <c r="B10" s="350">
        <v>106</v>
      </c>
      <c r="C10" s="96">
        <v>5</v>
      </c>
      <c r="D10" s="96">
        <v>6</v>
      </c>
      <c r="E10" s="96">
        <v>23</v>
      </c>
      <c r="F10" s="96">
        <v>28</v>
      </c>
      <c r="G10" s="96">
        <v>31</v>
      </c>
      <c r="H10" s="96">
        <v>3</v>
      </c>
      <c r="I10" s="96">
        <v>7</v>
      </c>
      <c r="J10" s="96">
        <v>1</v>
      </c>
      <c r="K10" s="96">
        <v>2</v>
      </c>
    </row>
    <row r="11" spans="1:14" ht="15.75" customHeight="1">
      <c r="A11" s="98" t="s">
        <v>5</v>
      </c>
      <c r="B11" s="350">
        <v>85</v>
      </c>
      <c r="C11" s="96">
        <v>6</v>
      </c>
      <c r="D11" s="96">
        <v>2</v>
      </c>
      <c r="E11" s="96">
        <v>7</v>
      </c>
      <c r="F11" s="96">
        <v>22</v>
      </c>
      <c r="G11" s="96">
        <v>27</v>
      </c>
      <c r="H11" s="96">
        <v>6</v>
      </c>
      <c r="I11" s="96">
        <v>11</v>
      </c>
      <c r="J11" s="96">
        <v>1</v>
      </c>
      <c r="K11" s="96">
        <v>3</v>
      </c>
    </row>
    <row r="12" spans="1:14" ht="15.75" customHeight="1">
      <c r="A12" s="109" t="s">
        <v>47</v>
      </c>
      <c r="B12" s="350">
        <v>38</v>
      </c>
      <c r="C12" s="96">
        <v>2</v>
      </c>
      <c r="D12" s="96">
        <v>2</v>
      </c>
      <c r="E12" s="96">
        <v>1</v>
      </c>
      <c r="F12" s="96">
        <v>3</v>
      </c>
      <c r="G12" s="96">
        <v>7</v>
      </c>
      <c r="H12" s="96">
        <v>4</v>
      </c>
      <c r="I12" s="96">
        <v>11</v>
      </c>
      <c r="J12" s="96">
        <v>3</v>
      </c>
      <c r="K12" s="96">
        <v>5</v>
      </c>
    </row>
    <row r="13" spans="1:14" ht="15.75" customHeight="1">
      <c r="A13" s="98" t="s">
        <v>6</v>
      </c>
      <c r="B13" s="350">
        <v>17</v>
      </c>
      <c r="C13" s="96">
        <v>2</v>
      </c>
      <c r="D13" s="96">
        <v>1</v>
      </c>
      <c r="E13" s="96">
        <v>1</v>
      </c>
      <c r="F13" s="96">
        <v>1</v>
      </c>
      <c r="G13" s="96">
        <v>2</v>
      </c>
      <c r="H13" s="96">
        <v>3</v>
      </c>
      <c r="I13" s="96">
        <v>4</v>
      </c>
      <c r="J13" s="96">
        <v>1</v>
      </c>
      <c r="K13" s="96">
        <v>2</v>
      </c>
    </row>
    <row r="14" spans="1:14" ht="15.75" customHeight="1">
      <c r="A14" s="98" t="s">
        <v>5</v>
      </c>
      <c r="B14" s="350">
        <v>21</v>
      </c>
      <c r="C14" s="96" t="s">
        <v>105</v>
      </c>
      <c r="D14" s="96">
        <v>1</v>
      </c>
      <c r="E14" s="96" t="s">
        <v>105</v>
      </c>
      <c r="F14" s="96">
        <v>2</v>
      </c>
      <c r="G14" s="96">
        <v>5</v>
      </c>
      <c r="H14" s="96">
        <v>1</v>
      </c>
      <c r="I14" s="96">
        <v>7</v>
      </c>
      <c r="J14" s="96">
        <v>2</v>
      </c>
      <c r="K14" s="96">
        <v>3</v>
      </c>
    </row>
    <row r="15" spans="1:14" ht="15.75" customHeight="1">
      <c r="A15" s="109" t="s">
        <v>72</v>
      </c>
      <c r="B15" s="350">
        <v>154</v>
      </c>
      <c r="C15" s="96">
        <v>18</v>
      </c>
      <c r="D15" s="96" t="s">
        <v>105</v>
      </c>
      <c r="E15" s="96">
        <v>12</v>
      </c>
      <c r="F15" s="96">
        <v>9</v>
      </c>
      <c r="G15" s="96">
        <v>25</v>
      </c>
      <c r="H15" s="96">
        <v>25</v>
      </c>
      <c r="I15" s="96">
        <v>34</v>
      </c>
      <c r="J15" s="96">
        <v>12</v>
      </c>
      <c r="K15" s="96">
        <v>19</v>
      </c>
    </row>
    <row r="16" spans="1:14" ht="15.75" customHeight="1">
      <c r="A16" s="98" t="s">
        <v>6</v>
      </c>
      <c r="B16" s="350">
        <v>76</v>
      </c>
      <c r="C16" s="96">
        <v>10</v>
      </c>
      <c r="D16" s="96" t="s">
        <v>105</v>
      </c>
      <c r="E16" s="96">
        <v>6</v>
      </c>
      <c r="F16" s="96">
        <v>4</v>
      </c>
      <c r="G16" s="96">
        <v>14</v>
      </c>
      <c r="H16" s="96">
        <v>15</v>
      </c>
      <c r="I16" s="96">
        <v>14</v>
      </c>
      <c r="J16" s="96">
        <v>4</v>
      </c>
      <c r="K16" s="96">
        <v>9</v>
      </c>
    </row>
    <row r="17" spans="1:11" ht="15.75" customHeight="1">
      <c r="A17" s="98" t="s">
        <v>5</v>
      </c>
      <c r="B17" s="350">
        <v>78</v>
      </c>
      <c r="C17" s="96">
        <v>8</v>
      </c>
      <c r="D17" s="96" t="s">
        <v>105</v>
      </c>
      <c r="E17" s="96">
        <v>6</v>
      </c>
      <c r="F17" s="96">
        <v>5</v>
      </c>
      <c r="G17" s="96">
        <v>11</v>
      </c>
      <c r="H17" s="96">
        <v>10</v>
      </c>
      <c r="I17" s="96">
        <v>20</v>
      </c>
      <c r="J17" s="96">
        <v>8</v>
      </c>
      <c r="K17" s="96">
        <v>10</v>
      </c>
    </row>
    <row r="18" spans="1:11" ht="15.75" customHeight="1">
      <c r="A18" s="109" t="s">
        <v>73</v>
      </c>
      <c r="B18" s="350">
        <v>30</v>
      </c>
      <c r="C18" s="96">
        <v>2</v>
      </c>
      <c r="D18" s="96" t="s">
        <v>105</v>
      </c>
      <c r="E18" s="96">
        <v>5</v>
      </c>
      <c r="F18" s="96">
        <v>7</v>
      </c>
      <c r="G18" s="96">
        <v>4</v>
      </c>
      <c r="H18" s="96">
        <v>2</v>
      </c>
      <c r="I18" s="96">
        <v>1</v>
      </c>
      <c r="J18" s="96">
        <v>5</v>
      </c>
      <c r="K18" s="96">
        <v>4</v>
      </c>
    </row>
    <row r="19" spans="1:11" ht="15.75" customHeight="1">
      <c r="A19" s="98" t="s">
        <v>6</v>
      </c>
      <c r="B19" s="350">
        <v>14</v>
      </c>
      <c r="C19" s="96">
        <v>1</v>
      </c>
      <c r="D19" s="96" t="s">
        <v>105</v>
      </c>
      <c r="E19" s="96">
        <v>4</v>
      </c>
      <c r="F19" s="96">
        <v>1</v>
      </c>
      <c r="G19" s="96">
        <v>3</v>
      </c>
      <c r="H19" s="96" t="s">
        <v>105</v>
      </c>
      <c r="I19" s="96" t="s">
        <v>105</v>
      </c>
      <c r="J19" s="96">
        <v>3</v>
      </c>
      <c r="K19" s="96">
        <v>2</v>
      </c>
    </row>
    <row r="20" spans="1:11" ht="15.75" customHeight="1">
      <c r="A20" s="98" t="s">
        <v>5</v>
      </c>
      <c r="B20" s="350">
        <v>16</v>
      </c>
      <c r="C20" s="96">
        <v>1</v>
      </c>
      <c r="D20" s="96" t="s">
        <v>105</v>
      </c>
      <c r="E20" s="96">
        <v>1</v>
      </c>
      <c r="F20" s="96">
        <v>6</v>
      </c>
      <c r="G20" s="96">
        <v>1</v>
      </c>
      <c r="H20" s="96">
        <v>2</v>
      </c>
      <c r="I20" s="96">
        <v>1</v>
      </c>
      <c r="J20" s="96">
        <v>2</v>
      </c>
      <c r="K20" s="96">
        <v>2</v>
      </c>
    </row>
    <row r="21" spans="1:11" ht="15.75" customHeight="1">
      <c r="A21" s="109" t="s">
        <v>74</v>
      </c>
      <c r="B21" s="350">
        <v>1</v>
      </c>
      <c r="C21" s="96" t="s">
        <v>105</v>
      </c>
      <c r="D21" s="96" t="s">
        <v>105</v>
      </c>
      <c r="E21" s="96" t="s">
        <v>105</v>
      </c>
      <c r="F21" s="96" t="s">
        <v>105</v>
      </c>
      <c r="G21" s="96" t="s">
        <v>105</v>
      </c>
      <c r="H21" s="96" t="s">
        <v>105</v>
      </c>
      <c r="I21" s="96">
        <v>1</v>
      </c>
      <c r="J21" s="96" t="s">
        <v>105</v>
      </c>
      <c r="K21" s="96" t="s">
        <v>105</v>
      </c>
    </row>
    <row r="22" spans="1:11" ht="15.75" customHeight="1">
      <c r="A22" s="98" t="s">
        <v>5</v>
      </c>
      <c r="B22" s="350">
        <v>1</v>
      </c>
      <c r="C22" s="96" t="s">
        <v>105</v>
      </c>
      <c r="D22" s="96" t="s">
        <v>105</v>
      </c>
      <c r="E22" s="96" t="s">
        <v>105</v>
      </c>
      <c r="F22" s="96" t="s">
        <v>105</v>
      </c>
      <c r="G22" s="96" t="s">
        <v>105</v>
      </c>
      <c r="H22" s="96" t="s">
        <v>105</v>
      </c>
      <c r="I22" s="96">
        <v>1</v>
      </c>
      <c r="J22" s="96" t="s">
        <v>105</v>
      </c>
      <c r="K22" s="96" t="s">
        <v>105</v>
      </c>
    </row>
    <row r="23" spans="1:11" ht="15.75" customHeight="1">
      <c r="A23" s="109" t="s">
        <v>75</v>
      </c>
      <c r="B23" s="350">
        <v>17</v>
      </c>
      <c r="C23" s="96">
        <v>3</v>
      </c>
      <c r="D23" s="96" t="s">
        <v>105</v>
      </c>
      <c r="E23" s="96">
        <v>3</v>
      </c>
      <c r="F23" s="96">
        <v>4</v>
      </c>
      <c r="G23" s="96">
        <v>3</v>
      </c>
      <c r="H23" s="96">
        <v>2</v>
      </c>
      <c r="I23" s="96">
        <v>1</v>
      </c>
      <c r="J23" s="96" t="s">
        <v>105</v>
      </c>
      <c r="K23" s="96">
        <v>1</v>
      </c>
    </row>
    <row r="24" spans="1:11" ht="15.75" customHeight="1">
      <c r="A24" s="98" t="s">
        <v>6</v>
      </c>
      <c r="B24" s="350">
        <v>8</v>
      </c>
      <c r="C24" s="96">
        <v>1</v>
      </c>
      <c r="D24" s="96" t="s">
        <v>105</v>
      </c>
      <c r="E24" s="96">
        <v>1</v>
      </c>
      <c r="F24" s="96">
        <v>3</v>
      </c>
      <c r="G24" s="96">
        <v>1</v>
      </c>
      <c r="H24" s="96">
        <v>2</v>
      </c>
      <c r="I24" s="96" t="s">
        <v>105</v>
      </c>
      <c r="J24" s="96" t="s">
        <v>105</v>
      </c>
      <c r="K24" s="96" t="s">
        <v>105</v>
      </c>
    </row>
    <row r="25" spans="1:11" ht="15.75" customHeight="1">
      <c r="A25" s="98" t="s">
        <v>5</v>
      </c>
      <c r="B25" s="350">
        <v>9</v>
      </c>
      <c r="C25" s="96">
        <v>2</v>
      </c>
      <c r="D25" s="96" t="s">
        <v>105</v>
      </c>
      <c r="E25" s="96">
        <v>2</v>
      </c>
      <c r="F25" s="96">
        <v>1</v>
      </c>
      <c r="G25" s="96">
        <v>2</v>
      </c>
      <c r="H25" s="96" t="s">
        <v>105</v>
      </c>
      <c r="I25" s="96">
        <v>1</v>
      </c>
      <c r="J25" s="96" t="s">
        <v>105</v>
      </c>
      <c r="K25" s="96">
        <v>1</v>
      </c>
    </row>
    <row r="26" spans="1:11" ht="15.75" customHeight="1">
      <c r="A26" s="109" t="s">
        <v>76</v>
      </c>
      <c r="B26" s="350">
        <v>14</v>
      </c>
      <c r="C26" s="96">
        <v>2</v>
      </c>
      <c r="D26" s="96">
        <v>1</v>
      </c>
      <c r="E26" s="96" t="s">
        <v>105</v>
      </c>
      <c r="F26" s="96">
        <v>2</v>
      </c>
      <c r="G26" s="96">
        <v>7</v>
      </c>
      <c r="H26" s="96">
        <v>1</v>
      </c>
      <c r="I26" s="96">
        <v>1</v>
      </c>
      <c r="J26" s="96" t="s">
        <v>105</v>
      </c>
      <c r="K26" s="96" t="s">
        <v>105</v>
      </c>
    </row>
    <row r="27" spans="1:11" ht="15.75" customHeight="1">
      <c r="A27" s="98" t="s">
        <v>6</v>
      </c>
      <c r="B27" s="350">
        <v>6</v>
      </c>
      <c r="C27" s="96">
        <v>1</v>
      </c>
      <c r="D27" s="96" t="s">
        <v>105</v>
      </c>
      <c r="E27" s="96" t="s">
        <v>105</v>
      </c>
      <c r="F27" s="96">
        <v>2</v>
      </c>
      <c r="G27" s="96">
        <v>2</v>
      </c>
      <c r="H27" s="96" t="s">
        <v>105</v>
      </c>
      <c r="I27" s="96">
        <v>1</v>
      </c>
      <c r="J27" s="96" t="s">
        <v>105</v>
      </c>
      <c r="K27" s="96" t="s">
        <v>105</v>
      </c>
    </row>
    <row r="28" spans="1:11" ht="15.75" customHeight="1">
      <c r="A28" s="98" t="s">
        <v>5</v>
      </c>
      <c r="B28" s="350">
        <v>8</v>
      </c>
      <c r="C28" s="96">
        <v>1</v>
      </c>
      <c r="D28" s="96">
        <v>1</v>
      </c>
      <c r="E28" s="96" t="s">
        <v>105</v>
      </c>
      <c r="F28" s="96" t="s">
        <v>105</v>
      </c>
      <c r="G28" s="96">
        <v>5</v>
      </c>
      <c r="H28" s="96">
        <v>1</v>
      </c>
      <c r="I28" s="96" t="s">
        <v>105</v>
      </c>
      <c r="J28" s="96" t="s">
        <v>105</v>
      </c>
      <c r="K28" s="96" t="s">
        <v>105</v>
      </c>
    </row>
    <row r="29" spans="1:11" ht="15.75" customHeight="1">
      <c r="A29" s="109" t="s">
        <v>304</v>
      </c>
      <c r="B29" s="350">
        <v>1</v>
      </c>
      <c r="C29" s="96" t="s">
        <v>105</v>
      </c>
      <c r="D29" s="96">
        <v>1</v>
      </c>
      <c r="E29" s="96" t="s">
        <v>105</v>
      </c>
      <c r="F29" s="96" t="s">
        <v>105</v>
      </c>
      <c r="G29" s="96" t="s">
        <v>105</v>
      </c>
      <c r="H29" s="96" t="s">
        <v>105</v>
      </c>
      <c r="I29" s="96" t="s">
        <v>105</v>
      </c>
      <c r="J29" s="96" t="s">
        <v>105</v>
      </c>
      <c r="K29" s="96" t="s">
        <v>105</v>
      </c>
    </row>
    <row r="30" spans="1:11" ht="15.75" customHeight="1">
      <c r="A30" s="98" t="s">
        <v>6</v>
      </c>
      <c r="B30" s="350">
        <v>1</v>
      </c>
      <c r="C30" s="96" t="s">
        <v>105</v>
      </c>
      <c r="D30" s="96">
        <v>1</v>
      </c>
      <c r="E30" s="96" t="s">
        <v>105</v>
      </c>
      <c r="F30" s="96" t="s">
        <v>105</v>
      </c>
      <c r="G30" s="96" t="s">
        <v>105</v>
      </c>
      <c r="H30" s="96" t="s">
        <v>105</v>
      </c>
      <c r="I30" s="96" t="s">
        <v>105</v>
      </c>
      <c r="J30" s="96" t="s">
        <v>105</v>
      </c>
      <c r="K30" s="96" t="s">
        <v>105</v>
      </c>
    </row>
    <row r="31" spans="1:11" ht="15.75" customHeight="1" thickBot="1">
      <c r="A31" s="251" t="s">
        <v>5</v>
      </c>
      <c r="B31" s="351" t="s">
        <v>105</v>
      </c>
      <c r="C31" s="252" t="s">
        <v>105</v>
      </c>
      <c r="D31" s="252" t="s">
        <v>105</v>
      </c>
      <c r="E31" s="252" t="s">
        <v>105</v>
      </c>
      <c r="F31" s="252" t="s">
        <v>105</v>
      </c>
      <c r="G31" s="252" t="s">
        <v>105</v>
      </c>
      <c r="H31" s="252" t="s">
        <v>105</v>
      </c>
      <c r="I31" s="252" t="s">
        <v>105</v>
      </c>
      <c r="J31" s="252" t="s">
        <v>105</v>
      </c>
      <c r="K31" s="252" t="s">
        <v>105</v>
      </c>
    </row>
    <row r="32" spans="1:11" ht="12.75">
      <c r="A32" s="401" t="s">
        <v>646</v>
      </c>
      <c r="B32" s="401"/>
      <c r="C32" s="401"/>
      <c r="D32" s="401"/>
      <c r="E32" s="401"/>
      <c r="F32" s="401"/>
      <c r="G32" s="401"/>
      <c r="H32" s="401"/>
      <c r="I32" s="401"/>
      <c r="J32" s="401"/>
      <c r="K32" s="401"/>
    </row>
  </sheetData>
  <mergeCells count="4">
    <mergeCell ref="B4:K4"/>
    <mergeCell ref="A3:K3"/>
    <mergeCell ref="A1:N1"/>
    <mergeCell ref="A32:K32"/>
  </mergeCells>
  <phoneticPr fontId="8" type="noConversion"/>
  <pageMargins left="0.59055118110236227" right="0.39370078740157483" top="0.98425196850393704" bottom="0.98425196850393704" header="0.51181102362204722" footer="0.51181102362204722"/>
  <pageSetup paperSize="9" scale="96" orientation="portrait" r:id="rId1"/>
  <headerFooter alignWithMargins="0">
    <oddHeader>&amp;R&amp;A</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105"/>
  <sheetViews>
    <sheetView zoomScale="85" zoomScaleNormal="85" workbookViewId="0">
      <selection activeCell="O25" sqref="O25"/>
    </sheetView>
  </sheetViews>
  <sheetFormatPr baseColWidth="10" defaultColWidth="11.42578125" defaultRowHeight="12"/>
  <cols>
    <col min="1" max="1" width="24.140625" style="14" bestFit="1" customWidth="1"/>
    <col min="2" max="2" width="8.28515625" style="15" customWidth="1"/>
    <col min="3" max="4" width="7.42578125" style="16" customWidth="1"/>
    <col min="5" max="11" width="7.42578125" style="17" customWidth="1"/>
    <col min="12" max="16384" width="11.42578125" style="17"/>
  </cols>
  <sheetData>
    <row r="1" spans="1:13" s="13" customFormat="1" ht="18">
      <c r="A1" s="400" t="s">
        <v>465</v>
      </c>
      <c r="B1" s="400"/>
      <c r="C1" s="400"/>
      <c r="D1" s="400"/>
      <c r="E1" s="400"/>
      <c r="F1" s="400"/>
      <c r="G1" s="400"/>
      <c r="H1" s="400"/>
      <c r="I1" s="400"/>
      <c r="J1" s="400"/>
      <c r="K1" s="400"/>
      <c r="L1" s="400"/>
      <c r="M1" s="400"/>
    </row>
    <row r="2" spans="1:13" s="13" customFormat="1" ht="15.75" customHeight="1">
      <c r="A2" s="34"/>
      <c r="B2" s="34"/>
      <c r="C2" s="34"/>
      <c r="D2" s="34"/>
      <c r="E2" s="34"/>
      <c r="F2" s="34"/>
      <c r="G2" s="34"/>
      <c r="H2" s="34"/>
      <c r="I2" s="34"/>
      <c r="J2" s="34"/>
      <c r="K2" s="34"/>
    </row>
    <row r="3" spans="1:13" ht="15.75" customHeight="1" thickBot="1">
      <c r="A3" s="397" t="s">
        <v>642</v>
      </c>
      <c r="B3" s="397"/>
      <c r="C3" s="397"/>
      <c r="D3" s="397"/>
      <c r="E3" s="397"/>
      <c r="F3" s="397"/>
      <c r="G3" s="397"/>
      <c r="H3" s="397"/>
      <c r="I3" s="397"/>
      <c r="J3" s="397"/>
      <c r="K3" s="397"/>
    </row>
    <row r="4" spans="1:13" ht="15.75" customHeight="1">
      <c r="A4" s="100"/>
      <c r="B4" s="412" t="s">
        <v>8</v>
      </c>
      <c r="C4" s="413"/>
      <c r="D4" s="413"/>
      <c r="E4" s="413"/>
      <c r="F4" s="413"/>
      <c r="G4" s="413"/>
      <c r="H4" s="413"/>
      <c r="I4" s="413"/>
      <c r="J4" s="413"/>
      <c r="K4" s="413"/>
    </row>
    <row r="5" spans="1:13" ht="15.75" customHeight="1">
      <c r="A5" s="264" t="s">
        <v>4</v>
      </c>
      <c r="B5" s="267" t="s">
        <v>7</v>
      </c>
      <c r="C5" s="267" t="s">
        <v>334</v>
      </c>
      <c r="D5" s="267" t="s">
        <v>340</v>
      </c>
      <c r="E5" s="267" t="s">
        <v>335</v>
      </c>
      <c r="F5" s="267" t="s">
        <v>341</v>
      </c>
      <c r="G5" s="267" t="s">
        <v>336</v>
      </c>
      <c r="H5" s="267" t="s">
        <v>337</v>
      </c>
      <c r="I5" s="267" t="s">
        <v>338</v>
      </c>
      <c r="J5" s="267" t="s">
        <v>339</v>
      </c>
      <c r="K5" s="267" t="s">
        <v>33</v>
      </c>
    </row>
    <row r="6" spans="1:13" ht="15.75" customHeight="1">
      <c r="A6" s="95" t="s">
        <v>7</v>
      </c>
      <c r="B6" s="350">
        <v>446</v>
      </c>
      <c r="C6" s="96">
        <v>38</v>
      </c>
      <c r="D6" s="96">
        <v>12</v>
      </c>
      <c r="E6" s="96">
        <v>51</v>
      </c>
      <c r="F6" s="96">
        <v>75</v>
      </c>
      <c r="G6" s="96">
        <v>104</v>
      </c>
      <c r="H6" s="96">
        <v>43</v>
      </c>
      <c r="I6" s="96">
        <v>67</v>
      </c>
      <c r="J6" s="96">
        <v>22</v>
      </c>
      <c r="K6" s="96">
        <v>34</v>
      </c>
      <c r="L6" s="65"/>
    </row>
    <row r="7" spans="1:13" ht="15.75" customHeight="1">
      <c r="A7" s="98" t="s">
        <v>6</v>
      </c>
      <c r="B7" s="350">
        <v>228</v>
      </c>
      <c r="C7" s="96">
        <v>20</v>
      </c>
      <c r="D7" s="96">
        <v>8</v>
      </c>
      <c r="E7" s="96">
        <v>35</v>
      </c>
      <c r="F7" s="96">
        <v>39</v>
      </c>
      <c r="G7" s="96">
        <v>53</v>
      </c>
      <c r="H7" s="96">
        <v>23</v>
      </c>
      <c r="I7" s="96">
        <v>26</v>
      </c>
      <c r="J7" s="96">
        <v>9</v>
      </c>
      <c r="K7" s="96">
        <v>15</v>
      </c>
    </row>
    <row r="8" spans="1:13" ht="15.75" customHeight="1">
      <c r="A8" s="98" t="s">
        <v>5</v>
      </c>
      <c r="B8" s="350">
        <v>218</v>
      </c>
      <c r="C8" s="96">
        <v>18</v>
      </c>
      <c r="D8" s="96">
        <v>4</v>
      </c>
      <c r="E8" s="96">
        <v>16</v>
      </c>
      <c r="F8" s="96">
        <v>36</v>
      </c>
      <c r="G8" s="96">
        <v>51</v>
      </c>
      <c r="H8" s="96">
        <v>20</v>
      </c>
      <c r="I8" s="96">
        <v>41</v>
      </c>
      <c r="J8" s="96">
        <v>13</v>
      </c>
      <c r="K8" s="96">
        <v>19</v>
      </c>
    </row>
    <row r="9" spans="1:13" ht="15.75" customHeight="1">
      <c r="A9" s="95" t="s">
        <v>453</v>
      </c>
      <c r="B9" s="350">
        <v>1</v>
      </c>
      <c r="C9" s="96" t="s">
        <v>105</v>
      </c>
      <c r="D9" s="96" t="s">
        <v>105</v>
      </c>
      <c r="E9" s="96" t="s">
        <v>105</v>
      </c>
      <c r="F9" s="96" t="s">
        <v>105</v>
      </c>
      <c r="G9" s="96">
        <v>1</v>
      </c>
      <c r="H9" s="96" t="s">
        <v>105</v>
      </c>
      <c r="I9" s="96" t="s">
        <v>105</v>
      </c>
      <c r="J9" s="96" t="s">
        <v>105</v>
      </c>
      <c r="K9" s="96" t="s">
        <v>105</v>
      </c>
    </row>
    <row r="10" spans="1:13" ht="15.75" customHeight="1">
      <c r="A10" s="98" t="s">
        <v>5</v>
      </c>
      <c r="B10" s="350">
        <v>1</v>
      </c>
      <c r="C10" s="96" t="s">
        <v>105</v>
      </c>
      <c r="D10" s="96" t="s">
        <v>105</v>
      </c>
      <c r="E10" s="96" t="s">
        <v>105</v>
      </c>
      <c r="F10" s="96" t="s">
        <v>105</v>
      </c>
      <c r="G10" s="96">
        <v>1</v>
      </c>
      <c r="H10" s="96" t="s">
        <v>105</v>
      </c>
      <c r="I10" s="96" t="s">
        <v>105</v>
      </c>
      <c r="J10" s="96" t="s">
        <v>105</v>
      </c>
      <c r="K10" s="96" t="s">
        <v>105</v>
      </c>
    </row>
    <row r="11" spans="1:13" ht="15.75" customHeight="1">
      <c r="A11" s="95" t="s">
        <v>64</v>
      </c>
      <c r="B11" s="350">
        <v>4</v>
      </c>
      <c r="C11" s="96">
        <v>2</v>
      </c>
      <c r="D11" s="96" t="s">
        <v>105</v>
      </c>
      <c r="E11" s="96" t="s">
        <v>105</v>
      </c>
      <c r="F11" s="96" t="s">
        <v>105</v>
      </c>
      <c r="G11" s="96" t="s">
        <v>105</v>
      </c>
      <c r="H11" s="96">
        <v>1</v>
      </c>
      <c r="I11" s="96" t="s">
        <v>105</v>
      </c>
      <c r="J11" s="96" t="s">
        <v>105</v>
      </c>
      <c r="K11" s="96">
        <v>1</v>
      </c>
    </row>
    <row r="12" spans="1:13" ht="15.75" customHeight="1">
      <c r="A12" s="98" t="s">
        <v>6</v>
      </c>
      <c r="B12" s="350">
        <v>2</v>
      </c>
      <c r="C12" s="96" t="s">
        <v>105</v>
      </c>
      <c r="D12" s="96" t="s">
        <v>105</v>
      </c>
      <c r="E12" s="96" t="s">
        <v>105</v>
      </c>
      <c r="F12" s="96" t="s">
        <v>105</v>
      </c>
      <c r="G12" s="96" t="s">
        <v>105</v>
      </c>
      <c r="H12" s="96">
        <v>1</v>
      </c>
      <c r="I12" s="96" t="s">
        <v>105</v>
      </c>
      <c r="J12" s="96" t="s">
        <v>105</v>
      </c>
      <c r="K12" s="96">
        <v>1</v>
      </c>
    </row>
    <row r="13" spans="1:13" ht="15.75" customHeight="1">
      <c r="A13" s="98" t="s">
        <v>5</v>
      </c>
      <c r="B13" s="350">
        <v>2</v>
      </c>
      <c r="C13" s="96">
        <v>2</v>
      </c>
      <c r="D13" s="96" t="s">
        <v>105</v>
      </c>
      <c r="E13" s="96" t="s">
        <v>105</v>
      </c>
      <c r="F13" s="96" t="s">
        <v>105</v>
      </c>
      <c r="G13" s="96" t="s">
        <v>105</v>
      </c>
      <c r="H13" s="96" t="s">
        <v>105</v>
      </c>
      <c r="I13" s="96" t="s">
        <v>105</v>
      </c>
      <c r="J13" s="96" t="s">
        <v>105</v>
      </c>
      <c r="K13" s="96" t="s">
        <v>105</v>
      </c>
    </row>
    <row r="14" spans="1:13" ht="15.75" customHeight="1">
      <c r="A14" s="95" t="s">
        <v>256</v>
      </c>
      <c r="B14" s="350">
        <v>5</v>
      </c>
      <c r="C14" s="96">
        <v>1</v>
      </c>
      <c r="D14" s="96" t="s">
        <v>105</v>
      </c>
      <c r="E14" s="96">
        <v>2</v>
      </c>
      <c r="F14" s="96">
        <v>2</v>
      </c>
      <c r="G14" s="96" t="s">
        <v>105</v>
      </c>
      <c r="H14" s="96" t="s">
        <v>105</v>
      </c>
      <c r="I14" s="96" t="s">
        <v>105</v>
      </c>
      <c r="J14" s="96" t="s">
        <v>105</v>
      </c>
      <c r="K14" s="96" t="s">
        <v>105</v>
      </c>
    </row>
    <row r="15" spans="1:13" ht="15.75" customHeight="1">
      <c r="A15" s="98" t="s">
        <v>6</v>
      </c>
      <c r="B15" s="350">
        <v>1</v>
      </c>
      <c r="C15" s="96" t="s">
        <v>105</v>
      </c>
      <c r="D15" s="96" t="s">
        <v>105</v>
      </c>
      <c r="E15" s="96" t="s">
        <v>105</v>
      </c>
      <c r="F15" s="96">
        <v>1</v>
      </c>
      <c r="G15" s="96" t="s">
        <v>105</v>
      </c>
      <c r="H15" s="96" t="s">
        <v>105</v>
      </c>
      <c r="I15" s="96" t="s">
        <v>105</v>
      </c>
      <c r="J15" s="96" t="s">
        <v>105</v>
      </c>
      <c r="K15" s="96" t="s">
        <v>105</v>
      </c>
    </row>
    <row r="16" spans="1:13" ht="15.75" customHeight="1">
      <c r="A16" s="98" t="s">
        <v>5</v>
      </c>
      <c r="B16" s="350">
        <v>4</v>
      </c>
      <c r="C16" s="96">
        <v>1</v>
      </c>
      <c r="D16" s="96" t="s">
        <v>105</v>
      </c>
      <c r="E16" s="96">
        <v>2</v>
      </c>
      <c r="F16" s="96">
        <v>1</v>
      </c>
      <c r="G16" s="96" t="s">
        <v>105</v>
      </c>
      <c r="H16" s="96" t="s">
        <v>105</v>
      </c>
      <c r="I16" s="96" t="s">
        <v>105</v>
      </c>
      <c r="J16" s="96" t="s">
        <v>105</v>
      </c>
      <c r="K16" s="96" t="s">
        <v>105</v>
      </c>
    </row>
    <row r="17" spans="1:11" ht="15.75" customHeight="1">
      <c r="A17" s="95" t="s">
        <v>388</v>
      </c>
      <c r="B17" s="350">
        <v>3</v>
      </c>
      <c r="C17" s="96" t="s">
        <v>105</v>
      </c>
      <c r="D17" s="96" t="s">
        <v>105</v>
      </c>
      <c r="E17" s="96">
        <v>1</v>
      </c>
      <c r="F17" s="96" t="s">
        <v>105</v>
      </c>
      <c r="G17" s="96" t="s">
        <v>105</v>
      </c>
      <c r="H17" s="96">
        <v>1</v>
      </c>
      <c r="I17" s="96">
        <v>1</v>
      </c>
      <c r="J17" s="96" t="s">
        <v>105</v>
      </c>
      <c r="K17" s="96" t="s">
        <v>105</v>
      </c>
    </row>
    <row r="18" spans="1:11" ht="15.75" customHeight="1">
      <c r="A18" s="98" t="s">
        <v>6</v>
      </c>
      <c r="B18" s="350">
        <v>2</v>
      </c>
      <c r="C18" s="96" t="s">
        <v>105</v>
      </c>
      <c r="D18" s="96" t="s">
        <v>105</v>
      </c>
      <c r="E18" s="96">
        <v>1</v>
      </c>
      <c r="F18" s="96" t="s">
        <v>105</v>
      </c>
      <c r="G18" s="96" t="s">
        <v>105</v>
      </c>
      <c r="H18" s="96">
        <v>1</v>
      </c>
      <c r="I18" s="96" t="s">
        <v>105</v>
      </c>
      <c r="J18" s="96" t="s">
        <v>105</v>
      </c>
      <c r="K18" s="96" t="s">
        <v>105</v>
      </c>
    </row>
    <row r="19" spans="1:11" ht="15.75" customHeight="1">
      <c r="A19" s="98" t="s">
        <v>5</v>
      </c>
      <c r="B19" s="350">
        <v>1</v>
      </c>
      <c r="C19" s="96" t="s">
        <v>105</v>
      </c>
      <c r="D19" s="96" t="s">
        <v>105</v>
      </c>
      <c r="E19" s="96" t="s">
        <v>105</v>
      </c>
      <c r="F19" s="96" t="s">
        <v>105</v>
      </c>
      <c r="G19" s="96" t="s">
        <v>105</v>
      </c>
      <c r="H19" s="96" t="s">
        <v>105</v>
      </c>
      <c r="I19" s="96">
        <v>1</v>
      </c>
      <c r="J19" s="96" t="s">
        <v>105</v>
      </c>
      <c r="K19" s="96" t="s">
        <v>105</v>
      </c>
    </row>
    <row r="20" spans="1:11" ht="15.75" customHeight="1">
      <c r="A20" s="95" t="s">
        <v>454</v>
      </c>
      <c r="B20" s="350">
        <v>1</v>
      </c>
      <c r="C20" s="96" t="s">
        <v>105</v>
      </c>
      <c r="D20" s="96" t="s">
        <v>105</v>
      </c>
      <c r="E20" s="96" t="s">
        <v>105</v>
      </c>
      <c r="F20" s="96" t="s">
        <v>105</v>
      </c>
      <c r="G20" s="96">
        <v>1</v>
      </c>
      <c r="H20" s="96" t="s">
        <v>105</v>
      </c>
      <c r="I20" s="96" t="s">
        <v>105</v>
      </c>
      <c r="J20" s="96" t="s">
        <v>105</v>
      </c>
      <c r="K20" s="96" t="s">
        <v>105</v>
      </c>
    </row>
    <row r="21" spans="1:11" ht="15.75" customHeight="1">
      <c r="A21" s="98" t="s">
        <v>5</v>
      </c>
      <c r="B21" s="350">
        <v>1</v>
      </c>
      <c r="C21" s="96" t="s">
        <v>105</v>
      </c>
      <c r="D21" s="96" t="s">
        <v>105</v>
      </c>
      <c r="E21" s="96" t="s">
        <v>105</v>
      </c>
      <c r="F21" s="96" t="s">
        <v>105</v>
      </c>
      <c r="G21" s="96">
        <v>1</v>
      </c>
      <c r="H21" s="96" t="s">
        <v>105</v>
      </c>
      <c r="I21" s="96" t="s">
        <v>105</v>
      </c>
      <c r="J21" s="96" t="s">
        <v>105</v>
      </c>
      <c r="K21" s="96" t="s">
        <v>105</v>
      </c>
    </row>
    <row r="22" spans="1:11" ht="15.75" customHeight="1">
      <c r="A22" s="95" t="s">
        <v>389</v>
      </c>
      <c r="B22" s="350">
        <v>1</v>
      </c>
      <c r="C22" s="96" t="s">
        <v>105</v>
      </c>
      <c r="D22" s="96" t="s">
        <v>105</v>
      </c>
      <c r="E22" s="96">
        <v>1</v>
      </c>
      <c r="F22" s="96" t="s">
        <v>105</v>
      </c>
      <c r="G22" s="96" t="s">
        <v>105</v>
      </c>
      <c r="H22" s="96" t="s">
        <v>105</v>
      </c>
      <c r="I22" s="96" t="s">
        <v>105</v>
      </c>
      <c r="J22" s="96" t="s">
        <v>105</v>
      </c>
      <c r="K22" s="96" t="s">
        <v>105</v>
      </c>
    </row>
    <row r="23" spans="1:11" ht="15.75" customHeight="1">
      <c r="A23" s="98" t="s">
        <v>5</v>
      </c>
      <c r="B23" s="350">
        <v>1</v>
      </c>
      <c r="C23" s="96" t="s">
        <v>105</v>
      </c>
      <c r="D23" s="96" t="s">
        <v>105</v>
      </c>
      <c r="E23" s="96">
        <v>1</v>
      </c>
      <c r="F23" s="96" t="s">
        <v>105</v>
      </c>
      <c r="G23" s="96" t="s">
        <v>105</v>
      </c>
      <c r="H23" s="96" t="s">
        <v>105</v>
      </c>
      <c r="I23" s="96" t="s">
        <v>105</v>
      </c>
      <c r="J23" s="96" t="s">
        <v>105</v>
      </c>
      <c r="K23" s="96" t="s">
        <v>105</v>
      </c>
    </row>
    <row r="24" spans="1:11" ht="15.75" customHeight="1">
      <c r="A24" s="95" t="s">
        <v>49</v>
      </c>
      <c r="B24" s="350">
        <v>37</v>
      </c>
      <c r="C24" s="96">
        <v>4</v>
      </c>
      <c r="D24" s="96" t="s">
        <v>105</v>
      </c>
      <c r="E24" s="96">
        <v>2</v>
      </c>
      <c r="F24" s="96">
        <v>2</v>
      </c>
      <c r="G24" s="96">
        <v>9</v>
      </c>
      <c r="H24" s="96">
        <v>5</v>
      </c>
      <c r="I24" s="96">
        <v>6</v>
      </c>
      <c r="J24" s="96">
        <v>1</v>
      </c>
      <c r="K24" s="96">
        <v>8</v>
      </c>
    </row>
    <row r="25" spans="1:11" ht="15.75" customHeight="1">
      <c r="A25" s="98" t="s">
        <v>6</v>
      </c>
      <c r="B25" s="350">
        <v>15</v>
      </c>
      <c r="C25" s="96">
        <v>2</v>
      </c>
      <c r="D25" s="96" t="s">
        <v>105</v>
      </c>
      <c r="E25" s="96">
        <v>1</v>
      </c>
      <c r="F25" s="96" t="s">
        <v>105</v>
      </c>
      <c r="G25" s="96">
        <v>5</v>
      </c>
      <c r="H25" s="96">
        <v>3</v>
      </c>
      <c r="I25" s="96">
        <v>1</v>
      </c>
      <c r="J25" s="96" t="s">
        <v>105</v>
      </c>
      <c r="K25" s="96">
        <v>3</v>
      </c>
    </row>
    <row r="26" spans="1:11" ht="15.75" customHeight="1">
      <c r="A26" s="98" t="s">
        <v>5</v>
      </c>
      <c r="B26" s="350">
        <v>22</v>
      </c>
      <c r="C26" s="96">
        <v>2</v>
      </c>
      <c r="D26" s="96" t="s">
        <v>105</v>
      </c>
      <c r="E26" s="96">
        <v>1</v>
      </c>
      <c r="F26" s="96">
        <v>2</v>
      </c>
      <c r="G26" s="96">
        <v>4</v>
      </c>
      <c r="H26" s="96">
        <v>2</v>
      </c>
      <c r="I26" s="96">
        <v>5</v>
      </c>
      <c r="J26" s="96">
        <v>1</v>
      </c>
      <c r="K26" s="96">
        <v>5</v>
      </c>
    </row>
    <row r="27" spans="1:11" ht="15.75" customHeight="1">
      <c r="A27" s="95" t="s">
        <v>257</v>
      </c>
      <c r="B27" s="350">
        <v>1</v>
      </c>
      <c r="C27" s="96" t="s">
        <v>105</v>
      </c>
      <c r="D27" s="96" t="s">
        <v>105</v>
      </c>
      <c r="E27" s="96" t="s">
        <v>105</v>
      </c>
      <c r="F27" s="96">
        <v>1</v>
      </c>
      <c r="G27" s="96" t="s">
        <v>105</v>
      </c>
      <c r="H27" s="96" t="s">
        <v>105</v>
      </c>
      <c r="I27" s="96" t="s">
        <v>105</v>
      </c>
      <c r="J27" s="96" t="s">
        <v>105</v>
      </c>
      <c r="K27" s="96" t="s">
        <v>105</v>
      </c>
    </row>
    <row r="28" spans="1:11" ht="15.75" customHeight="1">
      <c r="A28" s="98" t="s">
        <v>6</v>
      </c>
      <c r="B28" s="350">
        <v>1</v>
      </c>
      <c r="C28" s="96" t="s">
        <v>105</v>
      </c>
      <c r="D28" s="96" t="s">
        <v>105</v>
      </c>
      <c r="E28" s="96" t="s">
        <v>105</v>
      </c>
      <c r="F28" s="96">
        <v>1</v>
      </c>
      <c r="G28" s="96" t="s">
        <v>105</v>
      </c>
      <c r="H28" s="96" t="s">
        <v>105</v>
      </c>
      <c r="I28" s="96" t="s">
        <v>105</v>
      </c>
      <c r="J28" s="96" t="s">
        <v>105</v>
      </c>
      <c r="K28" s="96" t="s">
        <v>105</v>
      </c>
    </row>
    <row r="29" spans="1:11" ht="15.75" customHeight="1">
      <c r="A29" s="95" t="s">
        <v>53</v>
      </c>
      <c r="B29" s="350">
        <v>1</v>
      </c>
      <c r="C29" s="96" t="s">
        <v>105</v>
      </c>
      <c r="D29" s="96" t="s">
        <v>105</v>
      </c>
      <c r="E29" s="96" t="s">
        <v>105</v>
      </c>
      <c r="F29" s="96" t="s">
        <v>105</v>
      </c>
      <c r="G29" s="96" t="s">
        <v>105</v>
      </c>
      <c r="H29" s="96" t="s">
        <v>105</v>
      </c>
      <c r="I29" s="96">
        <v>1</v>
      </c>
      <c r="J29" s="96" t="s">
        <v>105</v>
      </c>
      <c r="K29" s="96" t="s">
        <v>105</v>
      </c>
    </row>
    <row r="30" spans="1:11" ht="15.75" customHeight="1">
      <c r="A30" s="98" t="s">
        <v>5</v>
      </c>
      <c r="B30" s="350">
        <v>1</v>
      </c>
      <c r="C30" s="96" t="s">
        <v>105</v>
      </c>
      <c r="D30" s="96" t="s">
        <v>105</v>
      </c>
      <c r="E30" s="96" t="s">
        <v>105</v>
      </c>
      <c r="F30" s="96" t="s">
        <v>105</v>
      </c>
      <c r="G30" s="96" t="s">
        <v>105</v>
      </c>
      <c r="H30" s="96" t="s">
        <v>105</v>
      </c>
      <c r="I30" s="96">
        <v>1</v>
      </c>
      <c r="J30" s="96" t="s">
        <v>105</v>
      </c>
      <c r="K30" s="96" t="s">
        <v>105</v>
      </c>
    </row>
    <row r="31" spans="1:11" ht="15.75" customHeight="1">
      <c r="A31" s="95" t="s">
        <v>95</v>
      </c>
      <c r="B31" s="350">
        <v>1</v>
      </c>
      <c r="C31" s="96" t="s">
        <v>105</v>
      </c>
      <c r="D31" s="96" t="s">
        <v>105</v>
      </c>
      <c r="E31" s="96" t="s">
        <v>105</v>
      </c>
      <c r="F31" s="96">
        <v>1</v>
      </c>
      <c r="G31" s="96" t="s">
        <v>105</v>
      </c>
      <c r="H31" s="96" t="s">
        <v>105</v>
      </c>
      <c r="I31" s="96" t="s">
        <v>105</v>
      </c>
      <c r="J31" s="96" t="s">
        <v>105</v>
      </c>
      <c r="K31" s="96" t="s">
        <v>105</v>
      </c>
    </row>
    <row r="32" spans="1:11" ht="15.75" customHeight="1">
      <c r="A32" s="98" t="s">
        <v>6</v>
      </c>
      <c r="B32" s="350">
        <v>1</v>
      </c>
      <c r="C32" s="96" t="s">
        <v>105</v>
      </c>
      <c r="D32" s="96" t="s">
        <v>105</v>
      </c>
      <c r="E32" s="96" t="s">
        <v>105</v>
      </c>
      <c r="F32" s="96">
        <v>1</v>
      </c>
      <c r="G32" s="96" t="s">
        <v>105</v>
      </c>
      <c r="H32" s="96" t="s">
        <v>105</v>
      </c>
      <c r="I32" s="96" t="s">
        <v>105</v>
      </c>
      <c r="J32" s="96" t="s">
        <v>105</v>
      </c>
      <c r="K32" s="96" t="s">
        <v>105</v>
      </c>
    </row>
    <row r="33" spans="1:11" ht="15.75" customHeight="1">
      <c r="A33" s="95" t="s">
        <v>430</v>
      </c>
      <c r="B33" s="350">
        <v>3</v>
      </c>
      <c r="C33" s="96" t="s">
        <v>105</v>
      </c>
      <c r="D33" s="96" t="s">
        <v>105</v>
      </c>
      <c r="E33" s="96" t="s">
        <v>105</v>
      </c>
      <c r="F33" s="96" t="s">
        <v>105</v>
      </c>
      <c r="G33" s="96">
        <v>1</v>
      </c>
      <c r="H33" s="96" t="s">
        <v>105</v>
      </c>
      <c r="I33" s="96" t="s">
        <v>105</v>
      </c>
      <c r="J33" s="96" t="s">
        <v>105</v>
      </c>
      <c r="K33" s="96">
        <v>2</v>
      </c>
    </row>
    <row r="34" spans="1:11" ht="15.75" customHeight="1">
      <c r="A34" s="98" t="s">
        <v>6</v>
      </c>
      <c r="B34" s="350">
        <v>2</v>
      </c>
      <c r="C34" s="96" t="s">
        <v>105</v>
      </c>
      <c r="D34" s="96" t="s">
        <v>105</v>
      </c>
      <c r="E34" s="96" t="s">
        <v>105</v>
      </c>
      <c r="F34" s="96" t="s">
        <v>105</v>
      </c>
      <c r="G34" s="96">
        <v>1</v>
      </c>
      <c r="H34" s="96" t="s">
        <v>105</v>
      </c>
      <c r="I34" s="96" t="s">
        <v>105</v>
      </c>
      <c r="J34" s="96" t="s">
        <v>105</v>
      </c>
      <c r="K34" s="96">
        <v>1</v>
      </c>
    </row>
    <row r="35" spans="1:11" ht="15.75" customHeight="1">
      <c r="A35" s="98" t="s">
        <v>5</v>
      </c>
      <c r="B35" s="350">
        <v>1</v>
      </c>
      <c r="C35" s="96" t="s">
        <v>105</v>
      </c>
      <c r="D35" s="96" t="s">
        <v>105</v>
      </c>
      <c r="E35" s="96" t="s">
        <v>105</v>
      </c>
      <c r="F35" s="96" t="s">
        <v>105</v>
      </c>
      <c r="G35" s="96" t="s">
        <v>105</v>
      </c>
      <c r="H35" s="96" t="s">
        <v>105</v>
      </c>
      <c r="I35" s="96" t="s">
        <v>105</v>
      </c>
      <c r="J35" s="96" t="s">
        <v>105</v>
      </c>
      <c r="K35" s="96">
        <v>1</v>
      </c>
    </row>
    <row r="36" spans="1:11" ht="15.75" customHeight="1">
      <c r="A36" s="95" t="s">
        <v>422</v>
      </c>
      <c r="B36" s="350">
        <v>6</v>
      </c>
      <c r="C36" s="96">
        <v>1</v>
      </c>
      <c r="D36" s="96" t="s">
        <v>105</v>
      </c>
      <c r="E36" s="96" t="s">
        <v>105</v>
      </c>
      <c r="F36" s="96">
        <v>1</v>
      </c>
      <c r="G36" s="96">
        <v>3</v>
      </c>
      <c r="H36" s="96">
        <v>1</v>
      </c>
      <c r="I36" s="96" t="s">
        <v>105</v>
      </c>
      <c r="J36" s="96" t="s">
        <v>105</v>
      </c>
      <c r="K36" s="96" t="s">
        <v>105</v>
      </c>
    </row>
    <row r="37" spans="1:11" ht="15.75" customHeight="1">
      <c r="A37" s="98" t="s">
        <v>6</v>
      </c>
      <c r="B37" s="350">
        <v>2</v>
      </c>
      <c r="C37" s="96" t="s">
        <v>105</v>
      </c>
      <c r="D37" s="96" t="s">
        <v>105</v>
      </c>
      <c r="E37" s="96" t="s">
        <v>105</v>
      </c>
      <c r="F37" s="96">
        <v>1</v>
      </c>
      <c r="G37" s="96">
        <v>1</v>
      </c>
      <c r="H37" s="96" t="s">
        <v>105</v>
      </c>
      <c r="I37" s="96" t="s">
        <v>105</v>
      </c>
      <c r="J37" s="96" t="s">
        <v>105</v>
      </c>
      <c r="K37" s="96" t="s">
        <v>105</v>
      </c>
    </row>
    <row r="38" spans="1:11" ht="15.75" customHeight="1">
      <c r="A38" s="98" t="s">
        <v>5</v>
      </c>
      <c r="B38" s="350">
        <v>4</v>
      </c>
      <c r="C38" s="96">
        <v>1</v>
      </c>
      <c r="D38" s="96" t="s">
        <v>105</v>
      </c>
      <c r="E38" s="96" t="s">
        <v>105</v>
      </c>
      <c r="F38" s="96" t="s">
        <v>105</v>
      </c>
      <c r="G38" s="96">
        <v>2</v>
      </c>
      <c r="H38" s="96">
        <v>1</v>
      </c>
      <c r="I38" s="96" t="s">
        <v>105</v>
      </c>
      <c r="J38" s="96" t="s">
        <v>105</v>
      </c>
      <c r="K38" s="96" t="s">
        <v>105</v>
      </c>
    </row>
    <row r="39" spans="1:11" ht="15.75" customHeight="1">
      <c r="A39" s="95" t="s">
        <v>258</v>
      </c>
      <c r="B39" s="350">
        <v>22</v>
      </c>
      <c r="C39" s="96">
        <v>3</v>
      </c>
      <c r="D39" s="96" t="s">
        <v>105</v>
      </c>
      <c r="E39" s="96">
        <v>4</v>
      </c>
      <c r="F39" s="96">
        <v>4</v>
      </c>
      <c r="G39" s="96">
        <v>2</v>
      </c>
      <c r="H39" s="96">
        <v>3</v>
      </c>
      <c r="I39" s="96">
        <v>2</v>
      </c>
      <c r="J39" s="96">
        <v>1</v>
      </c>
      <c r="K39" s="96">
        <v>3</v>
      </c>
    </row>
    <row r="40" spans="1:11" ht="15.75" customHeight="1">
      <c r="A40" s="98" t="s">
        <v>6</v>
      </c>
      <c r="B40" s="350">
        <v>12</v>
      </c>
      <c r="C40" s="96">
        <v>2</v>
      </c>
      <c r="D40" s="96" t="s">
        <v>105</v>
      </c>
      <c r="E40" s="96">
        <v>3</v>
      </c>
      <c r="F40" s="96">
        <v>3</v>
      </c>
      <c r="G40" s="96">
        <v>2</v>
      </c>
      <c r="H40" s="96">
        <v>1</v>
      </c>
      <c r="I40" s="96" t="s">
        <v>105</v>
      </c>
      <c r="J40" s="96" t="s">
        <v>105</v>
      </c>
      <c r="K40" s="96">
        <v>1</v>
      </c>
    </row>
    <row r="41" spans="1:11" ht="15.75" customHeight="1">
      <c r="A41" s="98" t="s">
        <v>5</v>
      </c>
      <c r="B41" s="350">
        <v>10</v>
      </c>
      <c r="C41" s="96">
        <v>1</v>
      </c>
      <c r="D41" s="96" t="s">
        <v>105</v>
      </c>
      <c r="E41" s="96">
        <v>1</v>
      </c>
      <c r="F41" s="96">
        <v>1</v>
      </c>
      <c r="G41" s="96" t="s">
        <v>105</v>
      </c>
      <c r="H41" s="96">
        <v>2</v>
      </c>
      <c r="I41" s="96">
        <v>2</v>
      </c>
      <c r="J41" s="96">
        <v>1</v>
      </c>
      <c r="K41" s="96">
        <v>2</v>
      </c>
    </row>
    <row r="42" spans="1:11" ht="15.75" customHeight="1">
      <c r="A42" s="95" t="s">
        <v>417</v>
      </c>
      <c r="B42" s="350">
        <v>1</v>
      </c>
      <c r="C42" s="96" t="s">
        <v>105</v>
      </c>
      <c r="D42" s="96">
        <v>1</v>
      </c>
      <c r="E42" s="96" t="s">
        <v>105</v>
      </c>
      <c r="F42" s="96" t="s">
        <v>105</v>
      </c>
      <c r="G42" s="96" t="s">
        <v>105</v>
      </c>
      <c r="H42" s="96" t="s">
        <v>105</v>
      </c>
      <c r="I42" s="96" t="s">
        <v>105</v>
      </c>
      <c r="J42" s="96" t="s">
        <v>105</v>
      </c>
      <c r="K42" s="96" t="s">
        <v>105</v>
      </c>
    </row>
    <row r="43" spans="1:11" ht="15.75" customHeight="1">
      <c r="A43" s="98" t="s">
        <v>5</v>
      </c>
      <c r="B43" s="350">
        <v>1</v>
      </c>
      <c r="C43" s="96" t="s">
        <v>105</v>
      </c>
      <c r="D43" s="96">
        <v>1</v>
      </c>
      <c r="E43" s="96" t="s">
        <v>105</v>
      </c>
      <c r="F43" s="96" t="s">
        <v>105</v>
      </c>
      <c r="G43" s="96" t="s">
        <v>105</v>
      </c>
      <c r="H43" s="96" t="s">
        <v>105</v>
      </c>
      <c r="I43" s="96" t="s">
        <v>105</v>
      </c>
      <c r="J43" s="96" t="s">
        <v>105</v>
      </c>
      <c r="K43" s="96" t="s">
        <v>105</v>
      </c>
    </row>
    <row r="44" spans="1:11" ht="15.75" customHeight="1">
      <c r="A44" s="95" t="s">
        <v>433</v>
      </c>
      <c r="B44" s="350">
        <v>3</v>
      </c>
      <c r="C44" s="96">
        <v>1</v>
      </c>
      <c r="D44" s="96" t="s">
        <v>105</v>
      </c>
      <c r="E44" s="96" t="s">
        <v>105</v>
      </c>
      <c r="F44" s="96" t="s">
        <v>105</v>
      </c>
      <c r="G44" s="96">
        <v>2</v>
      </c>
      <c r="H44" s="96" t="s">
        <v>105</v>
      </c>
      <c r="I44" s="96" t="s">
        <v>105</v>
      </c>
      <c r="J44" s="96" t="s">
        <v>105</v>
      </c>
      <c r="K44" s="96" t="s">
        <v>105</v>
      </c>
    </row>
    <row r="45" spans="1:11" ht="15.75" customHeight="1">
      <c r="A45" s="98" t="s">
        <v>6</v>
      </c>
      <c r="B45" s="350">
        <v>2</v>
      </c>
      <c r="C45" s="96">
        <v>1</v>
      </c>
      <c r="D45" s="96" t="s">
        <v>105</v>
      </c>
      <c r="E45" s="96" t="s">
        <v>105</v>
      </c>
      <c r="F45" s="96" t="s">
        <v>105</v>
      </c>
      <c r="G45" s="96">
        <v>1</v>
      </c>
      <c r="H45" s="96" t="s">
        <v>105</v>
      </c>
      <c r="I45" s="96" t="s">
        <v>105</v>
      </c>
      <c r="J45" s="96" t="s">
        <v>105</v>
      </c>
      <c r="K45" s="96" t="s">
        <v>105</v>
      </c>
    </row>
    <row r="46" spans="1:11" ht="15.75" customHeight="1">
      <c r="A46" s="98" t="s">
        <v>5</v>
      </c>
      <c r="B46" s="350">
        <v>1</v>
      </c>
      <c r="C46" s="96" t="s">
        <v>105</v>
      </c>
      <c r="D46" s="96" t="s">
        <v>105</v>
      </c>
      <c r="E46" s="96" t="s">
        <v>105</v>
      </c>
      <c r="F46" s="96" t="s">
        <v>105</v>
      </c>
      <c r="G46" s="96">
        <v>1</v>
      </c>
      <c r="H46" s="96" t="s">
        <v>105</v>
      </c>
      <c r="I46" s="96" t="s">
        <v>105</v>
      </c>
      <c r="J46" s="96" t="s">
        <v>105</v>
      </c>
      <c r="K46" s="96" t="s">
        <v>105</v>
      </c>
    </row>
    <row r="47" spans="1:11" ht="15.75" customHeight="1">
      <c r="A47" s="95" t="s">
        <v>55</v>
      </c>
      <c r="B47" s="350">
        <v>5</v>
      </c>
      <c r="C47" s="96" t="s">
        <v>105</v>
      </c>
      <c r="D47" s="96" t="s">
        <v>105</v>
      </c>
      <c r="E47" s="96" t="s">
        <v>105</v>
      </c>
      <c r="F47" s="96" t="s">
        <v>105</v>
      </c>
      <c r="G47" s="96">
        <v>1</v>
      </c>
      <c r="H47" s="96" t="s">
        <v>105</v>
      </c>
      <c r="I47" s="96" t="s">
        <v>105</v>
      </c>
      <c r="J47" s="96">
        <v>4</v>
      </c>
      <c r="K47" s="96" t="s">
        <v>105</v>
      </c>
    </row>
    <row r="48" spans="1:11" ht="15.75" customHeight="1">
      <c r="A48" s="98" t="s">
        <v>6</v>
      </c>
      <c r="B48" s="350">
        <v>3</v>
      </c>
      <c r="C48" s="96" t="s">
        <v>105</v>
      </c>
      <c r="D48" s="96" t="s">
        <v>105</v>
      </c>
      <c r="E48" s="96" t="s">
        <v>105</v>
      </c>
      <c r="F48" s="96" t="s">
        <v>105</v>
      </c>
      <c r="G48" s="96">
        <v>1</v>
      </c>
      <c r="H48" s="96" t="s">
        <v>105</v>
      </c>
      <c r="I48" s="96" t="s">
        <v>105</v>
      </c>
      <c r="J48" s="96">
        <v>2</v>
      </c>
      <c r="K48" s="96" t="s">
        <v>105</v>
      </c>
    </row>
    <row r="49" spans="1:11" ht="15.75" customHeight="1">
      <c r="A49" s="98" t="s">
        <v>5</v>
      </c>
      <c r="B49" s="350">
        <v>2</v>
      </c>
      <c r="C49" s="96" t="s">
        <v>105</v>
      </c>
      <c r="D49" s="96" t="s">
        <v>105</v>
      </c>
      <c r="E49" s="96" t="s">
        <v>105</v>
      </c>
      <c r="F49" s="96" t="s">
        <v>105</v>
      </c>
      <c r="G49" s="96" t="s">
        <v>105</v>
      </c>
      <c r="H49" s="96" t="s">
        <v>105</v>
      </c>
      <c r="I49" s="96" t="s">
        <v>105</v>
      </c>
      <c r="J49" s="96">
        <v>2</v>
      </c>
      <c r="K49" s="96" t="s">
        <v>105</v>
      </c>
    </row>
    <row r="50" spans="1:11" ht="15.75" customHeight="1">
      <c r="A50" s="95" t="s">
        <v>67</v>
      </c>
      <c r="B50" s="350">
        <v>2</v>
      </c>
      <c r="C50" s="96" t="s">
        <v>105</v>
      </c>
      <c r="D50" s="96" t="s">
        <v>105</v>
      </c>
      <c r="E50" s="96" t="s">
        <v>105</v>
      </c>
      <c r="F50" s="96" t="s">
        <v>105</v>
      </c>
      <c r="G50" s="96" t="s">
        <v>105</v>
      </c>
      <c r="H50" s="96" t="s">
        <v>105</v>
      </c>
      <c r="I50" s="96">
        <v>1</v>
      </c>
      <c r="J50" s="96">
        <v>1</v>
      </c>
      <c r="K50" s="96" t="s">
        <v>105</v>
      </c>
    </row>
    <row r="51" spans="1:11" ht="15.75" customHeight="1">
      <c r="A51" s="98" t="s">
        <v>6</v>
      </c>
      <c r="B51" s="350">
        <v>2</v>
      </c>
      <c r="C51" s="96" t="s">
        <v>105</v>
      </c>
      <c r="D51" s="96" t="s">
        <v>105</v>
      </c>
      <c r="E51" s="96" t="s">
        <v>105</v>
      </c>
      <c r="F51" s="96" t="s">
        <v>105</v>
      </c>
      <c r="G51" s="96" t="s">
        <v>105</v>
      </c>
      <c r="H51" s="96" t="s">
        <v>105</v>
      </c>
      <c r="I51" s="96">
        <v>1</v>
      </c>
      <c r="J51" s="96">
        <v>1</v>
      </c>
      <c r="K51" s="96" t="s">
        <v>105</v>
      </c>
    </row>
    <row r="52" spans="1:11" ht="15.75" customHeight="1">
      <c r="A52" s="95" t="s">
        <v>397</v>
      </c>
      <c r="B52" s="350">
        <v>1</v>
      </c>
      <c r="C52" s="96" t="s">
        <v>105</v>
      </c>
      <c r="D52" s="96" t="s">
        <v>105</v>
      </c>
      <c r="E52" s="96">
        <v>1</v>
      </c>
      <c r="F52" s="96" t="s">
        <v>105</v>
      </c>
      <c r="G52" s="96" t="s">
        <v>105</v>
      </c>
      <c r="H52" s="96" t="s">
        <v>105</v>
      </c>
      <c r="I52" s="96" t="s">
        <v>105</v>
      </c>
      <c r="J52" s="96" t="s">
        <v>105</v>
      </c>
      <c r="K52" s="96" t="s">
        <v>105</v>
      </c>
    </row>
    <row r="53" spans="1:11" ht="15.75" customHeight="1">
      <c r="A53" s="98" t="s">
        <v>6</v>
      </c>
      <c r="B53" s="350">
        <v>1</v>
      </c>
      <c r="C53" s="96" t="s">
        <v>105</v>
      </c>
      <c r="D53" s="96" t="s">
        <v>105</v>
      </c>
      <c r="E53" s="96">
        <v>1</v>
      </c>
      <c r="F53" s="96" t="s">
        <v>105</v>
      </c>
      <c r="G53" s="96" t="s">
        <v>105</v>
      </c>
      <c r="H53" s="96" t="s">
        <v>105</v>
      </c>
      <c r="I53" s="96" t="s">
        <v>105</v>
      </c>
      <c r="J53" s="96" t="s">
        <v>105</v>
      </c>
      <c r="K53" s="96" t="s">
        <v>105</v>
      </c>
    </row>
    <row r="54" spans="1:11" ht="15.75" customHeight="1">
      <c r="A54" s="95" t="s">
        <v>9</v>
      </c>
      <c r="B54" s="350">
        <v>191</v>
      </c>
      <c r="C54" s="96">
        <v>11</v>
      </c>
      <c r="D54" s="96">
        <v>8</v>
      </c>
      <c r="E54" s="96">
        <v>30</v>
      </c>
      <c r="F54" s="96">
        <v>50</v>
      </c>
      <c r="G54" s="96">
        <v>58</v>
      </c>
      <c r="H54" s="96">
        <v>9</v>
      </c>
      <c r="I54" s="96">
        <v>18</v>
      </c>
      <c r="J54" s="96">
        <v>2</v>
      </c>
      <c r="K54" s="96">
        <v>5</v>
      </c>
    </row>
    <row r="55" spans="1:11" ht="15.75" customHeight="1">
      <c r="A55" s="98" t="s">
        <v>6</v>
      </c>
      <c r="B55" s="350">
        <v>106</v>
      </c>
      <c r="C55" s="96">
        <v>5</v>
      </c>
      <c r="D55" s="96">
        <v>6</v>
      </c>
      <c r="E55" s="96">
        <v>23</v>
      </c>
      <c r="F55" s="96">
        <v>28</v>
      </c>
      <c r="G55" s="96">
        <v>31</v>
      </c>
      <c r="H55" s="96">
        <v>3</v>
      </c>
      <c r="I55" s="96">
        <v>7</v>
      </c>
      <c r="J55" s="96">
        <v>1</v>
      </c>
      <c r="K55" s="96">
        <v>2</v>
      </c>
    </row>
    <row r="56" spans="1:11" ht="15.75" customHeight="1">
      <c r="A56" s="98" t="s">
        <v>5</v>
      </c>
      <c r="B56" s="350">
        <v>85</v>
      </c>
      <c r="C56" s="96">
        <v>6</v>
      </c>
      <c r="D56" s="96">
        <v>2</v>
      </c>
      <c r="E56" s="96">
        <v>7</v>
      </c>
      <c r="F56" s="96">
        <v>22</v>
      </c>
      <c r="G56" s="96">
        <v>27</v>
      </c>
      <c r="H56" s="96">
        <v>6</v>
      </c>
      <c r="I56" s="96">
        <v>11</v>
      </c>
      <c r="J56" s="96">
        <v>1</v>
      </c>
      <c r="K56" s="96">
        <v>3</v>
      </c>
    </row>
    <row r="57" spans="1:11" ht="15.75" customHeight="1">
      <c r="A57" s="95" t="s">
        <v>59</v>
      </c>
      <c r="B57" s="350">
        <v>5</v>
      </c>
      <c r="C57" s="96">
        <v>2</v>
      </c>
      <c r="D57" s="96" t="s">
        <v>105</v>
      </c>
      <c r="E57" s="96">
        <v>1</v>
      </c>
      <c r="F57" s="96" t="s">
        <v>105</v>
      </c>
      <c r="G57" s="96">
        <v>1</v>
      </c>
      <c r="H57" s="96">
        <v>1</v>
      </c>
      <c r="I57" s="96" t="s">
        <v>105</v>
      </c>
      <c r="J57" s="96" t="s">
        <v>105</v>
      </c>
      <c r="K57" s="96" t="s">
        <v>105</v>
      </c>
    </row>
    <row r="58" spans="1:11" ht="15.75" customHeight="1">
      <c r="A58" s="98" t="s">
        <v>6</v>
      </c>
      <c r="B58" s="350">
        <v>3</v>
      </c>
      <c r="C58" s="96">
        <v>1</v>
      </c>
      <c r="D58" s="96" t="s">
        <v>105</v>
      </c>
      <c r="E58" s="96">
        <v>1</v>
      </c>
      <c r="F58" s="96" t="s">
        <v>105</v>
      </c>
      <c r="G58" s="96">
        <v>1</v>
      </c>
      <c r="H58" s="96" t="s">
        <v>105</v>
      </c>
      <c r="I58" s="96" t="s">
        <v>105</v>
      </c>
      <c r="J58" s="96" t="s">
        <v>105</v>
      </c>
      <c r="K58" s="96" t="s">
        <v>105</v>
      </c>
    </row>
    <row r="59" spans="1:11" ht="15.75" customHeight="1">
      <c r="A59" s="98" t="s">
        <v>5</v>
      </c>
      <c r="B59" s="350">
        <v>2</v>
      </c>
      <c r="C59" s="96">
        <v>1</v>
      </c>
      <c r="D59" s="96" t="s">
        <v>105</v>
      </c>
      <c r="E59" s="96" t="s">
        <v>105</v>
      </c>
      <c r="F59" s="96" t="s">
        <v>105</v>
      </c>
      <c r="G59" s="96" t="s">
        <v>105</v>
      </c>
      <c r="H59" s="96">
        <v>1</v>
      </c>
      <c r="I59" s="96" t="s">
        <v>105</v>
      </c>
      <c r="J59" s="96" t="s">
        <v>105</v>
      </c>
      <c r="K59" s="96" t="s">
        <v>105</v>
      </c>
    </row>
    <row r="60" spans="1:11" ht="15.75" customHeight="1">
      <c r="A60" s="95" t="s">
        <v>456</v>
      </c>
      <c r="B60" s="350">
        <v>1</v>
      </c>
      <c r="C60" s="96" t="s">
        <v>105</v>
      </c>
      <c r="D60" s="96">
        <v>1</v>
      </c>
      <c r="E60" s="96" t="s">
        <v>105</v>
      </c>
      <c r="F60" s="96" t="s">
        <v>105</v>
      </c>
      <c r="G60" s="96" t="s">
        <v>105</v>
      </c>
      <c r="H60" s="96" t="s">
        <v>105</v>
      </c>
      <c r="I60" s="96" t="s">
        <v>105</v>
      </c>
      <c r="J60" s="96" t="s">
        <v>105</v>
      </c>
      <c r="K60" s="96" t="s">
        <v>105</v>
      </c>
    </row>
    <row r="61" spans="1:11" ht="15.75" customHeight="1">
      <c r="A61" s="98" t="s">
        <v>6</v>
      </c>
      <c r="B61" s="350">
        <v>1</v>
      </c>
      <c r="C61" s="96" t="s">
        <v>105</v>
      </c>
      <c r="D61" s="96">
        <v>1</v>
      </c>
      <c r="E61" s="96" t="s">
        <v>105</v>
      </c>
      <c r="F61" s="96" t="s">
        <v>105</v>
      </c>
      <c r="G61" s="96" t="s">
        <v>105</v>
      </c>
      <c r="H61" s="96" t="s">
        <v>105</v>
      </c>
      <c r="I61" s="96" t="s">
        <v>105</v>
      </c>
      <c r="J61" s="96" t="s">
        <v>105</v>
      </c>
      <c r="K61" s="96" t="s">
        <v>105</v>
      </c>
    </row>
    <row r="62" spans="1:11" ht="15.75" customHeight="1">
      <c r="A62" s="95" t="s">
        <v>50</v>
      </c>
      <c r="B62" s="350">
        <v>39</v>
      </c>
      <c r="C62" s="96">
        <v>2</v>
      </c>
      <c r="D62" s="96" t="s">
        <v>105</v>
      </c>
      <c r="E62" s="96">
        <v>2</v>
      </c>
      <c r="F62" s="96">
        <v>3</v>
      </c>
      <c r="G62" s="96">
        <v>3</v>
      </c>
      <c r="H62" s="96">
        <v>9</v>
      </c>
      <c r="I62" s="96">
        <v>12</v>
      </c>
      <c r="J62" s="96">
        <v>5</v>
      </c>
      <c r="K62" s="96">
        <v>3</v>
      </c>
    </row>
    <row r="63" spans="1:11" ht="15.75" customHeight="1">
      <c r="A63" s="98" t="s">
        <v>6</v>
      </c>
      <c r="B63" s="350">
        <v>19</v>
      </c>
      <c r="C63" s="96">
        <v>1</v>
      </c>
      <c r="D63" s="96" t="s">
        <v>105</v>
      </c>
      <c r="E63" s="96" t="s">
        <v>105</v>
      </c>
      <c r="F63" s="96">
        <v>1</v>
      </c>
      <c r="G63" s="96">
        <v>1</v>
      </c>
      <c r="H63" s="96">
        <v>6</v>
      </c>
      <c r="I63" s="96">
        <v>5</v>
      </c>
      <c r="J63" s="96">
        <v>3</v>
      </c>
      <c r="K63" s="96">
        <v>2</v>
      </c>
    </row>
    <row r="64" spans="1:11" ht="15.75" customHeight="1">
      <c r="A64" s="98" t="s">
        <v>5</v>
      </c>
      <c r="B64" s="350">
        <v>20</v>
      </c>
      <c r="C64" s="96">
        <v>1</v>
      </c>
      <c r="D64" s="96" t="s">
        <v>105</v>
      </c>
      <c r="E64" s="96">
        <v>2</v>
      </c>
      <c r="F64" s="96">
        <v>2</v>
      </c>
      <c r="G64" s="96">
        <v>2</v>
      </c>
      <c r="H64" s="96">
        <v>3</v>
      </c>
      <c r="I64" s="96">
        <v>7</v>
      </c>
      <c r="J64" s="96">
        <v>2</v>
      </c>
      <c r="K64" s="96">
        <v>1</v>
      </c>
    </row>
    <row r="65" spans="1:11" ht="15.75" customHeight="1">
      <c r="A65" s="95" t="s">
        <v>195</v>
      </c>
      <c r="B65" s="350">
        <v>1</v>
      </c>
      <c r="C65" s="96" t="s">
        <v>105</v>
      </c>
      <c r="D65" s="96" t="s">
        <v>105</v>
      </c>
      <c r="E65" s="96" t="s">
        <v>105</v>
      </c>
      <c r="F65" s="96" t="s">
        <v>105</v>
      </c>
      <c r="G65" s="96">
        <v>1</v>
      </c>
      <c r="H65" s="96" t="s">
        <v>105</v>
      </c>
      <c r="I65" s="96" t="s">
        <v>105</v>
      </c>
      <c r="J65" s="96" t="s">
        <v>105</v>
      </c>
      <c r="K65" s="96" t="s">
        <v>105</v>
      </c>
    </row>
    <row r="66" spans="1:11" ht="15.75" customHeight="1">
      <c r="A66" s="98" t="s">
        <v>5</v>
      </c>
      <c r="B66" s="350">
        <v>1</v>
      </c>
      <c r="C66" s="96" t="s">
        <v>105</v>
      </c>
      <c r="D66" s="96" t="s">
        <v>105</v>
      </c>
      <c r="E66" s="96" t="s">
        <v>105</v>
      </c>
      <c r="F66" s="96" t="s">
        <v>105</v>
      </c>
      <c r="G66" s="96">
        <v>1</v>
      </c>
      <c r="H66" s="96" t="s">
        <v>105</v>
      </c>
      <c r="I66" s="96" t="s">
        <v>105</v>
      </c>
      <c r="J66" s="96" t="s">
        <v>105</v>
      </c>
      <c r="K66" s="96" t="s">
        <v>105</v>
      </c>
    </row>
    <row r="67" spans="1:11" ht="15.75" customHeight="1">
      <c r="A67" s="95" t="s">
        <v>68</v>
      </c>
      <c r="B67" s="350">
        <v>1</v>
      </c>
      <c r="C67" s="96" t="s">
        <v>105</v>
      </c>
      <c r="D67" s="96" t="s">
        <v>105</v>
      </c>
      <c r="E67" s="96" t="s">
        <v>105</v>
      </c>
      <c r="F67" s="96" t="s">
        <v>105</v>
      </c>
      <c r="G67" s="96">
        <v>1</v>
      </c>
      <c r="H67" s="96" t="s">
        <v>105</v>
      </c>
      <c r="I67" s="96" t="s">
        <v>105</v>
      </c>
      <c r="J67" s="96" t="s">
        <v>105</v>
      </c>
      <c r="K67" s="96" t="s">
        <v>105</v>
      </c>
    </row>
    <row r="68" spans="1:11" ht="15.75" customHeight="1">
      <c r="A68" s="98" t="s">
        <v>5</v>
      </c>
      <c r="B68" s="350">
        <v>1</v>
      </c>
      <c r="C68" s="96" t="s">
        <v>105</v>
      </c>
      <c r="D68" s="96" t="s">
        <v>105</v>
      </c>
      <c r="E68" s="96" t="s">
        <v>105</v>
      </c>
      <c r="F68" s="96" t="s">
        <v>105</v>
      </c>
      <c r="G68" s="96">
        <v>1</v>
      </c>
      <c r="H68" s="96" t="s">
        <v>105</v>
      </c>
      <c r="I68" s="96" t="s">
        <v>105</v>
      </c>
      <c r="J68" s="96" t="s">
        <v>105</v>
      </c>
      <c r="K68" s="96" t="s">
        <v>105</v>
      </c>
    </row>
    <row r="69" spans="1:11" ht="15.75" customHeight="1">
      <c r="A69" s="95" t="s">
        <v>262</v>
      </c>
      <c r="B69" s="350">
        <v>27</v>
      </c>
      <c r="C69" s="96">
        <v>7</v>
      </c>
      <c r="D69" s="96" t="s">
        <v>105</v>
      </c>
      <c r="E69" s="96">
        <v>1</v>
      </c>
      <c r="F69" s="96" t="s">
        <v>105</v>
      </c>
      <c r="G69" s="96">
        <v>4</v>
      </c>
      <c r="H69" s="96">
        <v>5</v>
      </c>
      <c r="I69" s="96">
        <v>8</v>
      </c>
      <c r="J69" s="96">
        <v>2</v>
      </c>
      <c r="K69" s="96" t="s">
        <v>105</v>
      </c>
    </row>
    <row r="70" spans="1:11" ht="15.75" customHeight="1">
      <c r="A70" s="98" t="s">
        <v>6</v>
      </c>
      <c r="B70" s="350">
        <v>15</v>
      </c>
      <c r="C70" s="96">
        <v>5</v>
      </c>
      <c r="D70" s="96" t="s">
        <v>105</v>
      </c>
      <c r="E70" s="96">
        <v>1</v>
      </c>
      <c r="F70" s="96" t="s">
        <v>105</v>
      </c>
      <c r="G70" s="96">
        <v>1</v>
      </c>
      <c r="H70" s="96">
        <v>3</v>
      </c>
      <c r="I70" s="96">
        <v>5</v>
      </c>
      <c r="J70" s="96" t="s">
        <v>105</v>
      </c>
      <c r="K70" s="96" t="s">
        <v>105</v>
      </c>
    </row>
    <row r="71" spans="1:11" ht="15.75" customHeight="1">
      <c r="A71" s="98" t="s">
        <v>5</v>
      </c>
      <c r="B71" s="350">
        <v>12</v>
      </c>
      <c r="C71" s="96">
        <v>2</v>
      </c>
      <c r="D71" s="96" t="s">
        <v>105</v>
      </c>
      <c r="E71" s="96" t="s">
        <v>105</v>
      </c>
      <c r="F71" s="96" t="s">
        <v>105</v>
      </c>
      <c r="G71" s="96">
        <v>3</v>
      </c>
      <c r="H71" s="96">
        <v>2</v>
      </c>
      <c r="I71" s="96">
        <v>3</v>
      </c>
      <c r="J71" s="96">
        <v>2</v>
      </c>
      <c r="K71" s="96" t="s">
        <v>105</v>
      </c>
    </row>
    <row r="72" spans="1:11" ht="15.75" customHeight="1">
      <c r="A72" s="95" t="s">
        <v>51</v>
      </c>
      <c r="B72" s="350">
        <v>1</v>
      </c>
      <c r="C72" s="96" t="s">
        <v>105</v>
      </c>
      <c r="D72" s="96" t="s">
        <v>105</v>
      </c>
      <c r="E72" s="96">
        <v>1</v>
      </c>
      <c r="F72" s="96" t="s">
        <v>105</v>
      </c>
      <c r="G72" s="96" t="s">
        <v>105</v>
      </c>
      <c r="H72" s="96" t="s">
        <v>105</v>
      </c>
      <c r="I72" s="96" t="s">
        <v>105</v>
      </c>
      <c r="J72" s="96" t="s">
        <v>105</v>
      </c>
      <c r="K72" s="96" t="s">
        <v>105</v>
      </c>
    </row>
    <row r="73" spans="1:11" ht="15.75" customHeight="1">
      <c r="A73" s="98" t="s">
        <v>5</v>
      </c>
      <c r="B73" s="350">
        <v>1</v>
      </c>
      <c r="C73" s="96" t="s">
        <v>105</v>
      </c>
      <c r="D73" s="96" t="s">
        <v>105</v>
      </c>
      <c r="E73" s="96">
        <v>1</v>
      </c>
      <c r="F73" s="96" t="s">
        <v>105</v>
      </c>
      <c r="G73" s="96" t="s">
        <v>105</v>
      </c>
      <c r="H73" s="96" t="s">
        <v>105</v>
      </c>
      <c r="I73" s="96" t="s">
        <v>105</v>
      </c>
      <c r="J73" s="96" t="s">
        <v>105</v>
      </c>
      <c r="K73" s="96" t="s">
        <v>105</v>
      </c>
    </row>
    <row r="74" spans="1:11" ht="15.75" customHeight="1">
      <c r="A74" s="95" t="s">
        <v>69</v>
      </c>
      <c r="B74" s="350">
        <v>1</v>
      </c>
      <c r="C74" s="96" t="s">
        <v>105</v>
      </c>
      <c r="D74" s="96" t="s">
        <v>105</v>
      </c>
      <c r="E74" s="96" t="s">
        <v>105</v>
      </c>
      <c r="F74" s="96" t="s">
        <v>105</v>
      </c>
      <c r="G74" s="96">
        <v>1</v>
      </c>
      <c r="H74" s="96" t="s">
        <v>105</v>
      </c>
      <c r="I74" s="96" t="s">
        <v>105</v>
      </c>
      <c r="J74" s="96" t="s">
        <v>105</v>
      </c>
      <c r="K74" s="96" t="s">
        <v>105</v>
      </c>
    </row>
    <row r="75" spans="1:11" ht="15.75" customHeight="1">
      <c r="A75" s="98" t="s">
        <v>6</v>
      </c>
      <c r="B75" s="350">
        <v>1</v>
      </c>
      <c r="C75" s="96" t="s">
        <v>105</v>
      </c>
      <c r="D75" s="96" t="s">
        <v>105</v>
      </c>
      <c r="E75" s="96" t="s">
        <v>105</v>
      </c>
      <c r="F75" s="96" t="s">
        <v>105</v>
      </c>
      <c r="G75" s="96">
        <v>1</v>
      </c>
      <c r="H75" s="96" t="s">
        <v>105</v>
      </c>
      <c r="I75" s="96" t="s">
        <v>105</v>
      </c>
      <c r="J75" s="96" t="s">
        <v>105</v>
      </c>
      <c r="K75" s="96" t="s">
        <v>105</v>
      </c>
    </row>
    <row r="76" spans="1:11" ht="15.75" customHeight="1">
      <c r="A76" s="95" t="s">
        <v>398</v>
      </c>
      <c r="B76" s="350">
        <v>3</v>
      </c>
      <c r="C76" s="96" t="s">
        <v>105</v>
      </c>
      <c r="D76" s="96" t="s">
        <v>105</v>
      </c>
      <c r="E76" s="96" t="s">
        <v>105</v>
      </c>
      <c r="F76" s="96" t="s">
        <v>105</v>
      </c>
      <c r="G76" s="96">
        <v>1</v>
      </c>
      <c r="H76" s="96" t="s">
        <v>105</v>
      </c>
      <c r="I76" s="96" t="s">
        <v>105</v>
      </c>
      <c r="J76" s="96" t="s">
        <v>105</v>
      </c>
      <c r="K76" s="96">
        <v>2</v>
      </c>
    </row>
    <row r="77" spans="1:11" ht="15.75" customHeight="1">
      <c r="A77" s="98" t="s">
        <v>6</v>
      </c>
      <c r="B77" s="350">
        <v>2</v>
      </c>
      <c r="C77" s="96" t="s">
        <v>105</v>
      </c>
      <c r="D77" s="96" t="s">
        <v>105</v>
      </c>
      <c r="E77" s="96" t="s">
        <v>105</v>
      </c>
      <c r="F77" s="96" t="s">
        <v>105</v>
      </c>
      <c r="G77" s="96">
        <v>1</v>
      </c>
      <c r="H77" s="96" t="s">
        <v>105</v>
      </c>
      <c r="I77" s="96" t="s">
        <v>105</v>
      </c>
      <c r="J77" s="96" t="s">
        <v>105</v>
      </c>
      <c r="K77" s="96">
        <v>1</v>
      </c>
    </row>
    <row r="78" spans="1:11" ht="15.75" customHeight="1">
      <c r="A78" s="98" t="s">
        <v>5</v>
      </c>
      <c r="B78" s="350">
        <v>1</v>
      </c>
      <c r="C78" s="96" t="s">
        <v>105</v>
      </c>
      <c r="D78" s="96" t="s">
        <v>105</v>
      </c>
      <c r="E78" s="96" t="s">
        <v>105</v>
      </c>
      <c r="F78" s="96" t="s">
        <v>105</v>
      </c>
      <c r="G78" s="96" t="s">
        <v>105</v>
      </c>
      <c r="H78" s="96" t="s">
        <v>105</v>
      </c>
      <c r="I78" s="96" t="s">
        <v>105</v>
      </c>
      <c r="J78" s="96" t="s">
        <v>105</v>
      </c>
      <c r="K78" s="96">
        <v>1</v>
      </c>
    </row>
    <row r="79" spans="1:11" ht="15.75" customHeight="1">
      <c r="A79" s="95" t="s">
        <v>47</v>
      </c>
      <c r="B79" s="350">
        <v>38</v>
      </c>
      <c r="C79" s="96">
        <v>2</v>
      </c>
      <c r="D79" s="96">
        <v>2</v>
      </c>
      <c r="E79" s="96">
        <v>1</v>
      </c>
      <c r="F79" s="96">
        <v>3</v>
      </c>
      <c r="G79" s="96">
        <v>7</v>
      </c>
      <c r="H79" s="96">
        <v>4</v>
      </c>
      <c r="I79" s="96">
        <v>11</v>
      </c>
      <c r="J79" s="96">
        <v>3</v>
      </c>
      <c r="K79" s="96">
        <v>5</v>
      </c>
    </row>
    <row r="80" spans="1:11" ht="15.75" customHeight="1">
      <c r="A80" s="98" t="s">
        <v>6</v>
      </c>
      <c r="B80" s="350">
        <v>17</v>
      </c>
      <c r="C80" s="96">
        <v>2</v>
      </c>
      <c r="D80" s="96">
        <v>1</v>
      </c>
      <c r="E80" s="96">
        <v>1</v>
      </c>
      <c r="F80" s="96">
        <v>1</v>
      </c>
      <c r="G80" s="96">
        <v>2</v>
      </c>
      <c r="H80" s="96">
        <v>3</v>
      </c>
      <c r="I80" s="96">
        <v>4</v>
      </c>
      <c r="J80" s="96">
        <v>1</v>
      </c>
      <c r="K80" s="96">
        <v>2</v>
      </c>
    </row>
    <row r="81" spans="1:11" ht="15.75" customHeight="1">
      <c r="A81" s="98" t="s">
        <v>5</v>
      </c>
      <c r="B81" s="350">
        <v>21</v>
      </c>
      <c r="C81" s="96" t="s">
        <v>105</v>
      </c>
      <c r="D81" s="96">
        <v>1</v>
      </c>
      <c r="E81" s="96" t="s">
        <v>105</v>
      </c>
      <c r="F81" s="96">
        <v>2</v>
      </c>
      <c r="G81" s="96">
        <v>5</v>
      </c>
      <c r="H81" s="96">
        <v>1</v>
      </c>
      <c r="I81" s="96">
        <v>7</v>
      </c>
      <c r="J81" s="96">
        <v>2</v>
      </c>
      <c r="K81" s="96">
        <v>3</v>
      </c>
    </row>
    <row r="82" spans="1:11" ht="15.75" customHeight="1">
      <c r="A82" s="95" t="s">
        <v>60</v>
      </c>
      <c r="B82" s="350">
        <v>2</v>
      </c>
      <c r="C82" s="96" t="s">
        <v>105</v>
      </c>
      <c r="D82" s="96" t="s">
        <v>105</v>
      </c>
      <c r="E82" s="96" t="s">
        <v>105</v>
      </c>
      <c r="F82" s="96" t="s">
        <v>105</v>
      </c>
      <c r="G82" s="96" t="s">
        <v>105</v>
      </c>
      <c r="H82" s="96" t="s">
        <v>105</v>
      </c>
      <c r="I82" s="96">
        <v>1</v>
      </c>
      <c r="J82" s="96" t="s">
        <v>105</v>
      </c>
      <c r="K82" s="96">
        <v>1</v>
      </c>
    </row>
    <row r="83" spans="1:11" ht="15.75" customHeight="1">
      <c r="A83" s="98" t="s">
        <v>6</v>
      </c>
      <c r="B83" s="350">
        <v>1</v>
      </c>
      <c r="C83" s="96" t="s">
        <v>105</v>
      </c>
      <c r="D83" s="96" t="s">
        <v>105</v>
      </c>
      <c r="E83" s="96" t="s">
        <v>105</v>
      </c>
      <c r="F83" s="96" t="s">
        <v>105</v>
      </c>
      <c r="G83" s="96" t="s">
        <v>105</v>
      </c>
      <c r="H83" s="96" t="s">
        <v>105</v>
      </c>
      <c r="I83" s="96" t="s">
        <v>105</v>
      </c>
      <c r="J83" s="96" t="s">
        <v>105</v>
      </c>
      <c r="K83" s="96">
        <v>1</v>
      </c>
    </row>
    <row r="84" spans="1:11" ht="15.75" customHeight="1">
      <c r="A84" s="98" t="s">
        <v>5</v>
      </c>
      <c r="B84" s="350">
        <v>1</v>
      </c>
      <c r="C84" s="96" t="s">
        <v>105</v>
      </c>
      <c r="D84" s="96" t="s">
        <v>105</v>
      </c>
      <c r="E84" s="96" t="s">
        <v>105</v>
      </c>
      <c r="F84" s="96" t="s">
        <v>105</v>
      </c>
      <c r="G84" s="96" t="s">
        <v>105</v>
      </c>
      <c r="H84" s="96" t="s">
        <v>105</v>
      </c>
      <c r="I84" s="96">
        <v>1</v>
      </c>
      <c r="J84" s="96" t="s">
        <v>105</v>
      </c>
      <c r="K84" s="96" t="s">
        <v>105</v>
      </c>
    </row>
    <row r="85" spans="1:11" ht="15.75" customHeight="1">
      <c r="A85" s="95" t="s">
        <v>327</v>
      </c>
      <c r="B85" s="350">
        <v>2</v>
      </c>
      <c r="C85" s="96" t="s">
        <v>105</v>
      </c>
      <c r="D85" s="96" t="s">
        <v>105</v>
      </c>
      <c r="E85" s="96" t="s">
        <v>105</v>
      </c>
      <c r="F85" s="96" t="s">
        <v>105</v>
      </c>
      <c r="G85" s="96">
        <v>2</v>
      </c>
      <c r="H85" s="96" t="s">
        <v>105</v>
      </c>
      <c r="I85" s="96" t="s">
        <v>105</v>
      </c>
      <c r="J85" s="96" t="s">
        <v>105</v>
      </c>
      <c r="K85" s="96" t="s">
        <v>105</v>
      </c>
    </row>
    <row r="86" spans="1:11" ht="15.75" customHeight="1">
      <c r="A86" s="98" t="s">
        <v>6</v>
      </c>
      <c r="B86" s="350">
        <v>2</v>
      </c>
      <c r="C86" s="96" t="s">
        <v>105</v>
      </c>
      <c r="D86" s="96" t="s">
        <v>105</v>
      </c>
      <c r="E86" s="96" t="s">
        <v>105</v>
      </c>
      <c r="F86" s="96" t="s">
        <v>105</v>
      </c>
      <c r="G86" s="96">
        <v>2</v>
      </c>
      <c r="H86" s="96" t="s">
        <v>105</v>
      </c>
      <c r="I86" s="96" t="s">
        <v>105</v>
      </c>
      <c r="J86" s="96" t="s">
        <v>105</v>
      </c>
      <c r="K86" s="96" t="s">
        <v>105</v>
      </c>
    </row>
    <row r="87" spans="1:11" ht="15.75" customHeight="1">
      <c r="A87" s="92" t="s">
        <v>264</v>
      </c>
      <c r="B87" s="350">
        <v>8</v>
      </c>
      <c r="C87" s="96" t="s">
        <v>105</v>
      </c>
      <c r="D87" s="96" t="s">
        <v>105</v>
      </c>
      <c r="E87" s="96" t="s">
        <v>105</v>
      </c>
      <c r="F87" s="96" t="s">
        <v>105</v>
      </c>
      <c r="G87" s="96">
        <v>2</v>
      </c>
      <c r="H87" s="96">
        <v>1</v>
      </c>
      <c r="I87" s="96">
        <v>3</v>
      </c>
      <c r="J87" s="96">
        <v>2</v>
      </c>
      <c r="K87" s="96" t="s">
        <v>105</v>
      </c>
    </row>
    <row r="88" spans="1:11" ht="15.75" customHeight="1">
      <c r="A88" s="98" t="s">
        <v>6</v>
      </c>
      <c r="B88" s="350">
        <v>3</v>
      </c>
      <c r="C88" s="96" t="s">
        <v>105</v>
      </c>
      <c r="D88" s="96" t="s">
        <v>105</v>
      </c>
      <c r="E88" s="96" t="s">
        <v>105</v>
      </c>
      <c r="F88" s="96" t="s">
        <v>105</v>
      </c>
      <c r="G88" s="96">
        <v>1</v>
      </c>
      <c r="H88" s="96" t="s">
        <v>105</v>
      </c>
      <c r="I88" s="96">
        <v>2</v>
      </c>
      <c r="J88" s="96" t="s">
        <v>105</v>
      </c>
      <c r="K88" s="96" t="s">
        <v>105</v>
      </c>
    </row>
    <row r="89" spans="1:11" ht="15.75" customHeight="1">
      <c r="A89" s="98" t="s">
        <v>5</v>
      </c>
      <c r="B89" s="350">
        <v>5</v>
      </c>
      <c r="C89" s="96" t="s">
        <v>105</v>
      </c>
      <c r="D89" s="96" t="s">
        <v>105</v>
      </c>
      <c r="E89" s="96" t="s">
        <v>105</v>
      </c>
      <c r="F89" s="96" t="s">
        <v>105</v>
      </c>
      <c r="G89" s="96">
        <v>1</v>
      </c>
      <c r="H89" s="96">
        <v>1</v>
      </c>
      <c r="I89" s="96">
        <v>1</v>
      </c>
      <c r="J89" s="96">
        <v>2</v>
      </c>
      <c r="K89" s="96" t="s">
        <v>105</v>
      </c>
    </row>
    <row r="90" spans="1:11" ht="15.75" customHeight="1">
      <c r="A90" s="92" t="s">
        <v>265</v>
      </c>
      <c r="B90" s="350">
        <v>1</v>
      </c>
      <c r="C90" s="96" t="s">
        <v>105</v>
      </c>
      <c r="D90" s="96" t="s">
        <v>105</v>
      </c>
      <c r="E90" s="96" t="s">
        <v>105</v>
      </c>
      <c r="F90" s="96" t="s">
        <v>105</v>
      </c>
      <c r="G90" s="96" t="s">
        <v>105</v>
      </c>
      <c r="H90" s="96" t="s">
        <v>105</v>
      </c>
      <c r="I90" s="96">
        <v>1</v>
      </c>
      <c r="J90" s="96" t="s">
        <v>105</v>
      </c>
      <c r="K90" s="96" t="s">
        <v>105</v>
      </c>
    </row>
    <row r="91" spans="1:11" ht="15.75" customHeight="1">
      <c r="A91" s="98" t="s">
        <v>6</v>
      </c>
      <c r="B91" s="350">
        <v>1</v>
      </c>
      <c r="C91" s="96" t="s">
        <v>105</v>
      </c>
      <c r="D91" s="96" t="s">
        <v>105</v>
      </c>
      <c r="E91" s="96" t="s">
        <v>105</v>
      </c>
      <c r="F91" s="96" t="s">
        <v>105</v>
      </c>
      <c r="G91" s="96" t="s">
        <v>105</v>
      </c>
      <c r="H91" s="96" t="s">
        <v>105</v>
      </c>
      <c r="I91" s="96">
        <v>1</v>
      </c>
      <c r="J91" s="96" t="s">
        <v>105</v>
      </c>
      <c r="K91" s="96" t="s">
        <v>105</v>
      </c>
    </row>
    <row r="92" spans="1:11" ht="15.75" customHeight="1">
      <c r="A92" s="92" t="s">
        <v>57</v>
      </c>
      <c r="B92" s="350">
        <v>1</v>
      </c>
      <c r="C92" s="96" t="s">
        <v>105</v>
      </c>
      <c r="D92" s="96" t="s">
        <v>105</v>
      </c>
      <c r="E92" s="96" t="s">
        <v>105</v>
      </c>
      <c r="F92" s="96" t="s">
        <v>105</v>
      </c>
      <c r="G92" s="96" t="s">
        <v>105</v>
      </c>
      <c r="H92" s="96" t="s">
        <v>105</v>
      </c>
      <c r="I92" s="96">
        <v>1</v>
      </c>
      <c r="J92" s="96" t="s">
        <v>105</v>
      </c>
      <c r="K92" s="96" t="s">
        <v>105</v>
      </c>
    </row>
    <row r="93" spans="1:11" ht="15.75" customHeight="1">
      <c r="A93" s="98" t="s">
        <v>5</v>
      </c>
      <c r="B93" s="350">
        <v>1</v>
      </c>
      <c r="C93" s="96" t="s">
        <v>105</v>
      </c>
      <c r="D93" s="96" t="s">
        <v>105</v>
      </c>
      <c r="E93" s="96" t="s">
        <v>105</v>
      </c>
      <c r="F93" s="96" t="s">
        <v>105</v>
      </c>
      <c r="G93" s="96" t="s">
        <v>105</v>
      </c>
      <c r="H93" s="96" t="s">
        <v>105</v>
      </c>
      <c r="I93" s="96">
        <v>1</v>
      </c>
      <c r="J93" s="96" t="s">
        <v>105</v>
      </c>
      <c r="K93" s="96" t="s">
        <v>105</v>
      </c>
    </row>
    <row r="94" spans="1:11" ht="15.75" customHeight="1">
      <c r="A94" s="92" t="s">
        <v>52</v>
      </c>
      <c r="B94" s="350">
        <v>6</v>
      </c>
      <c r="C94" s="96" t="s">
        <v>105</v>
      </c>
      <c r="D94" s="96" t="s">
        <v>105</v>
      </c>
      <c r="E94" s="96" t="s">
        <v>105</v>
      </c>
      <c r="F94" s="96" t="s">
        <v>105</v>
      </c>
      <c r="G94" s="96">
        <v>1</v>
      </c>
      <c r="H94" s="96">
        <v>1</v>
      </c>
      <c r="I94" s="96" t="s">
        <v>105</v>
      </c>
      <c r="J94" s="96">
        <v>1</v>
      </c>
      <c r="K94" s="96">
        <v>3</v>
      </c>
    </row>
    <row r="95" spans="1:11" ht="15.75" customHeight="1">
      <c r="A95" s="98" t="s">
        <v>6</v>
      </c>
      <c r="B95" s="350">
        <v>2</v>
      </c>
      <c r="C95" s="96" t="s">
        <v>105</v>
      </c>
      <c r="D95" s="96" t="s">
        <v>105</v>
      </c>
      <c r="E95" s="96" t="s">
        <v>105</v>
      </c>
      <c r="F95" s="96" t="s">
        <v>105</v>
      </c>
      <c r="G95" s="96" t="s">
        <v>105</v>
      </c>
      <c r="H95" s="96" t="s">
        <v>105</v>
      </c>
      <c r="I95" s="96" t="s">
        <v>105</v>
      </c>
      <c r="J95" s="96">
        <v>1</v>
      </c>
      <c r="K95" s="96">
        <v>1</v>
      </c>
    </row>
    <row r="96" spans="1:11" ht="15.75" customHeight="1">
      <c r="A96" s="98" t="s">
        <v>5</v>
      </c>
      <c r="B96" s="350">
        <v>4</v>
      </c>
      <c r="C96" s="96" t="s">
        <v>105</v>
      </c>
      <c r="D96" s="96" t="s">
        <v>105</v>
      </c>
      <c r="E96" s="96" t="s">
        <v>105</v>
      </c>
      <c r="F96" s="96" t="s">
        <v>105</v>
      </c>
      <c r="G96" s="96">
        <v>1</v>
      </c>
      <c r="H96" s="96">
        <v>1</v>
      </c>
      <c r="I96" s="96" t="s">
        <v>105</v>
      </c>
      <c r="J96" s="96" t="s">
        <v>105</v>
      </c>
      <c r="K96" s="96">
        <v>2</v>
      </c>
    </row>
    <row r="97" spans="1:11" ht="15.75" customHeight="1">
      <c r="A97" s="92" t="s">
        <v>56</v>
      </c>
      <c r="B97" s="350">
        <v>11</v>
      </c>
      <c r="C97" s="96" t="s">
        <v>105</v>
      </c>
      <c r="D97" s="96" t="s">
        <v>105</v>
      </c>
      <c r="E97" s="96">
        <v>4</v>
      </c>
      <c r="F97" s="96">
        <v>7</v>
      </c>
      <c r="G97" s="96" t="s">
        <v>105</v>
      </c>
      <c r="H97" s="96" t="s">
        <v>105</v>
      </c>
      <c r="I97" s="96" t="s">
        <v>105</v>
      </c>
      <c r="J97" s="96" t="s">
        <v>105</v>
      </c>
      <c r="K97" s="96" t="s">
        <v>105</v>
      </c>
    </row>
    <row r="98" spans="1:11" ht="15.75" customHeight="1">
      <c r="A98" s="98" t="s">
        <v>6</v>
      </c>
      <c r="B98" s="350">
        <v>4</v>
      </c>
      <c r="C98" s="96" t="s">
        <v>105</v>
      </c>
      <c r="D98" s="96" t="s">
        <v>105</v>
      </c>
      <c r="E98" s="96">
        <v>3</v>
      </c>
      <c r="F98" s="96">
        <v>1</v>
      </c>
      <c r="G98" s="96" t="s">
        <v>105</v>
      </c>
      <c r="H98" s="96" t="s">
        <v>105</v>
      </c>
      <c r="I98" s="96" t="s">
        <v>105</v>
      </c>
      <c r="J98" s="96" t="s">
        <v>105</v>
      </c>
      <c r="K98" s="96" t="s">
        <v>105</v>
      </c>
    </row>
    <row r="99" spans="1:11" ht="15.75" customHeight="1">
      <c r="A99" s="98" t="s">
        <v>5</v>
      </c>
      <c r="B99" s="350">
        <v>7</v>
      </c>
      <c r="C99" s="96" t="s">
        <v>105</v>
      </c>
      <c r="D99" s="96" t="s">
        <v>105</v>
      </c>
      <c r="E99" s="96">
        <v>1</v>
      </c>
      <c r="F99" s="96">
        <v>6</v>
      </c>
      <c r="G99" s="96" t="s">
        <v>105</v>
      </c>
      <c r="H99" s="96" t="s">
        <v>105</v>
      </c>
      <c r="I99" s="96" t="s">
        <v>105</v>
      </c>
      <c r="J99" s="96" t="s">
        <v>105</v>
      </c>
      <c r="K99" s="96" t="s">
        <v>105</v>
      </c>
    </row>
    <row r="100" spans="1:11" ht="15.75" customHeight="1">
      <c r="A100" s="92" t="s">
        <v>266</v>
      </c>
      <c r="B100" s="350">
        <v>8</v>
      </c>
      <c r="C100" s="96">
        <v>2</v>
      </c>
      <c r="D100" s="96" t="s">
        <v>105</v>
      </c>
      <c r="E100" s="96" t="s">
        <v>105</v>
      </c>
      <c r="F100" s="96">
        <v>1</v>
      </c>
      <c r="G100" s="96">
        <v>1</v>
      </c>
      <c r="H100" s="96">
        <v>2</v>
      </c>
      <c r="I100" s="96">
        <v>1</v>
      </c>
      <c r="J100" s="96" t="s">
        <v>105</v>
      </c>
      <c r="K100" s="96">
        <v>1</v>
      </c>
    </row>
    <row r="101" spans="1:11" ht="15.75" customHeight="1">
      <c r="A101" s="98" t="s">
        <v>6</v>
      </c>
      <c r="B101" s="350">
        <v>4</v>
      </c>
      <c r="C101" s="96">
        <v>1</v>
      </c>
      <c r="D101" s="96" t="s">
        <v>105</v>
      </c>
      <c r="E101" s="96" t="s">
        <v>105</v>
      </c>
      <c r="F101" s="96">
        <v>1</v>
      </c>
      <c r="G101" s="96" t="s">
        <v>105</v>
      </c>
      <c r="H101" s="96">
        <v>2</v>
      </c>
      <c r="I101" s="96" t="s">
        <v>105</v>
      </c>
      <c r="J101" s="96" t="s">
        <v>105</v>
      </c>
      <c r="K101" s="96" t="s">
        <v>105</v>
      </c>
    </row>
    <row r="102" spans="1:11" ht="15.75" customHeight="1">
      <c r="A102" s="98" t="s">
        <v>5</v>
      </c>
      <c r="B102" s="350">
        <v>4</v>
      </c>
      <c r="C102" s="96">
        <v>1</v>
      </c>
      <c r="D102" s="96" t="s">
        <v>105</v>
      </c>
      <c r="E102" s="96" t="s">
        <v>105</v>
      </c>
      <c r="F102" s="96" t="s">
        <v>105</v>
      </c>
      <c r="G102" s="96">
        <v>1</v>
      </c>
      <c r="H102" s="96" t="s">
        <v>105</v>
      </c>
      <c r="I102" s="96">
        <v>1</v>
      </c>
      <c r="J102" s="96" t="s">
        <v>105</v>
      </c>
      <c r="K102" s="96">
        <v>1</v>
      </c>
    </row>
    <row r="103" spans="1:11" ht="15.75" customHeight="1">
      <c r="A103" s="92" t="s">
        <v>193</v>
      </c>
      <c r="B103" s="350">
        <v>1</v>
      </c>
      <c r="C103" s="96" t="s">
        <v>105</v>
      </c>
      <c r="D103" s="96" t="s">
        <v>105</v>
      </c>
      <c r="E103" s="96" t="s">
        <v>105</v>
      </c>
      <c r="F103" s="96" t="s">
        <v>105</v>
      </c>
      <c r="G103" s="96">
        <v>1</v>
      </c>
      <c r="H103" s="96" t="s">
        <v>105</v>
      </c>
      <c r="I103" s="96" t="s">
        <v>105</v>
      </c>
      <c r="J103" s="96" t="s">
        <v>105</v>
      </c>
      <c r="K103" s="96" t="s">
        <v>105</v>
      </c>
    </row>
    <row r="104" spans="1:11" ht="15.75" customHeight="1" thickBot="1">
      <c r="A104" s="251" t="s">
        <v>6</v>
      </c>
      <c r="B104" s="351">
        <v>1</v>
      </c>
      <c r="C104" s="252" t="s">
        <v>105</v>
      </c>
      <c r="D104" s="252" t="s">
        <v>105</v>
      </c>
      <c r="E104" s="252" t="s">
        <v>105</v>
      </c>
      <c r="F104" s="252" t="s">
        <v>105</v>
      </c>
      <c r="G104" s="252">
        <v>1</v>
      </c>
      <c r="H104" s="252" t="s">
        <v>105</v>
      </c>
      <c r="I104" s="252" t="s">
        <v>105</v>
      </c>
      <c r="J104" s="252" t="s">
        <v>105</v>
      </c>
      <c r="K104" s="252" t="s">
        <v>105</v>
      </c>
    </row>
    <row r="105" spans="1:11" ht="15.75" customHeight="1">
      <c r="A105" s="401" t="s">
        <v>646</v>
      </c>
      <c r="B105" s="401"/>
      <c r="C105" s="401"/>
      <c r="D105" s="401"/>
      <c r="E105" s="401"/>
      <c r="F105" s="401"/>
      <c r="G105" s="401"/>
      <c r="H105" s="401"/>
      <c r="I105" s="401"/>
      <c r="J105" s="401"/>
      <c r="K105" s="401"/>
    </row>
  </sheetData>
  <mergeCells count="4">
    <mergeCell ref="B4:K4"/>
    <mergeCell ref="A3:K3"/>
    <mergeCell ref="A1:M1"/>
    <mergeCell ref="A105:K105"/>
  </mergeCells>
  <phoneticPr fontId="8" type="noConversion"/>
  <pageMargins left="0.59055118110236227" right="0.39370078740157483" top="0.98425196850393704" bottom="0.98425196850393704" header="0.51181102362204722" footer="0.51181102362204722"/>
  <pageSetup paperSize="9" orientation="portrait" r:id="rId1"/>
  <headerFooter alignWithMargins="0">
    <oddHeader>&amp;R&amp;A</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32"/>
  <sheetViews>
    <sheetView zoomScale="85" zoomScaleNormal="85" workbookViewId="0">
      <selection activeCell="P32" sqref="P32"/>
    </sheetView>
  </sheetViews>
  <sheetFormatPr baseColWidth="10" defaultColWidth="11.42578125" defaultRowHeight="12"/>
  <cols>
    <col min="1" max="1" width="17.140625" style="14" bestFit="1" customWidth="1"/>
    <col min="2" max="2" width="7.7109375" style="15" customWidth="1"/>
    <col min="3" max="3" width="7.7109375" style="16" customWidth="1"/>
    <col min="4" max="4" width="7.7109375" style="16" bestFit="1" customWidth="1"/>
    <col min="5" max="10" width="7.7109375" style="17" bestFit="1" customWidth="1"/>
    <col min="11" max="11" width="7.7109375" style="17" customWidth="1"/>
    <col min="12" max="16384" width="11.42578125" style="17"/>
  </cols>
  <sheetData>
    <row r="1" spans="1:12" s="13" customFormat="1" ht="18">
      <c r="A1" s="400" t="s">
        <v>466</v>
      </c>
      <c r="B1" s="400"/>
      <c r="C1" s="400"/>
      <c r="D1" s="400"/>
      <c r="E1" s="400"/>
      <c r="F1" s="400"/>
      <c r="G1" s="400"/>
      <c r="H1" s="400"/>
      <c r="I1" s="400"/>
      <c r="J1" s="400"/>
      <c r="K1" s="400"/>
      <c r="L1" s="400"/>
    </row>
    <row r="2" spans="1:12" s="13" customFormat="1" ht="15.75" customHeight="1">
      <c r="A2" s="85"/>
      <c r="B2" s="85"/>
      <c r="C2" s="85"/>
      <c r="D2" s="85"/>
      <c r="E2" s="85"/>
      <c r="F2" s="85"/>
      <c r="G2" s="85"/>
      <c r="H2" s="85"/>
      <c r="I2" s="85"/>
      <c r="J2" s="85"/>
      <c r="K2" s="85"/>
    </row>
    <row r="3" spans="1:12" ht="15.75" customHeight="1" thickBot="1">
      <c r="A3" s="397" t="s">
        <v>115</v>
      </c>
      <c r="B3" s="397"/>
      <c r="C3" s="397"/>
      <c r="D3" s="397"/>
      <c r="E3" s="397"/>
      <c r="F3" s="397"/>
      <c r="G3" s="397"/>
      <c r="H3" s="397"/>
      <c r="I3" s="397"/>
      <c r="J3" s="397"/>
      <c r="K3" s="397"/>
    </row>
    <row r="4" spans="1:12" ht="15.75" customHeight="1">
      <c r="A4" s="100"/>
      <c r="B4" s="410" t="s">
        <v>8</v>
      </c>
      <c r="C4" s="411"/>
      <c r="D4" s="411"/>
      <c r="E4" s="411"/>
      <c r="F4" s="411"/>
      <c r="G4" s="411"/>
      <c r="H4" s="411"/>
      <c r="I4" s="411"/>
      <c r="J4" s="411"/>
      <c r="K4" s="411"/>
    </row>
    <row r="5" spans="1:12" ht="15.75" customHeight="1">
      <c r="A5" s="268" t="s">
        <v>10</v>
      </c>
      <c r="B5" s="269" t="s">
        <v>7</v>
      </c>
      <c r="C5" s="269" t="s">
        <v>334</v>
      </c>
      <c r="D5" s="269" t="s">
        <v>340</v>
      </c>
      <c r="E5" s="269" t="s">
        <v>335</v>
      </c>
      <c r="F5" s="269" t="s">
        <v>341</v>
      </c>
      <c r="G5" s="269" t="s">
        <v>336</v>
      </c>
      <c r="H5" s="269" t="s">
        <v>337</v>
      </c>
      <c r="I5" s="269" t="s">
        <v>338</v>
      </c>
      <c r="J5" s="269" t="s">
        <v>339</v>
      </c>
      <c r="K5" s="269" t="s">
        <v>33</v>
      </c>
    </row>
    <row r="6" spans="1:12" ht="15.75" customHeight="1">
      <c r="A6" s="100" t="s">
        <v>7</v>
      </c>
      <c r="B6" s="349">
        <v>446</v>
      </c>
      <c r="C6" s="102">
        <v>38</v>
      </c>
      <c r="D6" s="102">
        <v>12</v>
      </c>
      <c r="E6" s="102">
        <v>51</v>
      </c>
      <c r="F6" s="102">
        <v>75</v>
      </c>
      <c r="G6" s="102">
        <v>104</v>
      </c>
      <c r="H6" s="102">
        <v>43</v>
      </c>
      <c r="I6" s="102">
        <v>67</v>
      </c>
      <c r="J6" s="102">
        <v>22</v>
      </c>
      <c r="K6" s="102">
        <v>34</v>
      </c>
    </row>
    <row r="7" spans="1:12" ht="15.75" customHeight="1">
      <c r="A7" s="98" t="s">
        <v>6</v>
      </c>
      <c r="B7" s="350">
        <v>228</v>
      </c>
      <c r="C7" s="96">
        <v>20</v>
      </c>
      <c r="D7" s="96">
        <v>8</v>
      </c>
      <c r="E7" s="96">
        <v>35</v>
      </c>
      <c r="F7" s="96">
        <v>39</v>
      </c>
      <c r="G7" s="96">
        <v>53</v>
      </c>
      <c r="H7" s="96">
        <v>23</v>
      </c>
      <c r="I7" s="96">
        <v>26</v>
      </c>
      <c r="J7" s="96">
        <v>9</v>
      </c>
      <c r="K7" s="96">
        <v>15</v>
      </c>
    </row>
    <row r="8" spans="1:12" ht="15.75" customHeight="1">
      <c r="A8" s="98" t="s">
        <v>5</v>
      </c>
      <c r="B8" s="350">
        <v>218</v>
      </c>
      <c r="C8" s="96">
        <v>18</v>
      </c>
      <c r="D8" s="96">
        <v>4</v>
      </c>
      <c r="E8" s="96">
        <v>16</v>
      </c>
      <c r="F8" s="96">
        <v>36</v>
      </c>
      <c r="G8" s="96">
        <v>51</v>
      </c>
      <c r="H8" s="96">
        <v>20</v>
      </c>
      <c r="I8" s="96">
        <v>41</v>
      </c>
      <c r="J8" s="96">
        <v>13</v>
      </c>
      <c r="K8" s="96">
        <v>19</v>
      </c>
    </row>
    <row r="9" spans="1:12" ht="15.75" customHeight="1">
      <c r="A9" s="95" t="s">
        <v>9</v>
      </c>
      <c r="B9" s="350">
        <v>79</v>
      </c>
      <c r="C9" s="96">
        <v>9</v>
      </c>
      <c r="D9" s="96">
        <v>2</v>
      </c>
      <c r="E9" s="96">
        <v>17</v>
      </c>
      <c r="F9" s="96">
        <v>29</v>
      </c>
      <c r="G9" s="96">
        <v>13</v>
      </c>
      <c r="H9" s="96" t="s">
        <v>105</v>
      </c>
      <c r="I9" s="96">
        <v>8</v>
      </c>
      <c r="J9" s="96">
        <v>1</v>
      </c>
      <c r="K9" s="96" t="s">
        <v>105</v>
      </c>
    </row>
    <row r="10" spans="1:12" ht="15.75" customHeight="1">
      <c r="A10" s="98" t="s">
        <v>6</v>
      </c>
      <c r="B10" s="350">
        <v>49</v>
      </c>
      <c r="C10" s="96">
        <v>5</v>
      </c>
      <c r="D10" s="96">
        <v>1</v>
      </c>
      <c r="E10" s="96">
        <v>13</v>
      </c>
      <c r="F10" s="96">
        <v>18</v>
      </c>
      <c r="G10" s="96">
        <v>8</v>
      </c>
      <c r="H10" s="96" t="s">
        <v>105</v>
      </c>
      <c r="I10" s="96">
        <v>3</v>
      </c>
      <c r="J10" s="96">
        <v>1</v>
      </c>
      <c r="K10" s="96" t="s">
        <v>105</v>
      </c>
    </row>
    <row r="11" spans="1:12" ht="15.75" customHeight="1">
      <c r="A11" s="98" t="s">
        <v>5</v>
      </c>
      <c r="B11" s="350">
        <v>30</v>
      </c>
      <c r="C11" s="96">
        <v>4</v>
      </c>
      <c r="D11" s="96">
        <v>1</v>
      </c>
      <c r="E11" s="96">
        <v>4</v>
      </c>
      <c r="F11" s="96">
        <v>11</v>
      </c>
      <c r="G11" s="96">
        <v>5</v>
      </c>
      <c r="H11" s="96" t="s">
        <v>105</v>
      </c>
      <c r="I11" s="96">
        <v>5</v>
      </c>
      <c r="J11" s="96" t="s">
        <v>105</v>
      </c>
      <c r="K11" s="96" t="s">
        <v>105</v>
      </c>
    </row>
    <row r="12" spans="1:12" ht="15.75" customHeight="1">
      <c r="A12" s="109" t="s">
        <v>47</v>
      </c>
      <c r="B12" s="350">
        <v>135</v>
      </c>
      <c r="C12" s="96">
        <v>17</v>
      </c>
      <c r="D12" s="96">
        <v>5</v>
      </c>
      <c r="E12" s="96">
        <v>14</v>
      </c>
      <c r="F12" s="96">
        <v>21</v>
      </c>
      <c r="G12" s="96">
        <v>43</v>
      </c>
      <c r="H12" s="96">
        <v>13</v>
      </c>
      <c r="I12" s="96">
        <v>14</v>
      </c>
      <c r="J12" s="96">
        <v>2</v>
      </c>
      <c r="K12" s="96">
        <v>6</v>
      </c>
    </row>
    <row r="13" spans="1:12" ht="15.75" customHeight="1">
      <c r="A13" s="98" t="s">
        <v>6</v>
      </c>
      <c r="B13" s="350">
        <v>73</v>
      </c>
      <c r="C13" s="96">
        <v>10</v>
      </c>
      <c r="D13" s="96">
        <v>3</v>
      </c>
      <c r="E13" s="96">
        <v>11</v>
      </c>
      <c r="F13" s="96">
        <v>12</v>
      </c>
      <c r="G13" s="96">
        <v>22</v>
      </c>
      <c r="H13" s="96">
        <v>7</v>
      </c>
      <c r="I13" s="96">
        <v>6</v>
      </c>
      <c r="J13" s="96">
        <v>1</v>
      </c>
      <c r="K13" s="96">
        <v>1</v>
      </c>
    </row>
    <row r="14" spans="1:12" ht="15.75" customHeight="1">
      <c r="A14" s="98" t="s">
        <v>5</v>
      </c>
      <c r="B14" s="350">
        <v>62</v>
      </c>
      <c r="C14" s="96">
        <v>7</v>
      </c>
      <c r="D14" s="96">
        <v>2</v>
      </c>
      <c r="E14" s="96">
        <v>3</v>
      </c>
      <c r="F14" s="96">
        <v>9</v>
      </c>
      <c r="G14" s="96">
        <v>21</v>
      </c>
      <c r="H14" s="96">
        <v>6</v>
      </c>
      <c r="I14" s="96">
        <v>8</v>
      </c>
      <c r="J14" s="96">
        <v>1</v>
      </c>
      <c r="K14" s="96">
        <v>5</v>
      </c>
    </row>
    <row r="15" spans="1:12" ht="15.75" customHeight="1">
      <c r="A15" s="109" t="s">
        <v>72</v>
      </c>
      <c r="B15" s="350">
        <v>157</v>
      </c>
      <c r="C15" s="96">
        <v>6</v>
      </c>
      <c r="D15" s="96">
        <v>3</v>
      </c>
      <c r="E15" s="96">
        <v>8</v>
      </c>
      <c r="F15" s="96">
        <v>12</v>
      </c>
      <c r="G15" s="96">
        <v>28</v>
      </c>
      <c r="H15" s="96">
        <v>23</v>
      </c>
      <c r="I15" s="96">
        <v>40</v>
      </c>
      <c r="J15" s="96">
        <v>14</v>
      </c>
      <c r="K15" s="96">
        <v>23</v>
      </c>
    </row>
    <row r="16" spans="1:12" ht="15.75" customHeight="1">
      <c r="A16" s="98" t="s">
        <v>6</v>
      </c>
      <c r="B16" s="350">
        <v>68</v>
      </c>
      <c r="C16" s="96">
        <v>2</v>
      </c>
      <c r="D16" s="96">
        <v>3</v>
      </c>
      <c r="E16" s="96">
        <v>4</v>
      </c>
      <c r="F16" s="96">
        <v>3</v>
      </c>
      <c r="G16" s="96">
        <v>14</v>
      </c>
      <c r="H16" s="96">
        <v>12</v>
      </c>
      <c r="I16" s="96">
        <v>15</v>
      </c>
      <c r="J16" s="96">
        <v>3</v>
      </c>
      <c r="K16" s="96">
        <v>12</v>
      </c>
    </row>
    <row r="17" spans="1:11" ht="15.75" customHeight="1">
      <c r="A17" s="98" t="s">
        <v>5</v>
      </c>
      <c r="B17" s="350">
        <v>89</v>
      </c>
      <c r="C17" s="96">
        <v>4</v>
      </c>
      <c r="D17" s="96" t="s">
        <v>105</v>
      </c>
      <c r="E17" s="96">
        <v>4</v>
      </c>
      <c r="F17" s="96">
        <v>9</v>
      </c>
      <c r="G17" s="96">
        <v>14</v>
      </c>
      <c r="H17" s="96">
        <v>11</v>
      </c>
      <c r="I17" s="96">
        <v>25</v>
      </c>
      <c r="J17" s="96">
        <v>11</v>
      </c>
      <c r="K17" s="96">
        <v>11</v>
      </c>
    </row>
    <row r="18" spans="1:11" ht="15.75" customHeight="1">
      <c r="A18" s="109" t="s">
        <v>73</v>
      </c>
      <c r="B18" s="350">
        <v>34</v>
      </c>
      <c r="C18" s="96" t="s">
        <v>105</v>
      </c>
      <c r="D18" s="96" t="s">
        <v>105</v>
      </c>
      <c r="E18" s="96">
        <v>6</v>
      </c>
      <c r="F18" s="96">
        <v>7</v>
      </c>
      <c r="G18" s="96">
        <v>8</v>
      </c>
      <c r="H18" s="96">
        <v>3</v>
      </c>
      <c r="I18" s="96">
        <v>1</v>
      </c>
      <c r="J18" s="96">
        <v>5</v>
      </c>
      <c r="K18" s="96">
        <v>4</v>
      </c>
    </row>
    <row r="19" spans="1:11" ht="15.75" customHeight="1">
      <c r="A19" s="98" t="s">
        <v>6</v>
      </c>
      <c r="B19" s="350">
        <v>16</v>
      </c>
      <c r="C19" s="96" t="s">
        <v>105</v>
      </c>
      <c r="D19" s="96" t="s">
        <v>105</v>
      </c>
      <c r="E19" s="96">
        <v>4</v>
      </c>
      <c r="F19" s="96">
        <v>1</v>
      </c>
      <c r="G19" s="96">
        <v>4</v>
      </c>
      <c r="H19" s="96">
        <v>1</v>
      </c>
      <c r="I19" s="96" t="s">
        <v>105</v>
      </c>
      <c r="J19" s="96">
        <v>4</v>
      </c>
      <c r="K19" s="96">
        <v>2</v>
      </c>
    </row>
    <row r="20" spans="1:11" ht="15.75" customHeight="1">
      <c r="A20" s="98" t="s">
        <v>5</v>
      </c>
      <c r="B20" s="350">
        <v>18</v>
      </c>
      <c r="C20" s="96" t="s">
        <v>105</v>
      </c>
      <c r="D20" s="96" t="s">
        <v>105</v>
      </c>
      <c r="E20" s="96">
        <v>2</v>
      </c>
      <c r="F20" s="96">
        <v>6</v>
      </c>
      <c r="G20" s="96">
        <v>4</v>
      </c>
      <c r="H20" s="96">
        <v>2</v>
      </c>
      <c r="I20" s="96">
        <v>1</v>
      </c>
      <c r="J20" s="96">
        <v>1</v>
      </c>
      <c r="K20" s="96">
        <v>2</v>
      </c>
    </row>
    <row r="21" spans="1:11" ht="15.75" customHeight="1">
      <c r="A21" s="109" t="s">
        <v>74</v>
      </c>
      <c r="B21" s="350">
        <v>2</v>
      </c>
      <c r="C21" s="96" t="s">
        <v>105</v>
      </c>
      <c r="D21" s="96" t="s">
        <v>105</v>
      </c>
      <c r="E21" s="96" t="s">
        <v>105</v>
      </c>
      <c r="F21" s="96" t="s">
        <v>105</v>
      </c>
      <c r="G21" s="96" t="s">
        <v>105</v>
      </c>
      <c r="H21" s="96">
        <v>1</v>
      </c>
      <c r="I21" s="96">
        <v>1</v>
      </c>
      <c r="J21" s="96" t="s">
        <v>105</v>
      </c>
      <c r="K21" s="96" t="s">
        <v>105</v>
      </c>
    </row>
    <row r="22" spans="1:11" ht="15.75" customHeight="1">
      <c r="A22" s="98" t="s">
        <v>6</v>
      </c>
      <c r="B22" s="350">
        <v>1</v>
      </c>
      <c r="C22" s="96" t="s">
        <v>105</v>
      </c>
      <c r="D22" s="96" t="s">
        <v>105</v>
      </c>
      <c r="E22" s="96" t="s">
        <v>105</v>
      </c>
      <c r="F22" s="96" t="s">
        <v>105</v>
      </c>
      <c r="G22" s="96" t="s">
        <v>105</v>
      </c>
      <c r="H22" s="96">
        <v>1</v>
      </c>
      <c r="I22" s="96" t="s">
        <v>105</v>
      </c>
      <c r="J22" s="96" t="s">
        <v>105</v>
      </c>
      <c r="K22" s="96" t="s">
        <v>105</v>
      </c>
    </row>
    <row r="23" spans="1:11" ht="15.75" customHeight="1">
      <c r="A23" s="98" t="s">
        <v>5</v>
      </c>
      <c r="B23" s="350">
        <v>1</v>
      </c>
      <c r="C23" s="96" t="s">
        <v>105</v>
      </c>
      <c r="D23" s="96" t="s">
        <v>105</v>
      </c>
      <c r="E23" s="96" t="s">
        <v>105</v>
      </c>
      <c r="F23" s="96" t="s">
        <v>105</v>
      </c>
      <c r="G23" s="96" t="s">
        <v>105</v>
      </c>
      <c r="H23" s="96" t="s">
        <v>105</v>
      </c>
      <c r="I23" s="96">
        <v>1</v>
      </c>
      <c r="J23" s="96" t="s">
        <v>105</v>
      </c>
      <c r="K23" s="96" t="s">
        <v>105</v>
      </c>
    </row>
    <row r="24" spans="1:11" ht="15.75" customHeight="1">
      <c r="A24" s="109" t="s">
        <v>75</v>
      </c>
      <c r="B24" s="350">
        <v>21</v>
      </c>
      <c r="C24" s="96">
        <v>4</v>
      </c>
      <c r="D24" s="96" t="s">
        <v>105</v>
      </c>
      <c r="E24" s="96">
        <v>4</v>
      </c>
      <c r="F24" s="96">
        <v>4</v>
      </c>
      <c r="G24" s="96">
        <v>4</v>
      </c>
      <c r="H24" s="96">
        <v>2</v>
      </c>
      <c r="I24" s="96">
        <v>2</v>
      </c>
      <c r="J24" s="96" t="s">
        <v>105</v>
      </c>
      <c r="K24" s="96">
        <v>1</v>
      </c>
    </row>
    <row r="25" spans="1:11" ht="15.75" customHeight="1">
      <c r="A25" s="98" t="s">
        <v>6</v>
      </c>
      <c r="B25" s="350">
        <v>12</v>
      </c>
      <c r="C25" s="96">
        <v>2</v>
      </c>
      <c r="D25" s="96" t="s">
        <v>105</v>
      </c>
      <c r="E25" s="96">
        <v>2</v>
      </c>
      <c r="F25" s="96">
        <v>3</v>
      </c>
      <c r="G25" s="96">
        <v>2</v>
      </c>
      <c r="H25" s="96">
        <v>2</v>
      </c>
      <c r="I25" s="96">
        <v>1</v>
      </c>
      <c r="J25" s="96" t="s">
        <v>105</v>
      </c>
      <c r="K25" s="96" t="s">
        <v>105</v>
      </c>
    </row>
    <row r="26" spans="1:11" ht="15.75" customHeight="1">
      <c r="A26" s="98" t="s">
        <v>5</v>
      </c>
      <c r="B26" s="350">
        <v>9</v>
      </c>
      <c r="C26" s="96">
        <v>2</v>
      </c>
      <c r="D26" s="96" t="s">
        <v>105</v>
      </c>
      <c r="E26" s="96">
        <v>2</v>
      </c>
      <c r="F26" s="96">
        <v>1</v>
      </c>
      <c r="G26" s="96">
        <v>2</v>
      </c>
      <c r="H26" s="96" t="s">
        <v>105</v>
      </c>
      <c r="I26" s="96">
        <v>1</v>
      </c>
      <c r="J26" s="96" t="s">
        <v>105</v>
      </c>
      <c r="K26" s="96">
        <v>1</v>
      </c>
    </row>
    <row r="27" spans="1:11" ht="15.75" customHeight="1">
      <c r="A27" s="109" t="s">
        <v>76</v>
      </c>
      <c r="B27" s="350">
        <v>17</v>
      </c>
      <c r="C27" s="96">
        <v>2</v>
      </c>
      <c r="D27" s="96">
        <v>1</v>
      </c>
      <c r="E27" s="96">
        <v>2</v>
      </c>
      <c r="F27" s="96">
        <v>2</v>
      </c>
      <c r="G27" s="96">
        <v>8</v>
      </c>
      <c r="H27" s="96">
        <v>1</v>
      </c>
      <c r="I27" s="96">
        <v>1</v>
      </c>
      <c r="J27" s="96" t="s">
        <v>105</v>
      </c>
      <c r="K27" s="96" t="s">
        <v>105</v>
      </c>
    </row>
    <row r="28" spans="1:11" ht="15.75" customHeight="1">
      <c r="A28" s="98" t="s">
        <v>6</v>
      </c>
      <c r="B28" s="350">
        <v>8</v>
      </c>
      <c r="C28" s="96">
        <v>1</v>
      </c>
      <c r="D28" s="96" t="s">
        <v>105</v>
      </c>
      <c r="E28" s="96">
        <v>1</v>
      </c>
      <c r="F28" s="96">
        <v>2</v>
      </c>
      <c r="G28" s="96">
        <v>3</v>
      </c>
      <c r="H28" s="96" t="s">
        <v>105</v>
      </c>
      <c r="I28" s="96">
        <v>1</v>
      </c>
      <c r="J28" s="96" t="s">
        <v>105</v>
      </c>
      <c r="K28" s="96" t="s">
        <v>105</v>
      </c>
    </row>
    <row r="29" spans="1:11" ht="15.75" customHeight="1">
      <c r="A29" s="98" t="s">
        <v>5</v>
      </c>
      <c r="B29" s="350">
        <v>9</v>
      </c>
      <c r="C29" s="96">
        <v>1</v>
      </c>
      <c r="D29" s="96">
        <v>1</v>
      </c>
      <c r="E29" s="96">
        <v>1</v>
      </c>
      <c r="F29" s="96" t="s">
        <v>105</v>
      </c>
      <c r="G29" s="96">
        <v>5</v>
      </c>
      <c r="H29" s="96">
        <v>1</v>
      </c>
      <c r="I29" s="96" t="s">
        <v>105</v>
      </c>
      <c r="J29" s="96" t="s">
        <v>105</v>
      </c>
      <c r="K29" s="96" t="s">
        <v>105</v>
      </c>
    </row>
    <row r="30" spans="1:11" ht="15.75" customHeight="1">
      <c r="A30" s="92" t="s">
        <v>304</v>
      </c>
      <c r="B30" s="350">
        <v>1</v>
      </c>
      <c r="C30" s="96" t="s">
        <v>105</v>
      </c>
      <c r="D30" s="96">
        <v>1</v>
      </c>
      <c r="E30" s="96" t="s">
        <v>105</v>
      </c>
      <c r="F30" s="96" t="s">
        <v>105</v>
      </c>
      <c r="G30" s="96" t="s">
        <v>105</v>
      </c>
      <c r="H30" s="96" t="s">
        <v>105</v>
      </c>
      <c r="I30" s="96" t="s">
        <v>105</v>
      </c>
      <c r="J30" s="96" t="s">
        <v>105</v>
      </c>
      <c r="K30" s="96" t="s">
        <v>105</v>
      </c>
    </row>
    <row r="31" spans="1:11" ht="15.75" customHeight="1" thickBot="1">
      <c r="A31" s="251" t="s">
        <v>6</v>
      </c>
      <c r="B31" s="351">
        <v>1</v>
      </c>
      <c r="C31" s="252" t="s">
        <v>105</v>
      </c>
      <c r="D31" s="252">
        <v>1</v>
      </c>
      <c r="E31" s="252" t="s">
        <v>105</v>
      </c>
      <c r="F31" s="252" t="s">
        <v>105</v>
      </c>
      <c r="G31" s="252" t="s">
        <v>105</v>
      </c>
      <c r="H31" s="252" t="s">
        <v>105</v>
      </c>
      <c r="I31" s="252" t="s">
        <v>105</v>
      </c>
      <c r="J31" s="252" t="s">
        <v>105</v>
      </c>
      <c r="K31" s="252" t="s">
        <v>105</v>
      </c>
    </row>
    <row r="32" spans="1:11" ht="12.75">
      <c r="A32" s="401" t="s">
        <v>646</v>
      </c>
      <c r="B32" s="401"/>
      <c r="C32" s="401"/>
      <c r="D32" s="401"/>
      <c r="E32" s="401"/>
      <c r="F32" s="401"/>
      <c r="G32" s="401"/>
      <c r="H32" s="401"/>
      <c r="I32" s="401"/>
      <c r="J32" s="401"/>
      <c r="K32" s="401"/>
    </row>
  </sheetData>
  <mergeCells count="4">
    <mergeCell ref="B4:K4"/>
    <mergeCell ref="A3:K3"/>
    <mergeCell ref="A1:L1"/>
    <mergeCell ref="A32:K32"/>
  </mergeCells>
  <phoneticPr fontId="8" type="noConversion"/>
  <pageMargins left="0.59055118110236227" right="0.39370078740157483" top="0.98425196850393704" bottom="0.98425196850393704" header="0.51181102362204722" footer="0.51181102362204722"/>
  <pageSetup paperSize="9" orientation="portrait" r:id="rId1"/>
  <headerFooter alignWithMargins="0">
    <oddHeader>&amp;R&amp;A</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31"/>
  <sheetViews>
    <sheetView zoomScale="85" zoomScaleNormal="85" workbookViewId="0">
      <selection activeCell="Q48" sqref="Q48"/>
    </sheetView>
  </sheetViews>
  <sheetFormatPr baseColWidth="10" defaultColWidth="11.42578125" defaultRowHeight="12"/>
  <cols>
    <col min="1" max="1" width="25.28515625" style="16" bestFit="1" customWidth="1"/>
    <col min="2" max="2" width="17.42578125" style="14" bestFit="1" customWidth="1"/>
    <col min="3" max="3" width="8.28515625" style="14" bestFit="1" customWidth="1"/>
    <col min="4" max="4" width="10" style="14" bestFit="1" customWidth="1"/>
    <col min="5" max="5" width="9.85546875" style="14" bestFit="1" customWidth="1"/>
    <col min="6" max="6" width="15.5703125" style="14" bestFit="1" customWidth="1"/>
    <col min="7" max="7" width="9.7109375" style="14" bestFit="1" customWidth="1"/>
    <col min="8" max="8" width="10.5703125" style="14" bestFit="1" customWidth="1"/>
    <col min="9" max="9" width="9.85546875" style="14" bestFit="1" customWidth="1"/>
    <col min="10" max="10" width="10.28515625" style="14" bestFit="1" customWidth="1"/>
    <col min="11" max="11" width="11" style="14" bestFit="1" customWidth="1"/>
    <col min="12" max="12" width="10.28515625" style="14" bestFit="1" customWidth="1"/>
    <col min="13" max="13" width="17.140625" style="14" bestFit="1" customWidth="1"/>
    <col min="14" max="16384" width="11.42578125" style="17"/>
  </cols>
  <sheetData>
    <row r="1" spans="1:15" s="13" customFormat="1" ht="18">
      <c r="A1" s="400" t="s">
        <v>467</v>
      </c>
      <c r="B1" s="400"/>
      <c r="C1" s="400"/>
      <c r="D1" s="400"/>
      <c r="E1" s="400"/>
      <c r="F1" s="400"/>
      <c r="G1" s="400"/>
      <c r="H1" s="400"/>
      <c r="I1" s="400"/>
      <c r="J1" s="400"/>
      <c r="K1" s="400"/>
      <c r="L1" s="400"/>
      <c r="M1" s="400"/>
      <c r="N1" s="400"/>
      <c r="O1" s="400"/>
    </row>
    <row r="2" spans="1:15" s="13" customFormat="1" ht="15.75" customHeight="1">
      <c r="A2" s="85"/>
      <c r="B2" s="85"/>
      <c r="C2" s="85"/>
      <c r="D2" s="85"/>
      <c r="E2" s="85"/>
      <c r="F2" s="85"/>
      <c r="G2" s="85"/>
      <c r="H2" s="85"/>
      <c r="I2" s="85"/>
      <c r="J2" s="85"/>
      <c r="K2" s="85"/>
      <c r="L2" s="85"/>
      <c r="M2" s="85"/>
    </row>
    <row r="3" spans="1:15" ht="15.75" customHeight="1" thickBot="1">
      <c r="A3" s="397" t="s">
        <v>116</v>
      </c>
      <c r="B3" s="397"/>
      <c r="C3" s="397"/>
      <c r="D3" s="397"/>
      <c r="E3" s="397"/>
      <c r="F3" s="397"/>
      <c r="G3" s="397"/>
      <c r="H3" s="397"/>
      <c r="I3" s="397"/>
      <c r="J3" s="397"/>
      <c r="K3" s="397"/>
      <c r="L3" s="397"/>
      <c r="M3" s="397"/>
    </row>
    <row r="4" spans="1:15" s="19" customFormat="1" ht="15.75" customHeight="1">
      <c r="A4" s="260" t="s">
        <v>114</v>
      </c>
      <c r="B4" s="261" t="s">
        <v>9</v>
      </c>
      <c r="C4" s="261" t="s">
        <v>11</v>
      </c>
      <c r="D4" s="261" t="s">
        <v>12</v>
      </c>
      <c r="E4" s="261" t="s">
        <v>13</v>
      </c>
      <c r="F4" s="261" t="s">
        <v>14</v>
      </c>
      <c r="G4" s="261" t="s">
        <v>15</v>
      </c>
      <c r="H4" s="261" t="s">
        <v>16</v>
      </c>
      <c r="I4" s="261" t="s">
        <v>17</v>
      </c>
      <c r="J4" s="261" t="s">
        <v>18</v>
      </c>
      <c r="K4" s="261" t="s">
        <v>19</v>
      </c>
      <c r="L4" s="261" t="s">
        <v>20</v>
      </c>
      <c r="M4" s="261" t="s">
        <v>21</v>
      </c>
    </row>
    <row r="5" spans="1:15" s="19" customFormat="1" ht="15.75" customHeight="1">
      <c r="A5" s="116" t="s">
        <v>7</v>
      </c>
      <c r="B5" s="352">
        <v>446</v>
      </c>
      <c r="C5" s="117">
        <v>77</v>
      </c>
      <c r="D5" s="117">
        <v>54</v>
      </c>
      <c r="E5" s="102">
        <v>47</v>
      </c>
      <c r="F5" s="102">
        <v>18</v>
      </c>
      <c r="G5" s="102">
        <v>83</v>
      </c>
      <c r="H5" s="102">
        <v>4</v>
      </c>
      <c r="I5" s="102">
        <v>66</v>
      </c>
      <c r="J5" s="102">
        <v>39</v>
      </c>
      <c r="K5" s="102">
        <v>19</v>
      </c>
      <c r="L5" s="102">
        <v>30</v>
      </c>
      <c r="M5" s="102">
        <v>9</v>
      </c>
    </row>
    <row r="6" spans="1:15" s="19" customFormat="1" ht="15.75" customHeight="1">
      <c r="A6" s="98" t="s">
        <v>6</v>
      </c>
      <c r="B6" s="353">
        <v>228</v>
      </c>
      <c r="C6" s="115">
        <v>44</v>
      </c>
      <c r="D6" s="115">
        <v>27</v>
      </c>
      <c r="E6" s="96">
        <v>26</v>
      </c>
      <c r="F6" s="96">
        <v>8</v>
      </c>
      <c r="G6" s="96">
        <v>38</v>
      </c>
      <c r="H6" s="96">
        <v>1</v>
      </c>
      <c r="I6" s="96">
        <v>30</v>
      </c>
      <c r="J6" s="96">
        <v>19</v>
      </c>
      <c r="K6" s="96">
        <v>11</v>
      </c>
      <c r="L6" s="96">
        <v>20</v>
      </c>
      <c r="M6" s="96">
        <v>4</v>
      </c>
    </row>
    <row r="7" spans="1:15" s="19" customFormat="1" ht="15.75" customHeight="1">
      <c r="A7" s="98" t="s">
        <v>5</v>
      </c>
      <c r="B7" s="353">
        <v>218</v>
      </c>
      <c r="C7" s="115">
        <v>33</v>
      </c>
      <c r="D7" s="115">
        <v>27</v>
      </c>
      <c r="E7" s="96">
        <v>21</v>
      </c>
      <c r="F7" s="96">
        <v>10</v>
      </c>
      <c r="G7" s="96">
        <v>45</v>
      </c>
      <c r="H7" s="96">
        <v>3</v>
      </c>
      <c r="I7" s="96">
        <v>36</v>
      </c>
      <c r="J7" s="96">
        <v>20</v>
      </c>
      <c r="K7" s="96">
        <v>8</v>
      </c>
      <c r="L7" s="96">
        <v>10</v>
      </c>
      <c r="M7" s="96">
        <v>5</v>
      </c>
    </row>
    <row r="8" spans="1:15" s="19" customFormat="1" ht="15.75" customHeight="1">
      <c r="A8" s="114" t="s">
        <v>47</v>
      </c>
      <c r="B8" s="353">
        <v>169</v>
      </c>
      <c r="C8" s="115">
        <v>34</v>
      </c>
      <c r="D8" s="115">
        <v>29</v>
      </c>
      <c r="E8" s="96">
        <v>22</v>
      </c>
      <c r="F8" s="96">
        <v>7</v>
      </c>
      <c r="G8" s="96">
        <v>22</v>
      </c>
      <c r="H8" s="96">
        <v>2</v>
      </c>
      <c r="I8" s="96">
        <v>20</v>
      </c>
      <c r="J8" s="96">
        <v>12</v>
      </c>
      <c r="K8" s="96">
        <v>6</v>
      </c>
      <c r="L8" s="96">
        <v>11</v>
      </c>
      <c r="M8" s="96">
        <v>4</v>
      </c>
    </row>
    <row r="9" spans="1:15" s="19" customFormat="1" ht="15.75" customHeight="1">
      <c r="A9" s="98" t="s">
        <v>6</v>
      </c>
      <c r="B9" s="353">
        <v>95</v>
      </c>
      <c r="C9" s="115">
        <v>18</v>
      </c>
      <c r="D9" s="115">
        <v>15</v>
      </c>
      <c r="E9" s="96">
        <v>14</v>
      </c>
      <c r="F9" s="96">
        <v>3</v>
      </c>
      <c r="G9" s="96">
        <v>13</v>
      </c>
      <c r="H9" s="96">
        <v>1</v>
      </c>
      <c r="I9" s="96">
        <v>10</v>
      </c>
      <c r="J9" s="96">
        <v>6</v>
      </c>
      <c r="K9" s="96">
        <v>4</v>
      </c>
      <c r="L9" s="96">
        <v>8</v>
      </c>
      <c r="M9" s="96">
        <v>3</v>
      </c>
    </row>
    <row r="10" spans="1:15" s="19" customFormat="1" ht="15.75" customHeight="1">
      <c r="A10" s="98" t="s">
        <v>5</v>
      </c>
      <c r="B10" s="353">
        <v>74</v>
      </c>
      <c r="C10" s="115">
        <v>16</v>
      </c>
      <c r="D10" s="115">
        <v>14</v>
      </c>
      <c r="E10" s="96">
        <v>8</v>
      </c>
      <c r="F10" s="96">
        <v>4</v>
      </c>
      <c r="G10" s="96">
        <v>9</v>
      </c>
      <c r="H10" s="96">
        <v>1</v>
      </c>
      <c r="I10" s="96">
        <v>10</v>
      </c>
      <c r="J10" s="96">
        <v>6</v>
      </c>
      <c r="K10" s="96">
        <v>2</v>
      </c>
      <c r="L10" s="96">
        <v>3</v>
      </c>
      <c r="M10" s="96">
        <v>1</v>
      </c>
    </row>
    <row r="11" spans="1:15" ht="15.75" customHeight="1">
      <c r="A11" s="109" t="s">
        <v>72</v>
      </c>
      <c r="B11" s="350">
        <v>188</v>
      </c>
      <c r="C11" s="96">
        <v>26</v>
      </c>
      <c r="D11" s="96">
        <v>18</v>
      </c>
      <c r="E11" s="96">
        <v>19</v>
      </c>
      <c r="F11" s="96">
        <v>10</v>
      </c>
      <c r="G11" s="96">
        <v>40</v>
      </c>
      <c r="H11" s="96">
        <v>1</v>
      </c>
      <c r="I11" s="96">
        <v>33</v>
      </c>
      <c r="J11" s="96">
        <v>18</v>
      </c>
      <c r="K11" s="96">
        <v>8</v>
      </c>
      <c r="L11" s="96">
        <v>11</v>
      </c>
      <c r="M11" s="96">
        <v>4</v>
      </c>
    </row>
    <row r="12" spans="1:15" ht="15.75" customHeight="1">
      <c r="A12" s="98" t="s">
        <v>6</v>
      </c>
      <c r="B12" s="350">
        <v>97</v>
      </c>
      <c r="C12" s="96">
        <v>16</v>
      </c>
      <c r="D12" s="96">
        <v>9</v>
      </c>
      <c r="E12" s="96">
        <v>9</v>
      </c>
      <c r="F12" s="96">
        <v>5</v>
      </c>
      <c r="G12" s="96">
        <v>20</v>
      </c>
      <c r="H12" s="96" t="s">
        <v>105</v>
      </c>
      <c r="I12" s="96">
        <v>15</v>
      </c>
      <c r="J12" s="96">
        <v>10</v>
      </c>
      <c r="K12" s="96">
        <v>5</v>
      </c>
      <c r="L12" s="96">
        <v>7</v>
      </c>
      <c r="M12" s="96">
        <v>1</v>
      </c>
    </row>
    <row r="13" spans="1:15" ht="15.75" customHeight="1">
      <c r="A13" s="98" t="s">
        <v>5</v>
      </c>
      <c r="B13" s="350">
        <v>91</v>
      </c>
      <c r="C13" s="96">
        <v>10</v>
      </c>
      <c r="D13" s="96">
        <v>9</v>
      </c>
      <c r="E13" s="96">
        <v>10</v>
      </c>
      <c r="F13" s="96">
        <v>5</v>
      </c>
      <c r="G13" s="96">
        <v>20</v>
      </c>
      <c r="H13" s="96">
        <v>1</v>
      </c>
      <c r="I13" s="96">
        <v>18</v>
      </c>
      <c r="J13" s="96">
        <v>8</v>
      </c>
      <c r="K13" s="96">
        <v>3</v>
      </c>
      <c r="L13" s="96">
        <v>4</v>
      </c>
      <c r="M13" s="96">
        <v>3</v>
      </c>
    </row>
    <row r="14" spans="1:15" ht="15.75" customHeight="1">
      <c r="A14" s="109" t="s">
        <v>73</v>
      </c>
      <c r="B14" s="350">
        <v>23</v>
      </c>
      <c r="C14" s="96">
        <v>1</v>
      </c>
      <c r="D14" s="96">
        <v>2</v>
      </c>
      <c r="E14" s="96">
        <v>2</v>
      </c>
      <c r="F14" s="96" t="s">
        <v>105</v>
      </c>
      <c r="G14" s="96">
        <v>3</v>
      </c>
      <c r="H14" s="96" t="s">
        <v>105</v>
      </c>
      <c r="I14" s="96">
        <v>5</v>
      </c>
      <c r="J14" s="96">
        <v>1</v>
      </c>
      <c r="K14" s="96">
        <v>4</v>
      </c>
      <c r="L14" s="96">
        <v>5</v>
      </c>
      <c r="M14" s="96" t="s">
        <v>105</v>
      </c>
    </row>
    <row r="15" spans="1:15" ht="15.75" customHeight="1">
      <c r="A15" s="98" t="s">
        <v>6</v>
      </c>
      <c r="B15" s="350">
        <v>10</v>
      </c>
      <c r="C15" s="96" t="s">
        <v>105</v>
      </c>
      <c r="D15" s="96">
        <v>1</v>
      </c>
      <c r="E15" s="96">
        <v>1</v>
      </c>
      <c r="F15" s="96" t="s">
        <v>105</v>
      </c>
      <c r="G15" s="96" t="s">
        <v>105</v>
      </c>
      <c r="H15" s="96" t="s">
        <v>105</v>
      </c>
      <c r="I15" s="96">
        <v>2</v>
      </c>
      <c r="J15" s="96">
        <v>1</v>
      </c>
      <c r="K15" s="96">
        <v>2</v>
      </c>
      <c r="L15" s="96">
        <v>3</v>
      </c>
      <c r="M15" s="96" t="s">
        <v>105</v>
      </c>
    </row>
    <row r="16" spans="1:15" ht="15.75" customHeight="1">
      <c r="A16" s="98" t="s">
        <v>5</v>
      </c>
      <c r="B16" s="350">
        <v>13</v>
      </c>
      <c r="C16" s="96">
        <v>1</v>
      </c>
      <c r="D16" s="96">
        <v>1</v>
      </c>
      <c r="E16" s="96">
        <v>1</v>
      </c>
      <c r="F16" s="96" t="s">
        <v>105</v>
      </c>
      <c r="G16" s="96">
        <v>3</v>
      </c>
      <c r="H16" s="96" t="s">
        <v>105</v>
      </c>
      <c r="I16" s="96">
        <v>3</v>
      </c>
      <c r="J16" s="96" t="s">
        <v>105</v>
      </c>
      <c r="K16" s="96">
        <v>2</v>
      </c>
      <c r="L16" s="96">
        <v>2</v>
      </c>
      <c r="M16" s="96" t="s">
        <v>105</v>
      </c>
    </row>
    <row r="17" spans="1:13" ht="15.75" customHeight="1">
      <c r="A17" s="109" t="s">
        <v>74</v>
      </c>
      <c r="B17" s="350">
        <v>2</v>
      </c>
      <c r="C17" s="96">
        <v>1</v>
      </c>
      <c r="D17" s="96">
        <v>1</v>
      </c>
      <c r="E17" s="96" t="s">
        <v>105</v>
      </c>
      <c r="F17" s="96" t="s">
        <v>105</v>
      </c>
      <c r="G17" s="96" t="s">
        <v>105</v>
      </c>
      <c r="H17" s="96" t="s">
        <v>105</v>
      </c>
      <c r="I17" s="96" t="s">
        <v>105</v>
      </c>
      <c r="J17" s="96" t="s">
        <v>105</v>
      </c>
      <c r="K17" s="96" t="s">
        <v>105</v>
      </c>
      <c r="L17" s="96" t="s">
        <v>105</v>
      </c>
      <c r="M17" s="96" t="s">
        <v>105</v>
      </c>
    </row>
    <row r="18" spans="1:13" ht="15.75" customHeight="1">
      <c r="A18" s="98" t="s">
        <v>6</v>
      </c>
      <c r="B18" s="350">
        <v>1</v>
      </c>
      <c r="C18" s="96">
        <v>1</v>
      </c>
      <c r="D18" s="96" t="s">
        <v>105</v>
      </c>
      <c r="E18" s="96" t="s">
        <v>105</v>
      </c>
      <c r="F18" s="96" t="s">
        <v>105</v>
      </c>
      <c r="G18" s="96" t="s">
        <v>105</v>
      </c>
      <c r="H18" s="96" t="s">
        <v>105</v>
      </c>
      <c r="I18" s="96" t="s">
        <v>105</v>
      </c>
      <c r="J18" s="96" t="s">
        <v>105</v>
      </c>
      <c r="K18" s="96" t="s">
        <v>105</v>
      </c>
      <c r="L18" s="96" t="s">
        <v>105</v>
      </c>
      <c r="M18" s="96" t="s">
        <v>105</v>
      </c>
    </row>
    <row r="19" spans="1:13" ht="15.75" customHeight="1">
      <c r="A19" s="98" t="s">
        <v>5</v>
      </c>
      <c r="B19" s="350">
        <v>1</v>
      </c>
      <c r="C19" s="96" t="s">
        <v>105</v>
      </c>
      <c r="D19" s="96">
        <v>1</v>
      </c>
      <c r="E19" s="96" t="s">
        <v>105</v>
      </c>
      <c r="F19" s="96" t="s">
        <v>105</v>
      </c>
      <c r="G19" s="96" t="s">
        <v>105</v>
      </c>
      <c r="H19" s="96" t="s">
        <v>105</v>
      </c>
      <c r="I19" s="96" t="s">
        <v>105</v>
      </c>
      <c r="J19" s="96" t="s">
        <v>105</v>
      </c>
      <c r="K19" s="96" t="s">
        <v>105</v>
      </c>
      <c r="L19" s="96" t="s">
        <v>105</v>
      </c>
      <c r="M19" s="96" t="s">
        <v>105</v>
      </c>
    </row>
    <row r="20" spans="1:13" ht="15.75" customHeight="1">
      <c r="A20" s="109" t="s">
        <v>75</v>
      </c>
      <c r="B20" s="350">
        <v>29</v>
      </c>
      <c r="C20" s="96">
        <v>7</v>
      </c>
      <c r="D20" s="96" t="s">
        <v>105</v>
      </c>
      <c r="E20" s="96">
        <v>3</v>
      </c>
      <c r="F20" s="96">
        <v>1</v>
      </c>
      <c r="G20" s="96">
        <v>7</v>
      </c>
      <c r="H20" s="96" t="s">
        <v>105</v>
      </c>
      <c r="I20" s="96">
        <v>1</v>
      </c>
      <c r="J20" s="96">
        <v>6</v>
      </c>
      <c r="K20" s="96">
        <v>1</v>
      </c>
      <c r="L20" s="96">
        <v>2</v>
      </c>
      <c r="M20" s="96">
        <v>1</v>
      </c>
    </row>
    <row r="21" spans="1:13" ht="15.75" customHeight="1">
      <c r="A21" s="98" t="s">
        <v>6</v>
      </c>
      <c r="B21" s="350">
        <v>14</v>
      </c>
      <c r="C21" s="96">
        <v>6</v>
      </c>
      <c r="D21" s="96" t="s">
        <v>105</v>
      </c>
      <c r="E21" s="96">
        <v>1</v>
      </c>
      <c r="F21" s="96" t="s">
        <v>105</v>
      </c>
      <c r="G21" s="96">
        <v>4</v>
      </c>
      <c r="H21" s="96" t="s">
        <v>105</v>
      </c>
      <c r="I21" s="96" t="s">
        <v>105</v>
      </c>
      <c r="J21" s="96">
        <v>2</v>
      </c>
      <c r="K21" s="96" t="s">
        <v>105</v>
      </c>
      <c r="L21" s="96">
        <v>1</v>
      </c>
      <c r="M21" s="96" t="s">
        <v>105</v>
      </c>
    </row>
    <row r="22" spans="1:13" ht="15.75" customHeight="1">
      <c r="A22" s="98" t="s">
        <v>5</v>
      </c>
      <c r="B22" s="350">
        <v>15</v>
      </c>
      <c r="C22" s="96">
        <v>1</v>
      </c>
      <c r="D22" s="96" t="s">
        <v>105</v>
      </c>
      <c r="E22" s="96">
        <v>2</v>
      </c>
      <c r="F22" s="96">
        <v>1</v>
      </c>
      <c r="G22" s="96">
        <v>3</v>
      </c>
      <c r="H22" s="96" t="s">
        <v>105</v>
      </c>
      <c r="I22" s="96">
        <v>1</v>
      </c>
      <c r="J22" s="96">
        <v>4</v>
      </c>
      <c r="K22" s="96">
        <v>1</v>
      </c>
      <c r="L22" s="96">
        <v>1</v>
      </c>
      <c r="M22" s="96">
        <v>1</v>
      </c>
    </row>
    <row r="23" spans="1:13" ht="15.75" customHeight="1">
      <c r="A23" s="109" t="s">
        <v>76</v>
      </c>
      <c r="B23" s="350">
        <v>16</v>
      </c>
      <c r="C23" s="96">
        <v>2</v>
      </c>
      <c r="D23" s="96">
        <v>3</v>
      </c>
      <c r="E23" s="96" t="s">
        <v>105</v>
      </c>
      <c r="F23" s="96" t="s">
        <v>105</v>
      </c>
      <c r="G23" s="96">
        <v>5</v>
      </c>
      <c r="H23" s="96">
        <v>1</v>
      </c>
      <c r="I23" s="96">
        <v>4</v>
      </c>
      <c r="J23" s="96" t="s">
        <v>105</v>
      </c>
      <c r="K23" s="96" t="s">
        <v>105</v>
      </c>
      <c r="L23" s="96">
        <v>1</v>
      </c>
      <c r="M23" s="96" t="s">
        <v>105</v>
      </c>
    </row>
    <row r="24" spans="1:13" ht="15.75" customHeight="1">
      <c r="A24" s="98" t="s">
        <v>6</v>
      </c>
      <c r="B24" s="350">
        <v>5</v>
      </c>
      <c r="C24" s="96" t="s">
        <v>105</v>
      </c>
      <c r="D24" s="96">
        <v>1</v>
      </c>
      <c r="E24" s="96" t="s">
        <v>105</v>
      </c>
      <c r="F24" s="96" t="s">
        <v>105</v>
      </c>
      <c r="G24" s="96">
        <v>1</v>
      </c>
      <c r="H24" s="96" t="s">
        <v>105</v>
      </c>
      <c r="I24" s="96">
        <v>2</v>
      </c>
      <c r="J24" s="96" t="s">
        <v>105</v>
      </c>
      <c r="K24" s="96" t="s">
        <v>105</v>
      </c>
      <c r="L24" s="96">
        <v>1</v>
      </c>
      <c r="M24" s="96" t="s">
        <v>105</v>
      </c>
    </row>
    <row r="25" spans="1:13" ht="15.75" customHeight="1">
      <c r="A25" s="98" t="s">
        <v>5</v>
      </c>
      <c r="B25" s="350">
        <v>11</v>
      </c>
      <c r="C25" s="96">
        <v>2</v>
      </c>
      <c r="D25" s="96">
        <v>2</v>
      </c>
      <c r="E25" s="96" t="s">
        <v>105</v>
      </c>
      <c r="F25" s="96" t="s">
        <v>105</v>
      </c>
      <c r="G25" s="96">
        <v>4</v>
      </c>
      <c r="H25" s="96">
        <v>1</v>
      </c>
      <c r="I25" s="96">
        <v>2</v>
      </c>
      <c r="J25" s="96" t="s">
        <v>105</v>
      </c>
      <c r="K25" s="96" t="s">
        <v>105</v>
      </c>
      <c r="L25" s="96" t="s">
        <v>105</v>
      </c>
      <c r="M25" s="96" t="s">
        <v>105</v>
      </c>
    </row>
    <row r="26" spans="1:13" ht="15.75" customHeight="1">
      <c r="A26" s="109" t="s">
        <v>304</v>
      </c>
      <c r="B26" s="350">
        <v>2</v>
      </c>
      <c r="C26" s="96" t="s">
        <v>105</v>
      </c>
      <c r="D26" s="96">
        <v>1</v>
      </c>
      <c r="E26" s="96">
        <v>1</v>
      </c>
      <c r="F26" s="96" t="s">
        <v>105</v>
      </c>
      <c r="G26" s="96" t="s">
        <v>105</v>
      </c>
      <c r="H26" s="96" t="s">
        <v>105</v>
      </c>
      <c r="I26" s="96" t="s">
        <v>105</v>
      </c>
      <c r="J26" s="96" t="s">
        <v>105</v>
      </c>
      <c r="K26" s="96" t="s">
        <v>105</v>
      </c>
      <c r="L26" s="96" t="s">
        <v>105</v>
      </c>
      <c r="M26" s="96" t="s">
        <v>105</v>
      </c>
    </row>
    <row r="27" spans="1:13" ht="15.75" customHeight="1">
      <c r="A27" s="98" t="s">
        <v>6</v>
      </c>
      <c r="B27" s="350">
        <v>2</v>
      </c>
      <c r="C27" s="96" t="s">
        <v>105</v>
      </c>
      <c r="D27" s="96">
        <v>1</v>
      </c>
      <c r="E27" s="96">
        <v>1</v>
      </c>
      <c r="F27" s="96" t="s">
        <v>105</v>
      </c>
      <c r="G27" s="96" t="s">
        <v>105</v>
      </c>
      <c r="H27" s="96" t="s">
        <v>105</v>
      </c>
      <c r="I27" s="96" t="s">
        <v>105</v>
      </c>
      <c r="J27" s="96" t="s">
        <v>105</v>
      </c>
      <c r="K27" s="96" t="s">
        <v>105</v>
      </c>
      <c r="L27" s="96" t="s">
        <v>105</v>
      </c>
      <c r="M27" s="96" t="s">
        <v>105</v>
      </c>
    </row>
    <row r="28" spans="1:13" ht="15.75" customHeight="1">
      <c r="A28" s="109" t="s">
        <v>77</v>
      </c>
      <c r="B28" s="350">
        <v>17</v>
      </c>
      <c r="C28" s="96">
        <v>6</v>
      </c>
      <c r="D28" s="96" t="s">
        <v>105</v>
      </c>
      <c r="E28" s="96" t="s">
        <v>105</v>
      </c>
      <c r="F28" s="96" t="s">
        <v>105</v>
      </c>
      <c r="G28" s="96">
        <v>6</v>
      </c>
      <c r="H28" s="96" t="s">
        <v>105</v>
      </c>
      <c r="I28" s="96">
        <v>3</v>
      </c>
      <c r="J28" s="96">
        <v>2</v>
      </c>
      <c r="K28" s="96" t="s">
        <v>105</v>
      </c>
      <c r="L28" s="96" t="s">
        <v>105</v>
      </c>
      <c r="M28" s="96" t="s">
        <v>105</v>
      </c>
    </row>
    <row r="29" spans="1:13" ht="15.75" customHeight="1">
      <c r="A29" s="98" t="s">
        <v>6</v>
      </c>
      <c r="B29" s="350">
        <v>4</v>
      </c>
      <c r="C29" s="96">
        <v>3</v>
      </c>
      <c r="D29" s="96" t="s">
        <v>105</v>
      </c>
      <c r="E29" s="96" t="s">
        <v>105</v>
      </c>
      <c r="F29" s="96" t="s">
        <v>105</v>
      </c>
      <c r="G29" s="96" t="s">
        <v>105</v>
      </c>
      <c r="H29" s="96" t="s">
        <v>105</v>
      </c>
      <c r="I29" s="96">
        <v>1</v>
      </c>
      <c r="J29" s="96" t="s">
        <v>105</v>
      </c>
      <c r="K29" s="96" t="s">
        <v>105</v>
      </c>
      <c r="L29" s="96" t="s">
        <v>105</v>
      </c>
      <c r="M29" s="96" t="s">
        <v>105</v>
      </c>
    </row>
    <row r="30" spans="1:13" ht="15.75" customHeight="1" thickBot="1">
      <c r="A30" s="251" t="s">
        <v>5</v>
      </c>
      <c r="B30" s="351">
        <v>13</v>
      </c>
      <c r="C30" s="252">
        <v>3</v>
      </c>
      <c r="D30" s="252" t="s">
        <v>105</v>
      </c>
      <c r="E30" s="252" t="s">
        <v>105</v>
      </c>
      <c r="F30" s="252" t="s">
        <v>105</v>
      </c>
      <c r="G30" s="252">
        <v>6</v>
      </c>
      <c r="H30" s="252" t="s">
        <v>105</v>
      </c>
      <c r="I30" s="252">
        <v>2</v>
      </c>
      <c r="J30" s="252">
        <v>2</v>
      </c>
      <c r="K30" s="252" t="s">
        <v>105</v>
      </c>
      <c r="L30" s="252" t="s">
        <v>105</v>
      </c>
      <c r="M30" s="252" t="s">
        <v>105</v>
      </c>
    </row>
    <row r="31" spans="1:13" ht="12.75">
      <c r="A31" s="401" t="s">
        <v>646</v>
      </c>
      <c r="B31" s="401"/>
      <c r="C31" s="401"/>
      <c r="D31" s="401"/>
      <c r="E31" s="401"/>
      <c r="F31" s="401"/>
      <c r="G31" s="401"/>
      <c r="H31" s="401"/>
      <c r="I31" s="401"/>
      <c r="J31" s="401"/>
      <c r="K31" s="401"/>
      <c r="L31" s="401"/>
      <c r="M31" s="401"/>
    </row>
  </sheetData>
  <mergeCells count="3">
    <mergeCell ref="A3:M3"/>
    <mergeCell ref="A1:O1"/>
    <mergeCell ref="A31:M31"/>
  </mergeCells>
  <phoneticPr fontId="11" type="noConversion"/>
  <pageMargins left="0.59055118110236227" right="0.39370078740157483" top="0.98425196850393704" bottom="0.98425196850393704" header="0.51181102362204722" footer="0.51181102362204722"/>
  <pageSetup paperSize="9" orientation="landscape" r:id="rId1"/>
  <headerFooter alignWithMargins="0">
    <oddHeader>&amp;R&amp;A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67"/>
  <sheetViews>
    <sheetView zoomScale="85" zoomScaleNormal="85" workbookViewId="0">
      <selection activeCell="O34" sqref="O34"/>
    </sheetView>
  </sheetViews>
  <sheetFormatPr baseColWidth="10" defaultColWidth="11.42578125" defaultRowHeight="11.25"/>
  <cols>
    <col min="1" max="1" width="6.42578125" style="9" bestFit="1" customWidth="1"/>
    <col min="2" max="2" width="14.42578125" style="11" bestFit="1" customWidth="1"/>
    <col min="3" max="3" width="19.5703125" style="11" bestFit="1" customWidth="1"/>
    <col min="4" max="4" width="13.7109375" style="10" bestFit="1" customWidth="1"/>
    <col min="5" max="5" width="16.42578125" style="10" bestFit="1" customWidth="1"/>
    <col min="6" max="6" width="17.140625" style="10" bestFit="1" customWidth="1"/>
    <col min="7" max="8" width="17" style="10" bestFit="1" customWidth="1"/>
    <col min="9" max="9" width="14.42578125" style="10" bestFit="1" customWidth="1"/>
    <col min="10" max="16384" width="11.42578125" style="10"/>
  </cols>
  <sheetData>
    <row r="1" spans="1:9" s="35" customFormat="1" ht="18">
      <c r="A1" s="400" t="s">
        <v>0</v>
      </c>
      <c r="B1" s="400"/>
      <c r="C1" s="400"/>
      <c r="D1" s="400"/>
      <c r="E1" s="400"/>
      <c r="F1" s="400"/>
      <c r="G1" s="400"/>
      <c r="H1" s="400"/>
      <c r="I1" s="400"/>
    </row>
    <row r="2" spans="1:9" s="35" customFormat="1" ht="15.75" customHeight="1"/>
    <row r="3" spans="1:9" s="81" customFormat="1" ht="15.75" customHeight="1" thickBot="1">
      <c r="A3" s="397" t="s">
        <v>189</v>
      </c>
      <c r="B3" s="397"/>
      <c r="C3" s="397"/>
      <c r="D3" s="397"/>
      <c r="E3" s="397"/>
      <c r="F3" s="397"/>
      <c r="G3" s="397"/>
      <c r="H3" s="397"/>
      <c r="I3" s="397"/>
    </row>
    <row r="4" spans="1:9" s="218" customFormat="1" ht="45">
      <c r="A4" s="238" t="s">
        <v>1</v>
      </c>
      <c r="B4" s="236" t="s">
        <v>2</v>
      </c>
      <c r="C4" s="236" t="s">
        <v>140</v>
      </c>
      <c r="D4" s="236" t="s">
        <v>129</v>
      </c>
      <c r="E4" s="236" t="s">
        <v>29</v>
      </c>
      <c r="F4" s="236" t="s">
        <v>30</v>
      </c>
      <c r="G4" s="236" t="s">
        <v>214</v>
      </c>
      <c r="H4" s="236" t="s">
        <v>215</v>
      </c>
      <c r="I4" s="236" t="s">
        <v>3</v>
      </c>
    </row>
    <row r="5" spans="1:9" s="81" customFormat="1" ht="15.75" customHeight="1">
      <c r="A5" s="82">
        <v>2009</v>
      </c>
      <c r="B5" s="218">
        <v>35589</v>
      </c>
      <c r="C5" s="218">
        <v>406</v>
      </c>
      <c r="D5" s="81">
        <v>229</v>
      </c>
      <c r="E5" s="81">
        <v>584</v>
      </c>
      <c r="F5" s="81">
        <v>455</v>
      </c>
      <c r="G5" s="81">
        <v>3</v>
      </c>
      <c r="H5" s="81">
        <v>4</v>
      </c>
      <c r="I5" s="81">
        <v>35894</v>
      </c>
    </row>
    <row r="6" spans="1:9" s="81" customFormat="1" ht="15.75" customHeight="1">
      <c r="A6" s="82">
        <v>2010</v>
      </c>
      <c r="B6" s="218">
        <v>35894</v>
      </c>
      <c r="C6" s="218">
        <v>329</v>
      </c>
      <c r="D6" s="81">
        <v>238</v>
      </c>
      <c r="E6" s="81">
        <v>591</v>
      </c>
      <c r="F6" s="81">
        <v>428</v>
      </c>
      <c r="G6" s="81">
        <v>4</v>
      </c>
      <c r="H6" s="81">
        <v>3</v>
      </c>
      <c r="I6" s="81">
        <v>36149</v>
      </c>
    </row>
    <row r="7" spans="1:9" s="81" customFormat="1" ht="15.75" customHeight="1">
      <c r="A7" s="82">
        <v>2011</v>
      </c>
      <c r="B7" s="218">
        <v>36149</v>
      </c>
      <c r="C7" s="218">
        <v>395</v>
      </c>
      <c r="D7" s="81">
        <v>248</v>
      </c>
      <c r="E7" s="81">
        <v>650</v>
      </c>
      <c r="F7" s="81">
        <v>467</v>
      </c>
      <c r="G7" s="81">
        <v>4</v>
      </c>
      <c r="H7" s="81">
        <v>8</v>
      </c>
      <c r="I7" s="81">
        <v>36475</v>
      </c>
    </row>
    <row r="8" spans="1:9" s="81" customFormat="1" ht="15.75" customHeight="1">
      <c r="A8" s="82">
        <v>2012</v>
      </c>
      <c r="B8" s="218">
        <v>36475</v>
      </c>
      <c r="C8" s="81">
        <v>357</v>
      </c>
      <c r="D8" s="81">
        <v>224</v>
      </c>
      <c r="E8" s="81">
        <v>671</v>
      </c>
      <c r="F8" s="81">
        <v>439</v>
      </c>
      <c r="G8" s="81">
        <v>4</v>
      </c>
      <c r="H8" s="81">
        <v>6</v>
      </c>
      <c r="I8" s="81">
        <v>36838</v>
      </c>
    </row>
    <row r="9" spans="1:9" s="81" customFormat="1" ht="15.75" customHeight="1">
      <c r="A9" s="82">
        <v>2013</v>
      </c>
      <c r="B9" s="81">
        <v>36838</v>
      </c>
      <c r="C9" s="81">
        <v>339</v>
      </c>
      <c r="D9" s="81">
        <v>246</v>
      </c>
      <c r="E9" s="81">
        <v>696</v>
      </c>
      <c r="F9" s="81">
        <v>497</v>
      </c>
      <c r="G9" s="81">
        <v>2</v>
      </c>
      <c r="H9" s="81">
        <v>3</v>
      </c>
      <c r="I9" s="81">
        <v>37129</v>
      </c>
    </row>
    <row r="10" spans="1:9" s="81" customFormat="1" ht="15.75" customHeight="1">
      <c r="A10" s="82">
        <v>2014</v>
      </c>
      <c r="B10" s="81">
        <v>37129</v>
      </c>
      <c r="C10" s="81">
        <v>372</v>
      </c>
      <c r="D10" s="81">
        <v>268</v>
      </c>
      <c r="E10" s="81">
        <v>615</v>
      </c>
      <c r="F10" s="81">
        <v>476</v>
      </c>
      <c r="G10" s="81">
        <v>1</v>
      </c>
      <c r="H10" s="81">
        <v>7</v>
      </c>
      <c r="I10" s="81">
        <v>37366</v>
      </c>
    </row>
    <row r="11" spans="1:9" s="81" customFormat="1" ht="15.75" customHeight="1">
      <c r="A11" s="82">
        <v>2015</v>
      </c>
      <c r="B11" s="81">
        <v>37366</v>
      </c>
      <c r="C11" s="81">
        <v>325</v>
      </c>
      <c r="D11" s="81">
        <v>252</v>
      </c>
      <c r="E11" s="81">
        <v>657</v>
      </c>
      <c r="F11" s="81">
        <v>468</v>
      </c>
      <c r="G11" s="81">
        <v>2</v>
      </c>
      <c r="H11" s="81">
        <v>8</v>
      </c>
      <c r="I11" s="81">
        <v>37622</v>
      </c>
    </row>
    <row r="12" spans="1:9" s="81" customFormat="1" ht="15.75" customHeight="1">
      <c r="A12" s="82">
        <v>2016</v>
      </c>
      <c r="B12" s="81">
        <v>37622</v>
      </c>
      <c r="C12" s="81">
        <v>378</v>
      </c>
      <c r="D12" s="81">
        <v>271</v>
      </c>
      <c r="E12" s="81">
        <v>607</v>
      </c>
      <c r="F12" s="81">
        <v>522</v>
      </c>
      <c r="G12" s="81">
        <v>1</v>
      </c>
      <c r="H12" s="81">
        <v>5</v>
      </c>
      <c r="I12" s="81">
        <v>37810</v>
      </c>
    </row>
    <row r="13" spans="1:9" s="81" customFormat="1" ht="15.75" customHeight="1">
      <c r="A13" s="82">
        <v>2017</v>
      </c>
      <c r="B13" s="81">
        <v>37810</v>
      </c>
      <c r="C13" s="81">
        <v>338</v>
      </c>
      <c r="D13" s="81">
        <v>249</v>
      </c>
      <c r="E13" s="81">
        <v>645</v>
      </c>
      <c r="F13" s="81">
        <v>426</v>
      </c>
      <c r="G13" s="81">
        <v>1</v>
      </c>
      <c r="H13" s="81">
        <v>5</v>
      </c>
      <c r="I13" s="81">
        <v>38114</v>
      </c>
    </row>
    <row r="14" spans="1:9" s="81" customFormat="1" ht="15.75" customHeight="1">
      <c r="A14" s="82">
        <v>2018</v>
      </c>
      <c r="B14" s="81">
        <v>38114</v>
      </c>
      <c r="C14" s="81">
        <v>378</v>
      </c>
      <c r="D14" s="81">
        <v>274</v>
      </c>
      <c r="E14" s="81">
        <v>649</v>
      </c>
      <c r="F14" s="81">
        <v>484</v>
      </c>
      <c r="G14" s="83">
        <v>1</v>
      </c>
      <c r="H14" s="81">
        <v>6</v>
      </c>
      <c r="I14" s="81">
        <v>38378</v>
      </c>
    </row>
    <row r="15" spans="1:9" s="81" customFormat="1" ht="15.75" customHeight="1" thickBot="1">
      <c r="A15" s="234">
        <v>2019</v>
      </c>
      <c r="B15" s="231">
        <v>38378</v>
      </c>
      <c r="C15" s="231">
        <v>356</v>
      </c>
      <c r="D15" s="231">
        <v>263</v>
      </c>
      <c r="E15" s="231">
        <v>727</v>
      </c>
      <c r="F15" s="231">
        <v>446</v>
      </c>
      <c r="G15" s="232">
        <v>0</v>
      </c>
      <c r="H15" s="231">
        <v>5</v>
      </c>
      <c r="I15" s="231">
        <v>38747</v>
      </c>
    </row>
    <row r="16" spans="1:9" s="81" customFormat="1" ht="15.75" customHeight="1">
      <c r="A16" s="395" t="s">
        <v>646</v>
      </c>
      <c r="B16" s="395"/>
      <c r="C16" s="395"/>
      <c r="D16" s="395"/>
      <c r="E16" s="395"/>
      <c r="F16" s="395"/>
      <c r="G16" s="395"/>
      <c r="H16" s="395"/>
      <c r="I16" s="395"/>
    </row>
    <row r="17" spans="1:9" s="81" customFormat="1" ht="15.75" customHeight="1">
      <c r="A17" s="82"/>
      <c r="G17" s="83"/>
    </row>
    <row r="18" spans="1:9" ht="15.75" customHeight="1">
      <c r="A18" s="226"/>
      <c r="B18" s="227"/>
      <c r="C18" s="227"/>
      <c r="D18" s="227"/>
      <c r="E18" s="227"/>
      <c r="F18" s="227"/>
      <c r="G18" s="227"/>
      <c r="H18" s="227"/>
      <c r="I18" s="227"/>
    </row>
    <row r="19" spans="1:9" ht="18">
      <c r="A19" s="399" t="s">
        <v>331</v>
      </c>
      <c r="B19" s="399"/>
      <c r="C19" s="399"/>
      <c r="D19" s="399"/>
      <c r="E19" s="399"/>
      <c r="F19" s="399"/>
      <c r="G19" s="399"/>
      <c r="H19" s="399"/>
      <c r="I19" s="399"/>
    </row>
    <row r="20" spans="1:9" ht="15.75" customHeight="1">
      <c r="A20" s="228"/>
      <c r="B20" s="221"/>
      <c r="C20" s="221"/>
      <c r="D20" s="222"/>
      <c r="E20" s="222"/>
      <c r="F20" s="222"/>
      <c r="G20" s="222"/>
      <c r="H20" s="222"/>
      <c r="I20" s="222"/>
    </row>
    <row r="21" spans="1:9" s="81" customFormat="1" ht="15.75" customHeight="1" thickBot="1">
      <c r="A21" s="396" t="s">
        <v>122</v>
      </c>
      <c r="B21" s="397"/>
      <c r="C21" s="397"/>
      <c r="D21" s="397"/>
      <c r="E21" s="397"/>
      <c r="F21" s="397"/>
      <c r="G21" s="397"/>
      <c r="H21" s="397"/>
      <c r="I21" s="398"/>
    </row>
    <row r="22" spans="1:9" s="81" customFormat="1" ht="45">
      <c r="A22" s="235" t="s">
        <v>1</v>
      </c>
      <c r="B22" s="236" t="s">
        <v>2</v>
      </c>
      <c r="C22" s="236" t="s">
        <v>140</v>
      </c>
      <c r="D22" s="236" t="s">
        <v>129</v>
      </c>
      <c r="E22" s="236" t="s">
        <v>29</v>
      </c>
      <c r="F22" s="236" t="s">
        <v>30</v>
      </c>
      <c r="G22" s="236" t="s">
        <v>214</v>
      </c>
      <c r="H22" s="236" t="s">
        <v>215</v>
      </c>
      <c r="I22" s="237" t="s">
        <v>3</v>
      </c>
    </row>
    <row r="23" spans="1:9" s="81" customFormat="1" ht="15.75" customHeight="1">
      <c r="A23" s="223">
        <v>2009</v>
      </c>
      <c r="B23" s="219">
        <v>17998</v>
      </c>
      <c r="C23" s="219">
        <v>180</v>
      </c>
      <c r="D23" s="151">
        <v>114</v>
      </c>
      <c r="E23" s="151">
        <v>290</v>
      </c>
      <c r="F23" s="151">
        <v>229</v>
      </c>
      <c r="G23" s="151">
        <v>2</v>
      </c>
      <c r="H23" s="151">
        <v>2</v>
      </c>
      <c r="I23" s="224">
        <v>18125</v>
      </c>
    </row>
    <row r="24" spans="1:9" s="81" customFormat="1" ht="15.75" customHeight="1">
      <c r="A24" s="223">
        <v>2010</v>
      </c>
      <c r="B24" s="219">
        <v>18125</v>
      </c>
      <c r="C24" s="219">
        <v>164</v>
      </c>
      <c r="D24" s="151">
        <v>123</v>
      </c>
      <c r="E24" s="151">
        <v>285</v>
      </c>
      <c r="F24" s="151">
        <v>190</v>
      </c>
      <c r="G24" s="151">
        <v>4</v>
      </c>
      <c r="H24" s="151">
        <v>2</v>
      </c>
      <c r="I24" s="224">
        <v>18263</v>
      </c>
    </row>
    <row r="25" spans="1:9" s="81" customFormat="1" ht="15.75" customHeight="1">
      <c r="A25" s="223">
        <v>2011</v>
      </c>
      <c r="B25" s="219">
        <v>18263</v>
      </c>
      <c r="C25" s="219">
        <v>192</v>
      </c>
      <c r="D25" s="151">
        <v>122</v>
      </c>
      <c r="E25" s="151">
        <v>328</v>
      </c>
      <c r="F25" s="151">
        <v>226</v>
      </c>
      <c r="G25" s="151">
        <v>4</v>
      </c>
      <c r="H25" s="151">
        <v>6</v>
      </c>
      <c r="I25" s="224">
        <v>18433</v>
      </c>
    </row>
    <row r="26" spans="1:9" s="81" customFormat="1" ht="15.75" customHeight="1">
      <c r="A26" s="223">
        <v>2012</v>
      </c>
      <c r="B26" s="151">
        <v>18433</v>
      </c>
      <c r="C26" s="219">
        <v>168</v>
      </c>
      <c r="D26" s="151">
        <v>108</v>
      </c>
      <c r="E26" s="151">
        <v>314</v>
      </c>
      <c r="F26" s="151">
        <v>215</v>
      </c>
      <c r="G26" s="151">
        <v>1</v>
      </c>
      <c r="H26" s="151">
        <v>2</v>
      </c>
      <c r="I26" s="224">
        <v>18591</v>
      </c>
    </row>
    <row r="27" spans="1:9" s="81" customFormat="1" ht="15.75" customHeight="1">
      <c r="A27" s="223">
        <v>2013</v>
      </c>
      <c r="B27" s="151">
        <v>18591</v>
      </c>
      <c r="C27" s="219">
        <v>160</v>
      </c>
      <c r="D27" s="151">
        <v>123</v>
      </c>
      <c r="E27" s="151">
        <v>345</v>
      </c>
      <c r="F27" s="151">
        <v>244</v>
      </c>
      <c r="G27" s="151">
        <v>2</v>
      </c>
      <c r="H27" s="151">
        <v>2</v>
      </c>
      <c r="I27" s="224">
        <v>18729</v>
      </c>
    </row>
    <row r="28" spans="1:9" s="81" customFormat="1" ht="15.75" customHeight="1">
      <c r="A28" s="223">
        <v>2014</v>
      </c>
      <c r="B28" s="151">
        <v>18729</v>
      </c>
      <c r="C28" s="219">
        <v>164</v>
      </c>
      <c r="D28" s="151">
        <v>147</v>
      </c>
      <c r="E28" s="151">
        <v>303</v>
      </c>
      <c r="F28" s="151">
        <v>233</v>
      </c>
      <c r="G28" s="151">
        <v>1</v>
      </c>
      <c r="H28" s="151">
        <v>4</v>
      </c>
      <c r="I28" s="224">
        <v>18813</v>
      </c>
    </row>
    <row r="29" spans="1:9" s="81" customFormat="1" ht="15.75" customHeight="1">
      <c r="A29" s="223">
        <v>2015</v>
      </c>
      <c r="B29" s="151">
        <v>18813</v>
      </c>
      <c r="C29" s="219">
        <v>148</v>
      </c>
      <c r="D29" s="151">
        <v>130</v>
      </c>
      <c r="E29" s="151">
        <v>356</v>
      </c>
      <c r="F29" s="151">
        <v>222</v>
      </c>
      <c r="G29" s="151">
        <v>1</v>
      </c>
      <c r="H29" s="151">
        <v>4</v>
      </c>
      <c r="I29" s="224">
        <v>18962</v>
      </c>
    </row>
    <row r="30" spans="1:9" s="81" customFormat="1" ht="15.75" customHeight="1">
      <c r="A30" s="223">
        <v>2016</v>
      </c>
      <c r="B30" s="151">
        <v>18962</v>
      </c>
      <c r="C30" s="219">
        <v>186</v>
      </c>
      <c r="D30" s="151">
        <v>129</v>
      </c>
      <c r="E30" s="151">
        <v>296</v>
      </c>
      <c r="F30" s="151">
        <v>249</v>
      </c>
      <c r="G30" s="225">
        <v>0</v>
      </c>
      <c r="H30" s="151">
        <v>2</v>
      </c>
      <c r="I30" s="224">
        <v>19064</v>
      </c>
    </row>
    <row r="31" spans="1:9" s="81" customFormat="1" ht="15.75" customHeight="1">
      <c r="A31" s="223">
        <v>2017</v>
      </c>
      <c r="B31" s="219">
        <v>19064</v>
      </c>
      <c r="C31" s="219">
        <v>162</v>
      </c>
      <c r="D31" s="219">
        <v>122</v>
      </c>
      <c r="E31" s="151">
        <v>320</v>
      </c>
      <c r="F31" s="151">
        <v>200</v>
      </c>
      <c r="G31" s="151">
        <v>1</v>
      </c>
      <c r="H31" s="151">
        <v>1</v>
      </c>
      <c r="I31" s="224">
        <v>19224</v>
      </c>
    </row>
    <row r="32" spans="1:9" s="81" customFormat="1" ht="15.75" customHeight="1">
      <c r="A32" s="223">
        <v>2018</v>
      </c>
      <c r="B32" s="219">
        <v>19224</v>
      </c>
      <c r="C32" s="219">
        <v>186</v>
      </c>
      <c r="D32" s="219">
        <v>131</v>
      </c>
      <c r="E32" s="151">
        <v>319</v>
      </c>
      <c r="F32" s="151">
        <v>242</v>
      </c>
      <c r="G32" s="151">
        <v>1</v>
      </c>
      <c r="H32" s="151">
        <v>4</v>
      </c>
      <c r="I32" s="224">
        <v>19353</v>
      </c>
    </row>
    <row r="33" spans="1:9" s="81" customFormat="1" ht="15.75" customHeight="1" thickBot="1">
      <c r="A33" s="230">
        <v>2019</v>
      </c>
      <c r="B33" s="229">
        <v>19353</v>
      </c>
      <c r="C33" s="229">
        <v>174</v>
      </c>
      <c r="D33" s="229">
        <v>134</v>
      </c>
      <c r="E33" s="231">
        <v>370</v>
      </c>
      <c r="F33" s="231">
        <v>228</v>
      </c>
      <c r="G33" s="232">
        <v>0</v>
      </c>
      <c r="H33" s="231">
        <v>3</v>
      </c>
      <c r="I33" s="233">
        <v>19532</v>
      </c>
    </row>
    <row r="34" spans="1:9" s="81" customFormat="1" ht="15.75" customHeight="1">
      <c r="A34" s="395" t="s">
        <v>646</v>
      </c>
      <c r="B34" s="395"/>
      <c r="C34" s="395"/>
      <c r="D34" s="395"/>
      <c r="E34" s="395"/>
      <c r="F34" s="395"/>
      <c r="G34" s="395"/>
      <c r="H34" s="395"/>
      <c r="I34" s="395"/>
    </row>
    <row r="35" spans="1:9" s="81" customFormat="1" ht="15.75" customHeight="1">
      <c r="A35" s="82"/>
      <c r="B35" s="218"/>
      <c r="C35" s="218"/>
      <c r="D35" s="218"/>
      <c r="G35" s="83"/>
    </row>
    <row r="36" spans="1:9" ht="15.75" customHeight="1">
      <c r="A36" s="37"/>
    </row>
    <row r="37" spans="1:9" ht="18">
      <c r="A37" s="400" t="s">
        <v>330</v>
      </c>
      <c r="B37" s="400"/>
      <c r="C37" s="400"/>
      <c r="D37" s="400"/>
      <c r="E37" s="400"/>
      <c r="F37" s="400"/>
      <c r="G37" s="400"/>
      <c r="H37" s="400"/>
      <c r="I37" s="400"/>
    </row>
    <row r="38" spans="1:9" ht="15.75" customHeight="1">
      <c r="A38" s="38"/>
      <c r="B38" s="38"/>
      <c r="C38" s="38"/>
      <c r="D38" s="38"/>
      <c r="E38" s="38"/>
      <c r="F38" s="38"/>
      <c r="G38" s="38"/>
      <c r="H38" s="38"/>
      <c r="I38" s="38"/>
    </row>
    <row r="39" spans="1:9" s="81" customFormat="1" ht="15.75" customHeight="1" thickBot="1">
      <c r="A39" s="397" t="s">
        <v>190</v>
      </c>
      <c r="B39" s="397"/>
      <c r="C39" s="397"/>
      <c r="D39" s="397"/>
      <c r="E39" s="397"/>
      <c r="F39" s="397"/>
      <c r="G39" s="397"/>
      <c r="H39" s="397"/>
      <c r="I39" s="397"/>
    </row>
    <row r="40" spans="1:9" s="218" customFormat="1" ht="45">
      <c r="A40" s="238" t="s">
        <v>1</v>
      </c>
      <c r="B40" s="236" t="s">
        <v>2</v>
      </c>
      <c r="C40" s="236" t="s">
        <v>140</v>
      </c>
      <c r="D40" s="236" t="s">
        <v>129</v>
      </c>
      <c r="E40" s="236" t="s">
        <v>29</v>
      </c>
      <c r="F40" s="236" t="s">
        <v>30</v>
      </c>
      <c r="G40" s="236" t="s">
        <v>214</v>
      </c>
      <c r="H40" s="236" t="s">
        <v>215</v>
      </c>
      <c r="I40" s="236" t="s">
        <v>3</v>
      </c>
    </row>
    <row r="41" spans="1:9" s="81" customFormat="1" ht="15.75" customHeight="1">
      <c r="A41" s="82">
        <v>2009</v>
      </c>
      <c r="B41" s="218">
        <v>17591</v>
      </c>
      <c r="C41" s="218">
        <v>226</v>
      </c>
      <c r="D41" s="81">
        <v>115</v>
      </c>
      <c r="E41" s="81">
        <v>294</v>
      </c>
      <c r="F41" s="81">
        <v>226</v>
      </c>
      <c r="G41" s="81">
        <v>1</v>
      </c>
      <c r="H41" s="81">
        <v>2</v>
      </c>
      <c r="I41" s="81">
        <v>17769</v>
      </c>
    </row>
    <row r="42" spans="1:9" s="81" customFormat="1" ht="15.75" customHeight="1">
      <c r="A42" s="82">
        <v>2010</v>
      </c>
      <c r="B42" s="218">
        <v>17769</v>
      </c>
      <c r="C42" s="218">
        <v>165</v>
      </c>
      <c r="D42" s="81">
        <v>115</v>
      </c>
      <c r="E42" s="81">
        <v>306</v>
      </c>
      <c r="F42" s="81">
        <v>238</v>
      </c>
      <c r="G42" s="83">
        <v>0</v>
      </c>
      <c r="H42" s="81">
        <v>1</v>
      </c>
      <c r="I42" s="81">
        <v>17886</v>
      </c>
    </row>
    <row r="43" spans="1:9" s="81" customFormat="1" ht="15.75" customHeight="1">
      <c r="A43" s="82">
        <v>2011</v>
      </c>
      <c r="B43" s="218">
        <v>17886</v>
      </c>
      <c r="C43" s="218">
        <v>203</v>
      </c>
      <c r="D43" s="81">
        <v>126</v>
      </c>
      <c r="E43" s="81">
        <v>322</v>
      </c>
      <c r="F43" s="81">
        <v>241</v>
      </c>
      <c r="G43" s="83">
        <v>0</v>
      </c>
      <c r="H43" s="81">
        <v>2</v>
      </c>
      <c r="I43" s="81">
        <v>18042</v>
      </c>
    </row>
    <row r="44" spans="1:9" s="81" customFormat="1" ht="15.75" customHeight="1">
      <c r="A44" s="82">
        <v>2012</v>
      </c>
      <c r="B44" s="81">
        <v>18042</v>
      </c>
      <c r="C44" s="218">
        <v>189</v>
      </c>
      <c r="D44" s="81">
        <v>116</v>
      </c>
      <c r="E44" s="81">
        <v>357</v>
      </c>
      <c r="F44" s="81">
        <v>224</v>
      </c>
      <c r="G44" s="81">
        <v>3</v>
      </c>
      <c r="H44" s="81">
        <v>4</v>
      </c>
      <c r="I44" s="81">
        <v>18247</v>
      </c>
    </row>
    <row r="45" spans="1:9" s="81" customFormat="1" ht="15.75" customHeight="1">
      <c r="A45" s="82">
        <v>2013</v>
      </c>
      <c r="B45" s="81">
        <v>18247</v>
      </c>
      <c r="C45" s="218">
        <v>179</v>
      </c>
      <c r="D45" s="81">
        <v>123</v>
      </c>
      <c r="E45" s="81">
        <v>351</v>
      </c>
      <c r="F45" s="81">
        <v>253</v>
      </c>
      <c r="G45" s="83">
        <v>0</v>
      </c>
      <c r="H45" s="81">
        <v>1</v>
      </c>
      <c r="I45" s="81">
        <v>18400</v>
      </c>
    </row>
    <row r="46" spans="1:9" s="81" customFormat="1" ht="15.75" customHeight="1">
      <c r="A46" s="82">
        <v>2014</v>
      </c>
      <c r="B46" s="81">
        <v>18400</v>
      </c>
      <c r="C46" s="218">
        <v>208</v>
      </c>
      <c r="D46" s="81">
        <v>121</v>
      </c>
      <c r="E46" s="81">
        <v>312</v>
      </c>
      <c r="F46" s="81">
        <v>243</v>
      </c>
      <c r="G46" s="83">
        <v>0</v>
      </c>
      <c r="H46" s="81">
        <v>3</v>
      </c>
      <c r="I46" s="81">
        <v>18553</v>
      </c>
    </row>
    <row r="47" spans="1:9" s="81" customFormat="1" ht="15.75" customHeight="1">
      <c r="A47" s="82">
        <v>2015</v>
      </c>
      <c r="B47" s="81">
        <v>18553</v>
      </c>
      <c r="C47" s="218">
        <v>177</v>
      </c>
      <c r="D47" s="81">
        <v>122</v>
      </c>
      <c r="E47" s="81">
        <v>301</v>
      </c>
      <c r="F47" s="81">
        <v>246</v>
      </c>
      <c r="G47" s="83">
        <v>1</v>
      </c>
      <c r="H47" s="81">
        <v>4</v>
      </c>
      <c r="I47" s="81">
        <v>18660</v>
      </c>
    </row>
    <row r="48" spans="1:9" s="81" customFormat="1" ht="15.75" customHeight="1">
      <c r="A48" s="82">
        <v>2016</v>
      </c>
      <c r="B48" s="81">
        <v>18660</v>
      </c>
      <c r="C48" s="218">
        <v>192</v>
      </c>
      <c r="D48" s="84">
        <v>142</v>
      </c>
      <c r="E48" s="81">
        <v>311</v>
      </c>
      <c r="F48" s="81">
        <v>273</v>
      </c>
      <c r="G48" s="83">
        <v>1</v>
      </c>
      <c r="H48" s="81">
        <v>3</v>
      </c>
      <c r="I48" s="81">
        <v>18746</v>
      </c>
    </row>
    <row r="49" spans="1:9" s="81" customFormat="1" ht="15.75" customHeight="1">
      <c r="A49" s="82">
        <v>2017</v>
      </c>
      <c r="B49" s="218">
        <v>18746</v>
      </c>
      <c r="C49" s="218">
        <v>176</v>
      </c>
      <c r="D49" s="218">
        <v>127</v>
      </c>
      <c r="E49" s="81">
        <v>325</v>
      </c>
      <c r="F49" s="81">
        <v>226</v>
      </c>
      <c r="G49" s="83">
        <v>0</v>
      </c>
      <c r="H49" s="81">
        <v>4</v>
      </c>
      <c r="I49" s="81">
        <v>18890</v>
      </c>
    </row>
    <row r="50" spans="1:9" s="81" customFormat="1" ht="15.75" customHeight="1">
      <c r="A50" s="82">
        <v>2018</v>
      </c>
      <c r="B50" s="218">
        <v>18890</v>
      </c>
      <c r="C50" s="218">
        <v>192</v>
      </c>
      <c r="D50" s="218">
        <v>143</v>
      </c>
      <c r="E50" s="81">
        <v>330</v>
      </c>
      <c r="F50" s="81">
        <v>242</v>
      </c>
      <c r="G50" s="83">
        <v>0</v>
      </c>
      <c r="H50" s="81">
        <v>2</v>
      </c>
      <c r="I50" s="81">
        <v>19025</v>
      </c>
    </row>
    <row r="51" spans="1:9" s="81" customFormat="1" ht="15.75" customHeight="1" thickBot="1">
      <c r="A51" s="234">
        <v>2019</v>
      </c>
      <c r="B51" s="229">
        <v>19025</v>
      </c>
      <c r="C51" s="229">
        <v>182</v>
      </c>
      <c r="D51" s="229">
        <v>129</v>
      </c>
      <c r="E51" s="231">
        <v>357</v>
      </c>
      <c r="F51" s="231">
        <v>218</v>
      </c>
      <c r="G51" s="232">
        <v>0</v>
      </c>
      <c r="H51" s="231">
        <v>2</v>
      </c>
      <c r="I51" s="231">
        <v>19215</v>
      </c>
    </row>
    <row r="52" spans="1:9" ht="16.5" customHeight="1">
      <c r="A52" s="395" t="s">
        <v>646</v>
      </c>
      <c r="B52" s="395"/>
      <c r="C52" s="395"/>
      <c r="D52" s="395"/>
      <c r="E52" s="395"/>
      <c r="F52" s="395"/>
      <c r="G52" s="395"/>
      <c r="H52" s="395"/>
      <c r="I52" s="395"/>
    </row>
    <row r="54" spans="1:9">
      <c r="A54" s="10"/>
      <c r="B54" s="10"/>
      <c r="C54" s="10"/>
    </row>
    <row r="55" spans="1:9">
      <c r="A55" s="10"/>
      <c r="B55" s="10"/>
      <c r="C55" s="10"/>
    </row>
    <row r="56" spans="1:9">
      <c r="A56" s="10"/>
      <c r="B56" s="10"/>
      <c r="C56" s="10"/>
    </row>
    <row r="57" spans="1:9" s="11" customFormat="1"/>
    <row r="58" spans="1:9">
      <c r="A58" s="10"/>
      <c r="B58" s="10"/>
      <c r="C58" s="10"/>
    </row>
    <row r="59" spans="1:9">
      <c r="A59" s="10"/>
      <c r="B59" s="10"/>
      <c r="C59" s="10"/>
    </row>
    <row r="60" spans="1:9">
      <c r="A60" s="10"/>
      <c r="B60" s="10"/>
      <c r="C60" s="10"/>
    </row>
    <row r="61" spans="1:9">
      <c r="A61" s="10"/>
      <c r="B61" s="10"/>
      <c r="C61" s="10"/>
    </row>
    <row r="62" spans="1:9">
      <c r="A62" s="10"/>
      <c r="B62" s="10"/>
      <c r="C62" s="10"/>
    </row>
    <row r="63" spans="1:9">
      <c r="A63" s="10"/>
      <c r="B63" s="10"/>
      <c r="C63" s="10"/>
    </row>
    <row r="64" spans="1:9">
      <c r="A64" s="10"/>
      <c r="B64" s="10"/>
      <c r="C64" s="10"/>
    </row>
    <row r="65" spans="1:3">
      <c r="A65" s="10"/>
      <c r="B65" s="10"/>
      <c r="C65" s="10"/>
    </row>
    <row r="66" spans="1:3">
      <c r="A66" s="10"/>
      <c r="B66" s="10"/>
      <c r="C66" s="10"/>
    </row>
    <row r="67" spans="1:3">
      <c r="A67" s="10"/>
      <c r="B67" s="10"/>
      <c r="C67" s="10"/>
    </row>
  </sheetData>
  <mergeCells count="9">
    <mergeCell ref="A52:I52"/>
    <mergeCell ref="A21:I21"/>
    <mergeCell ref="A19:I19"/>
    <mergeCell ref="A1:I1"/>
    <mergeCell ref="A3:I3"/>
    <mergeCell ref="A37:I37"/>
    <mergeCell ref="A39:I39"/>
    <mergeCell ref="A16:I16"/>
    <mergeCell ref="A34:I34"/>
  </mergeCells>
  <phoneticPr fontId="0" type="noConversion"/>
  <pageMargins left="0.59055118110236227" right="0.39370078740157483" top="0.98425196850393704" bottom="0.98425196850393704" header="0.51181102362204722" footer="0.51181102362204722"/>
  <pageSetup paperSize="9" scale="88" orientation="portrait" r:id="rId1"/>
  <headerFooter alignWithMargins="0">
    <oddHeader>&amp;R&amp;A</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9"/>
  <sheetViews>
    <sheetView zoomScale="85" zoomScaleNormal="85" workbookViewId="0">
      <selection activeCell="P46" sqref="P46"/>
    </sheetView>
  </sheetViews>
  <sheetFormatPr baseColWidth="10" defaultColWidth="11.42578125" defaultRowHeight="12"/>
  <cols>
    <col min="1" max="1" width="25.28515625" style="16" bestFit="1" customWidth="1"/>
    <col min="2" max="2" width="17.42578125" style="14" bestFit="1" customWidth="1"/>
    <col min="3" max="3" width="8.28515625" style="14" bestFit="1" customWidth="1"/>
    <col min="4" max="4" width="9.42578125" style="14" bestFit="1" customWidth="1"/>
    <col min="5" max="5" width="9.5703125" style="14" bestFit="1" customWidth="1"/>
    <col min="6" max="6" width="15.5703125" style="14" bestFit="1" customWidth="1"/>
    <col min="7" max="7" width="9.5703125" style="14" bestFit="1" customWidth="1"/>
    <col min="8" max="8" width="10.140625" style="14" bestFit="1" customWidth="1"/>
    <col min="9" max="9" width="9.5703125" style="14" bestFit="1" customWidth="1"/>
    <col min="10" max="10" width="10.28515625" style="14" bestFit="1" customWidth="1"/>
    <col min="11" max="11" width="11" style="14" bestFit="1" customWidth="1"/>
    <col min="12" max="12" width="10.28515625" style="14" bestFit="1" customWidth="1"/>
    <col min="13" max="13" width="17.140625" style="14" bestFit="1" customWidth="1"/>
    <col min="14" max="16384" width="11.42578125" style="17"/>
  </cols>
  <sheetData>
    <row r="1" spans="1:13" s="13" customFormat="1" ht="18" customHeight="1">
      <c r="A1" s="409" t="s">
        <v>638</v>
      </c>
      <c r="B1" s="400"/>
      <c r="C1" s="400"/>
      <c r="D1" s="400"/>
      <c r="E1" s="400"/>
      <c r="F1" s="400"/>
      <c r="G1" s="400"/>
      <c r="H1" s="400"/>
      <c r="I1" s="400"/>
      <c r="J1" s="400"/>
      <c r="K1" s="400"/>
      <c r="L1" s="400"/>
      <c r="M1" s="400"/>
    </row>
    <row r="2" spans="1:13" s="13" customFormat="1" ht="15.75" customHeight="1">
      <c r="A2" s="85"/>
      <c r="B2" s="85"/>
      <c r="C2" s="85"/>
      <c r="D2" s="85"/>
      <c r="E2" s="85"/>
      <c r="F2" s="85"/>
      <c r="G2" s="85"/>
      <c r="H2" s="85"/>
      <c r="I2" s="85"/>
      <c r="J2" s="85"/>
      <c r="K2" s="85"/>
      <c r="L2" s="85"/>
      <c r="M2" s="85"/>
    </row>
    <row r="3" spans="1:13" ht="15.75" customHeight="1" thickBot="1">
      <c r="A3" s="397" t="s">
        <v>117</v>
      </c>
      <c r="B3" s="397"/>
      <c r="C3" s="397"/>
      <c r="D3" s="397"/>
      <c r="E3" s="397"/>
      <c r="F3" s="397"/>
      <c r="G3" s="397"/>
      <c r="H3" s="397"/>
      <c r="I3" s="397"/>
      <c r="J3" s="397"/>
      <c r="K3" s="397"/>
      <c r="L3" s="397"/>
      <c r="M3" s="397"/>
    </row>
    <row r="4" spans="1:13" s="19" customFormat="1" ht="15.75" customHeight="1">
      <c r="A4" s="263" t="s">
        <v>114</v>
      </c>
      <c r="B4" s="354" t="s">
        <v>9</v>
      </c>
      <c r="C4" s="258" t="s">
        <v>11</v>
      </c>
      <c r="D4" s="258" t="s">
        <v>12</v>
      </c>
      <c r="E4" s="258" t="s">
        <v>13</v>
      </c>
      <c r="F4" s="258" t="s">
        <v>14</v>
      </c>
      <c r="G4" s="258" t="s">
        <v>15</v>
      </c>
      <c r="H4" s="258" t="s">
        <v>16</v>
      </c>
      <c r="I4" s="258" t="s">
        <v>17</v>
      </c>
      <c r="J4" s="258" t="s">
        <v>18</v>
      </c>
      <c r="K4" s="258" t="s">
        <v>19</v>
      </c>
      <c r="L4" s="258" t="s">
        <v>20</v>
      </c>
      <c r="M4" s="258" t="s">
        <v>21</v>
      </c>
    </row>
    <row r="5" spans="1:13" s="19" customFormat="1" ht="15.75" customHeight="1">
      <c r="A5" s="116" t="s">
        <v>7</v>
      </c>
      <c r="B5" s="352">
        <v>191</v>
      </c>
      <c r="C5" s="117">
        <v>35</v>
      </c>
      <c r="D5" s="117">
        <v>24</v>
      </c>
      <c r="E5" s="102">
        <v>21</v>
      </c>
      <c r="F5" s="102">
        <v>9</v>
      </c>
      <c r="G5" s="102">
        <v>33</v>
      </c>
      <c r="H5" s="102">
        <v>3</v>
      </c>
      <c r="I5" s="102">
        <v>30</v>
      </c>
      <c r="J5" s="102">
        <v>17</v>
      </c>
      <c r="K5" s="102">
        <v>3</v>
      </c>
      <c r="L5" s="102">
        <v>11</v>
      </c>
      <c r="M5" s="102">
        <v>5</v>
      </c>
    </row>
    <row r="6" spans="1:13" s="19" customFormat="1" ht="15.75" customHeight="1">
      <c r="A6" s="98" t="s">
        <v>6</v>
      </c>
      <c r="B6" s="353">
        <v>106</v>
      </c>
      <c r="C6" s="115">
        <v>21</v>
      </c>
      <c r="D6" s="115">
        <v>11</v>
      </c>
      <c r="E6" s="96">
        <v>11</v>
      </c>
      <c r="F6" s="96">
        <v>4</v>
      </c>
      <c r="G6" s="96">
        <v>18</v>
      </c>
      <c r="H6" s="96">
        <v>1</v>
      </c>
      <c r="I6" s="96">
        <v>19</v>
      </c>
      <c r="J6" s="96">
        <v>7</v>
      </c>
      <c r="K6" s="96">
        <v>2</v>
      </c>
      <c r="L6" s="96">
        <v>9</v>
      </c>
      <c r="M6" s="96">
        <v>3</v>
      </c>
    </row>
    <row r="7" spans="1:13" s="19" customFormat="1" ht="15.75" customHeight="1">
      <c r="A7" s="98" t="s">
        <v>5</v>
      </c>
      <c r="B7" s="353">
        <v>85</v>
      </c>
      <c r="C7" s="115">
        <v>14</v>
      </c>
      <c r="D7" s="115">
        <v>13</v>
      </c>
      <c r="E7" s="96">
        <v>10</v>
      </c>
      <c r="F7" s="96">
        <v>5</v>
      </c>
      <c r="G7" s="96">
        <v>15</v>
      </c>
      <c r="H7" s="96">
        <v>2</v>
      </c>
      <c r="I7" s="96">
        <v>11</v>
      </c>
      <c r="J7" s="96">
        <v>10</v>
      </c>
      <c r="K7" s="96">
        <v>1</v>
      </c>
      <c r="L7" s="96">
        <v>2</v>
      </c>
      <c r="M7" s="96">
        <v>2</v>
      </c>
    </row>
    <row r="8" spans="1:13" s="19" customFormat="1" ht="15.75" customHeight="1">
      <c r="A8" s="114" t="s">
        <v>47</v>
      </c>
      <c r="B8" s="353">
        <v>115</v>
      </c>
      <c r="C8" s="115">
        <v>22</v>
      </c>
      <c r="D8" s="115">
        <v>15</v>
      </c>
      <c r="E8" s="96">
        <v>16</v>
      </c>
      <c r="F8" s="96">
        <v>5</v>
      </c>
      <c r="G8" s="96">
        <v>18</v>
      </c>
      <c r="H8" s="96">
        <v>2</v>
      </c>
      <c r="I8" s="96">
        <v>14</v>
      </c>
      <c r="J8" s="96">
        <v>9</v>
      </c>
      <c r="K8" s="96">
        <v>2</v>
      </c>
      <c r="L8" s="96">
        <v>8</v>
      </c>
      <c r="M8" s="96">
        <v>4</v>
      </c>
    </row>
    <row r="9" spans="1:13" s="19" customFormat="1" ht="15.75" customHeight="1">
      <c r="A9" s="98" t="s">
        <v>6</v>
      </c>
      <c r="B9" s="353">
        <v>69</v>
      </c>
      <c r="C9" s="115">
        <v>13</v>
      </c>
      <c r="D9" s="115">
        <v>8</v>
      </c>
      <c r="E9" s="96">
        <v>9</v>
      </c>
      <c r="F9" s="96">
        <v>2</v>
      </c>
      <c r="G9" s="96">
        <v>12</v>
      </c>
      <c r="H9" s="96">
        <v>1</v>
      </c>
      <c r="I9" s="96">
        <v>9</v>
      </c>
      <c r="J9" s="96">
        <v>5</v>
      </c>
      <c r="K9" s="96">
        <v>1</v>
      </c>
      <c r="L9" s="96">
        <v>6</v>
      </c>
      <c r="M9" s="96">
        <v>3</v>
      </c>
    </row>
    <row r="10" spans="1:13" s="19" customFormat="1" ht="15.75" customHeight="1">
      <c r="A10" s="98" t="s">
        <v>5</v>
      </c>
      <c r="B10" s="353">
        <v>46</v>
      </c>
      <c r="C10" s="115">
        <v>9</v>
      </c>
      <c r="D10" s="115">
        <v>7</v>
      </c>
      <c r="E10" s="96">
        <v>7</v>
      </c>
      <c r="F10" s="96">
        <v>3</v>
      </c>
      <c r="G10" s="96">
        <v>6</v>
      </c>
      <c r="H10" s="96">
        <v>1</v>
      </c>
      <c r="I10" s="96">
        <v>5</v>
      </c>
      <c r="J10" s="96">
        <v>4</v>
      </c>
      <c r="K10" s="96">
        <v>1</v>
      </c>
      <c r="L10" s="96">
        <v>2</v>
      </c>
      <c r="M10" s="96">
        <v>1</v>
      </c>
    </row>
    <row r="11" spans="1:13" ht="15.75" customHeight="1">
      <c r="A11" s="109" t="s">
        <v>72</v>
      </c>
      <c r="B11" s="350">
        <v>54</v>
      </c>
      <c r="C11" s="96">
        <v>9</v>
      </c>
      <c r="D11" s="96">
        <v>7</v>
      </c>
      <c r="E11" s="96">
        <v>4</v>
      </c>
      <c r="F11" s="96">
        <v>4</v>
      </c>
      <c r="G11" s="96">
        <v>7</v>
      </c>
      <c r="H11" s="96" t="s">
        <v>105</v>
      </c>
      <c r="I11" s="96">
        <v>13</v>
      </c>
      <c r="J11" s="96">
        <v>6</v>
      </c>
      <c r="K11" s="96">
        <v>1</v>
      </c>
      <c r="L11" s="96">
        <v>2</v>
      </c>
      <c r="M11" s="96">
        <v>1</v>
      </c>
    </row>
    <row r="12" spans="1:13" ht="15.75" customHeight="1">
      <c r="A12" s="98" t="s">
        <v>6</v>
      </c>
      <c r="B12" s="350">
        <v>30</v>
      </c>
      <c r="C12" s="96">
        <v>6</v>
      </c>
      <c r="D12" s="96">
        <v>2</v>
      </c>
      <c r="E12" s="96">
        <v>2</v>
      </c>
      <c r="F12" s="96">
        <v>2</v>
      </c>
      <c r="G12" s="96">
        <v>4</v>
      </c>
      <c r="H12" s="96" t="s">
        <v>105</v>
      </c>
      <c r="I12" s="96">
        <v>9</v>
      </c>
      <c r="J12" s="96">
        <v>2</v>
      </c>
      <c r="K12" s="96">
        <v>1</v>
      </c>
      <c r="L12" s="96">
        <v>2</v>
      </c>
      <c r="M12" s="96" t="s">
        <v>105</v>
      </c>
    </row>
    <row r="13" spans="1:13" ht="15.75" customHeight="1">
      <c r="A13" s="98" t="s">
        <v>5</v>
      </c>
      <c r="B13" s="350">
        <v>24</v>
      </c>
      <c r="C13" s="96">
        <v>3</v>
      </c>
      <c r="D13" s="96">
        <v>5</v>
      </c>
      <c r="E13" s="96">
        <v>2</v>
      </c>
      <c r="F13" s="96">
        <v>2</v>
      </c>
      <c r="G13" s="96">
        <v>3</v>
      </c>
      <c r="H13" s="96" t="s">
        <v>105</v>
      </c>
      <c r="I13" s="96">
        <v>4</v>
      </c>
      <c r="J13" s="96">
        <v>4</v>
      </c>
      <c r="K13" s="96" t="s">
        <v>105</v>
      </c>
      <c r="L13" s="96" t="s">
        <v>105</v>
      </c>
      <c r="M13" s="96">
        <v>1</v>
      </c>
    </row>
    <row r="14" spans="1:13" ht="15.75" customHeight="1">
      <c r="A14" s="109" t="s">
        <v>73</v>
      </c>
      <c r="B14" s="350">
        <v>1</v>
      </c>
      <c r="C14" s="96" t="s">
        <v>105</v>
      </c>
      <c r="D14" s="96" t="s">
        <v>105</v>
      </c>
      <c r="E14" s="96" t="s">
        <v>105</v>
      </c>
      <c r="F14" s="96" t="s">
        <v>105</v>
      </c>
      <c r="G14" s="96" t="s">
        <v>105</v>
      </c>
      <c r="H14" s="96" t="s">
        <v>105</v>
      </c>
      <c r="I14" s="96">
        <v>1</v>
      </c>
      <c r="J14" s="96" t="s">
        <v>105</v>
      </c>
      <c r="K14" s="96" t="s">
        <v>105</v>
      </c>
      <c r="L14" s="96" t="s">
        <v>105</v>
      </c>
      <c r="M14" s="96" t="s">
        <v>105</v>
      </c>
    </row>
    <row r="15" spans="1:13" ht="15.75" customHeight="1">
      <c r="A15" s="98" t="s">
        <v>6</v>
      </c>
      <c r="B15" s="350">
        <v>1</v>
      </c>
      <c r="C15" s="96" t="s">
        <v>105</v>
      </c>
      <c r="D15" s="96" t="s">
        <v>105</v>
      </c>
      <c r="E15" s="96" t="s">
        <v>105</v>
      </c>
      <c r="F15" s="96" t="s">
        <v>105</v>
      </c>
      <c r="G15" s="96" t="s">
        <v>105</v>
      </c>
      <c r="H15" s="96" t="s">
        <v>105</v>
      </c>
      <c r="I15" s="96">
        <v>1</v>
      </c>
      <c r="J15" s="96" t="s">
        <v>105</v>
      </c>
      <c r="K15" s="96" t="s">
        <v>105</v>
      </c>
      <c r="L15" s="96" t="s">
        <v>105</v>
      </c>
      <c r="M15" s="96" t="s">
        <v>105</v>
      </c>
    </row>
    <row r="16" spans="1:13" ht="15.75" customHeight="1">
      <c r="A16" s="109" t="s">
        <v>74</v>
      </c>
      <c r="B16" s="350">
        <v>2</v>
      </c>
      <c r="C16" s="96">
        <v>1</v>
      </c>
      <c r="D16" s="96">
        <v>1</v>
      </c>
      <c r="E16" s="96" t="s">
        <v>105</v>
      </c>
      <c r="F16" s="96" t="s">
        <v>105</v>
      </c>
      <c r="G16" s="96" t="s">
        <v>105</v>
      </c>
      <c r="H16" s="96" t="s">
        <v>105</v>
      </c>
      <c r="I16" s="96" t="s">
        <v>105</v>
      </c>
      <c r="J16" s="96" t="s">
        <v>105</v>
      </c>
      <c r="K16" s="96" t="s">
        <v>105</v>
      </c>
      <c r="L16" s="96" t="s">
        <v>105</v>
      </c>
      <c r="M16" s="96" t="s">
        <v>105</v>
      </c>
    </row>
    <row r="17" spans="1:13" ht="15.75" customHeight="1">
      <c r="A17" s="98" t="s">
        <v>6</v>
      </c>
      <c r="B17" s="350">
        <v>1</v>
      </c>
      <c r="C17" s="96">
        <v>1</v>
      </c>
      <c r="D17" s="96" t="s">
        <v>105</v>
      </c>
      <c r="E17" s="96" t="s">
        <v>105</v>
      </c>
      <c r="F17" s="96" t="s">
        <v>105</v>
      </c>
      <c r="G17" s="96" t="s">
        <v>105</v>
      </c>
      <c r="H17" s="96" t="s">
        <v>105</v>
      </c>
      <c r="I17" s="96" t="s">
        <v>105</v>
      </c>
      <c r="J17" s="96" t="s">
        <v>105</v>
      </c>
      <c r="K17" s="96" t="s">
        <v>105</v>
      </c>
      <c r="L17" s="96" t="s">
        <v>105</v>
      </c>
      <c r="M17" s="96" t="s">
        <v>105</v>
      </c>
    </row>
    <row r="18" spans="1:13" ht="15.75" customHeight="1">
      <c r="A18" s="98" t="s">
        <v>5</v>
      </c>
      <c r="B18" s="350">
        <v>1</v>
      </c>
      <c r="C18" s="96" t="s">
        <v>105</v>
      </c>
      <c r="D18" s="96">
        <v>1</v>
      </c>
      <c r="E18" s="96" t="s">
        <v>105</v>
      </c>
      <c r="F18" s="96" t="s">
        <v>105</v>
      </c>
      <c r="G18" s="96" t="s">
        <v>105</v>
      </c>
      <c r="H18" s="96" t="s">
        <v>105</v>
      </c>
      <c r="I18" s="96" t="s">
        <v>105</v>
      </c>
      <c r="J18" s="96" t="s">
        <v>105</v>
      </c>
      <c r="K18" s="96" t="s">
        <v>105</v>
      </c>
      <c r="L18" s="96" t="s">
        <v>105</v>
      </c>
      <c r="M18" s="96" t="s">
        <v>105</v>
      </c>
    </row>
    <row r="19" spans="1:13" ht="15.75" customHeight="1">
      <c r="A19" s="109" t="s">
        <v>75</v>
      </c>
      <c r="B19" s="350">
        <v>8</v>
      </c>
      <c r="C19" s="96">
        <v>1</v>
      </c>
      <c r="D19" s="96" t="s">
        <v>105</v>
      </c>
      <c r="E19" s="96">
        <v>1</v>
      </c>
      <c r="F19" s="96" t="s">
        <v>105</v>
      </c>
      <c r="G19" s="96">
        <v>4</v>
      </c>
      <c r="H19" s="96" t="s">
        <v>105</v>
      </c>
      <c r="I19" s="96">
        <v>1</v>
      </c>
      <c r="J19" s="96">
        <v>1</v>
      </c>
      <c r="K19" s="96" t="s">
        <v>105</v>
      </c>
      <c r="L19" s="96" t="s">
        <v>105</v>
      </c>
      <c r="M19" s="96" t="s">
        <v>105</v>
      </c>
    </row>
    <row r="20" spans="1:13" ht="15.75" customHeight="1">
      <c r="A20" s="98" t="s">
        <v>6</v>
      </c>
      <c r="B20" s="350">
        <v>3</v>
      </c>
      <c r="C20" s="96">
        <v>1</v>
      </c>
      <c r="D20" s="96" t="s">
        <v>105</v>
      </c>
      <c r="E20" s="96" t="s">
        <v>105</v>
      </c>
      <c r="F20" s="96" t="s">
        <v>105</v>
      </c>
      <c r="G20" s="96">
        <v>2</v>
      </c>
      <c r="H20" s="96" t="s">
        <v>105</v>
      </c>
      <c r="I20" s="96" t="s">
        <v>105</v>
      </c>
      <c r="J20" s="96" t="s">
        <v>105</v>
      </c>
      <c r="K20" s="96" t="s">
        <v>105</v>
      </c>
      <c r="L20" s="96" t="s">
        <v>105</v>
      </c>
      <c r="M20" s="96" t="s">
        <v>105</v>
      </c>
    </row>
    <row r="21" spans="1:13" ht="15.75" customHeight="1">
      <c r="A21" s="98" t="s">
        <v>5</v>
      </c>
      <c r="B21" s="350">
        <v>5</v>
      </c>
      <c r="C21" s="96" t="s">
        <v>105</v>
      </c>
      <c r="D21" s="96" t="s">
        <v>105</v>
      </c>
      <c r="E21" s="96">
        <v>1</v>
      </c>
      <c r="F21" s="96" t="s">
        <v>105</v>
      </c>
      <c r="G21" s="96">
        <v>2</v>
      </c>
      <c r="H21" s="96" t="s">
        <v>105</v>
      </c>
      <c r="I21" s="96">
        <v>1</v>
      </c>
      <c r="J21" s="96">
        <v>1</v>
      </c>
      <c r="K21" s="96" t="s">
        <v>105</v>
      </c>
      <c r="L21" s="96" t="s">
        <v>105</v>
      </c>
      <c r="M21" s="96" t="s">
        <v>105</v>
      </c>
    </row>
    <row r="22" spans="1:13" ht="15.75" customHeight="1">
      <c r="A22" s="109" t="s">
        <v>76</v>
      </c>
      <c r="B22" s="350">
        <v>5</v>
      </c>
      <c r="C22" s="96">
        <v>1</v>
      </c>
      <c r="D22" s="96" t="s">
        <v>105</v>
      </c>
      <c r="E22" s="96" t="s">
        <v>105</v>
      </c>
      <c r="F22" s="96" t="s">
        <v>105</v>
      </c>
      <c r="G22" s="96">
        <v>1</v>
      </c>
      <c r="H22" s="96">
        <v>1</v>
      </c>
      <c r="I22" s="96">
        <v>1</v>
      </c>
      <c r="J22" s="96" t="s">
        <v>105</v>
      </c>
      <c r="K22" s="96" t="s">
        <v>105</v>
      </c>
      <c r="L22" s="96">
        <v>1</v>
      </c>
      <c r="M22" s="96" t="s">
        <v>105</v>
      </c>
    </row>
    <row r="23" spans="1:13" ht="15.75" customHeight="1">
      <c r="A23" s="98" t="s">
        <v>6</v>
      </c>
      <c r="B23" s="350">
        <v>1</v>
      </c>
      <c r="C23" s="96" t="s">
        <v>105</v>
      </c>
      <c r="D23" s="96" t="s">
        <v>105</v>
      </c>
      <c r="E23" s="96" t="s">
        <v>105</v>
      </c>
      <c r="F23" s="96" t="s">
        <v>105</v>
      </c>
      <c r="G23" s="96" t="s">
        <v>105</v>
      </c>
      <c r="H23" s="96" t="s">
        <v>105</v>
      </c>
      <c r="I23" s="96" t="s">
        <v>105</v>
      </c>
      <c r="J23" s="96" t="s">
        <v>105</v>
      </c>
      <c r="K23" s="96" t="s">
        <v>105</v>
      </c>
      <c r="L23" s="96">
        <v>1</v>
      </c>
      <c r="M23" s="96" t="s">
        <v>105</v>
      </c>
    </row>
    <row r="24" spans="1:13" ht="15.75" customHeight="1">
      <c r="A24" s="98" t="s">
        <v>5</v>
      </c>
      <c r="B24" s="350">
        <v>4</v>
      </c>
      <c r="C24" s="96">
        <v>1</v>
      </c>
      <c r="D24" s="96" t="s">
        <v>105</v>
      </c>
      <c r="E24" s="96" t="s">
        <v>105</v>
      </c>
      <c r="F24" s="96" t="s">
        <v>105</v>
      </c>
      <c r="G24" s="96">
        <v>1</v>
      </c>
      <c r="H24" s="96">
        <v>1</v>
      </c>
      <c r="I24" s="96">
        <v>1</v>
      </c>
      <c r="J24" s="96" t="s">
        <v>105</v>
      </c>
      <c r="K24" s="96" t="s">
        <v>105</v>
      </c>
      <c r="L24" s="96" t="s">
        <v>105</v>
      </c>
      <c r="M24" s="96" t="s">
        <v>105</v>
      </c>
    </row>
    <row r="25" spans="1:13" ht="15.75" customHeight="1">
      <c r="A25" s="109" t="s">
        <v>304</v>
      </c>
      <c r="B25" s="350">
        <v>1</v>
      </c>
      <c r="C25" s="96" t="s">
        <v>105</v>
      </c>
      <c r="D25" s="96">
        <v>1</v>
      </c>
      <c r="E25" s="96" t="s">
        <v>105</v>
      </c>
      <c r="F25" s="96" t="s">
        <v>105</v>
      </c>
      <c r="G25" s="96" t="s">
        <v>105</v>
      </c>
      <c r="H25" s="96" t="s">
        <v>105</v>
      </c>
      <c r="I25" s="96" t="s">
        <v>105</v>
      </c>
      <c r="J25" s="96" t="s">
        <v>105</v>
      </c>
      <c r="K25" s="96" t="s">
        <v>105</v>
      </c>
      <c r="L25" s="96" t="s">
        <v>105</v>
      </c>
      <c r="M25" s="96" t="s">
        <v>105</v>
      </c>
    </row>
    <row r="26" spans="1:13" ht="15.75" customHeight="1">
      <c r="A26" s="98" t="s">
        <v>6</v>
      </c>
      <c r="B26" s="350">
        <v>1</v>
      </c>
      <c r="C26" s="96" t="s">
        <v>105</v>
      </c>
      <c r="D26" s="96">
        <v>1</v>
      </c>
      <c r="E26" s="96" t="s">
        <v>105</v>
      </c>
      <c r="F26" s="96" t="s">
        <v>105</v>
      </c>
      <c r="G26" s="96" t="s">
        <v>105</v>
      </c>
      <c r="H26" s="96" t="s">
        <v>105</v>
      </c>
      <c r="I26" s="96" t="s">
        <v>105</v>
      </c>
      <c r="J26" s="96" t="s">
        <v>105</v>
      </c>
      <c r="K26" s="96" t="s">
        <v>105</v>
      </c>
      <c r="L26" s="96" t="s">
        <v>105</v>
      </c>
      <c r="M26" s="96" t="s">
        <v>105</v>
      </c>
    </row>
    <row r="27" spans="1:13" ht="15.75" customHeight="1">
      <c r="A27" s="109" t="s">
        <v>77</v>
      </c>
      <c r="B27" s="350">
        <v>5</v>
      </c>
      <c r="C27" s="96">
        <v>1</v>
      </c>
      <c r="D27" s="96" t="s">
        <v>105</v>
      </c>
      <c r="E27" s="96" t="s">
        <v>105</v>
      </c>
      <c r="F27" s="96" t="s">
        <v>105</v>
      </c>
      <c r="G27" s="96">
        <v>3</v>
      </c>
      <c r="H27" s="96" t="s">
        <v>105</v>
      </c>
      <c r="I27" s="96" t="s">
        <v>105</v>
      </c>
      <c r="J27" s="96">
        <v>1</v>
      </c>
      <c r="K27" s="96" t="s">
        <v>105</v>
      </c>
      <c r="L27" s="96" t="s">
        <v>105</v>
      </c>
      <c r="M27" s="96" t="s">
        <v>105</v>
      </c>
    </row>
    <row r="28" spans="1:13" ht="15.75" customHeight="1" thickBot="1">
      <c r="A28" s="251" t="s">
        <v>5</v>
      </c>
      <c r="B28" s="351">
        <v>5</v>
      </c>
      <c r="C28" s="252">
        <v>1</v>
      </c>
      <c r="D28" s="252" t="s">
        <v>105</v>
      </c>
      <c r="E28" s="252" t="s">
        <v>105</v>
      </c>
      <c r="F28" s="252" t="s">
        <v>105</v>
      </c>
      <c r="G28" s="252">
        <v>3</v>
      </c>
      <c r="H28" s="252" t="s">
        <v>105</v>
      </c>
      <c r="I28" s="252" t="s">
        <v>105</v>
      </c>
      <c r="J28" s="252">
        <v>1</v>
      </c>
      <c r="K28" s="252" t="s">
        <v>105</v>
      </c>
      <c r="L28" s="252" t="s">
        <v>105</v>
      </c>
      <c r="M28" s="252" t="s">
        <v>105</v>
      </c>
    </row>
    <row r="29" spans="1:13" ht="12.75">
      <c r="A29" s="401" t="s">
        <v>646</v>
      </c>
      <c r="B29" s="401"/>
      <c r="C29" s="401"/>
      <c r="D29" s="401"/>
      <c r="E29" s="401"/>
      <c r="F29" s="401"/>
      <c r="G29" s="401"/>
      <c r="H29" s="401"/>
      <c r="I29" s="401"/>
      <c r="J29" s="401"/>
      <c r="K29" s="401"/>
      <c r="L29" s="401"/>
      <c r="M29" s="401"/>
    </row>
  </sheetData>
  <mergeCells count="3">
    <mergeCell ref="A1:M1"/>
    <mergeCell ref="A3:M3"/>
    <mergeCell ref="A29:M29"/>
  </mergeCells>
  <phoneticPr fontId="19" type="noConversion"/>
  <pageMargins left="0.59055118110236227" right="0.39370078740157483" top="0.98425196850393704" bottom="0.98425196850393704" header="0.51181102362204722" footer="0.51181102362204722"/>
  <pageSetup paperSize="9" orientation="landscape" r:id="rId1"/>
  <headerFooter alignWithMargins="0">
    <oddHeader>&amp;R&amp;A</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28"/>
  <sheetViews>
    <sheetView zoomScale="85" zoomScaleNormal="85" workbookViewId="0">
      <selection activeCell="R25" sqref="R25"/>
    </sheetView>
  </sheetViews>
  <sheetFormatPr baseColWidth="10" defaultColWidth="11.42578125" defaultRowHeight="12"/>
  <cols>
    <col min="1" max="1" width="25.28515625" style="16" bestFit="1" customWidth="1"/>
    <col min="2" max="2" width="17.42578125" style="14" bestFit="1" customWidth="1"/>
    <col min="3" max="3" width="8.28515625" style="14" bestFit="1" customWidth="1"/>
    <col min="4" max="4" width="10" style="14" bestFit="1" customWidth="1"/>
    <col min="5" max="5" width="9.85546875" style="14" bestFit="1" customWidth="1"/>
    <col min="6" max="6" width="15.5703125" style="14" bestFit="1" customWidth="1"/>
    <col min="7" max="7" width="9.7109375" style="14" bestFit="1" customWidth="1"/>
    <col min="8" max="8" width="10.5703125" style="14" bestFit="1" customWidth="1"/>
    <col min="9" max="9" width="9.85546875" style="14" bestFit="1" customWidth="1"/>
    <col min="10" max="10" width="10.28515625" style="14" bestFit="1" customWidth="1"/>
    <col min="11" max="11" width="11" style="14" bestFit="1" customWidth="1"/>
    <col min="12" max="12" width="9.7109375" style="14" bestFit="1" customWidth="1"/>
    <col min="13" max="13" width="17.140625" style="14" bestFit="1" customWidth="1"/>
    <col min="14" max="16384" width="11.42578125" style="17"/>
  </cols>
  <sheetData>
    <row r="1" spans="1:14" s="13" customFormat="1" ht="18.75" customHeight="1">
      <c r="A1" s="409" t="s">
        <v>639</v>
      </c>
      <c r="B1" s="400"/>
      <c r="C1" s="400"/>
      <c r="D1" s="400"/>
      <c r="E1" s="400"/>
      <c r="F1" s="400"/>
      <c r="G1" s="400"/>
      <c r="H1" s="400"/>
      <c r="I1" s="400"/>
      <c r="J1" s="400"/>
      <c r="K1" s="400"/>
      <c r="L1" s="400"/>
      <c r="M1" s="400"/>
    </row>
    <row r="2" spans="1:14" s="13" customFormat="1" ht="15.75">
      <c r="A2" s="85"/>
      <c r="B2" s="85"/>
      <c r="C2" s="85"/>
      <c r="D2" s="85"/>
      <c r="E2" s="85"/>
      <c r="F2" s="85"/>
      <c r="G2" s="85"/>
      <c r="H2" s="85"/>
      <c r="I2" s="85"/>
      <c r="J2" s="85"/>
      <c r="K2" s="85"/>
      <c r="L2" s="85"/>
      <c r="M2" s="85"/>
    </row>
    <row r="3" spans="1:14" ht="12.75" customHeight="1" thickBot="1">
      <c r="A3" s="397" t="s">
        <v>118</v>
      </c>
      <c r="B3" s="397"/>
      <c r="C3" s="397"/>
      <c r="D3" s="397"/>
      <c r="E3" s="397"/>
      <c r="F3" s="397"/>
      <c r="G3" s="397"/>
      <c r="H3" s="397"/>
      <c r="I3" s="397"/>
      <c r="J3" s="397"/>
      <c r="K3" s="397"/>
      <c r="L3" s="397"/>
      <c r="M3" s="397"/>
    </row>
    <row r="4" spans="1:14" s="19" customFormat="1" ht="15.75">
      <c r="A4" s="260" t="s">
        <v>114</v>
      </c>
      <c r="B4" s="261" t="s">
        <v>9</v>
      </c>
      <c r="C4" s="261" t="s">
        <v>11</v>
      </c>
      <c r="D4" s="261" t="s">
        <v>12</v>
      </c>
      <c r="E4" s="261" t="s">
        <v>13</v>
      </c>
      <c r="F4" s="261" t="s">
        <v>14</v>
      </c>
      <c r="G4" s="261" t="s">
        <v>15</v>
      </c>
      <c r="H4" s="261" t="s">
        <v>16</v>
      </c>
      <c r="I4" s="261" t="s">
        <v>17</v>
      </c>
      <c r="J4" s="261" t="s">
        <v>18</v>
      </c>
      <c r="K4" s="261" t="s">
        <v>19</v>
      </c>
      <c r="L4" s="261" t="s">
        <v>20</v>
      </c>
      <c r="M4" s="261" t="s">
        <v>21</v>
      </c>
      <c r="N4" s="32"/>
    </row>
    <row r="5" spans="1:14" s="19" customFormat="1" ht="15.75">
      <c r="A5" s="116" t="s">
        <v>7</v>
      </c>
      <c r="B5" s="352">
        <v>255</v>
      </c>
      <c r="C5" s="117">
        <v>42</v>
      </c>
      <c r="D5" s="117">
        <v>30</v>
      </c>
      <c r="E5" s="102">
        <v>26</v>
      </c>
      <c r="F5" s="102">
        <v>9</v>
      </c>
      <c r="G5" s="102">
        <v>50</v>
      </c>
      <c r="H5" s="102">
        <v>1</v>
      </c>
      <c r="I5" s="102">
        <v>36</v>
      </c>
      <c r="J5" s="102">
        <v>22</v>
      </c>
      <c r="K5" s="102">
        <v>16</v>
      </c>
      <c r="L5" s="102">
        <v>19</v>
      </c>
      <c r="M5" s="102">
        <v>4</v>
      </c>
      <c r="N5" s="32"/>
    </row>
    <row r="6" spans="1:14" s="19" customFormat="1" ht="15">
      <c r="A6" s="98" t="s">
        <v>6</v>
      </c>
      <c r="B6" s="353">
        <v>122</v>
      </c>
      <c r="C6" s="115">
        <v>23</v>
      </c>
      <c r="D6" s="115">
        <v>16</v>
      </c>
      <c r="E6" s="96">
        <v>15</v>
      </c>
      <c r="F6" s="96">
        <v>4</v>
      </c>
      <c r="G6" s="96">
        <v>20</v>
      </c>
      <c r="H6" s="96" t="s">
        <v>105</v>
      </c>
      <c r="I6" s="96">
        <v>11</v>
      </c>
      <c r="J6" s="96">
        <v>12</v>
      </c>
      <c r="K6" s="96">
        <v>9</v>
      </c>
      <c r="L6" s="96">
        <v>11</v>
      </c>
      <c r="M6" s="96">
        <v>1</v>
      </c>
    </row>
    <row r="7" spans="1:14" s="19" customFormat="1" ht="15">
      <c r="A7" s="98" t="s">
        <v>5</v>
      </c>
      <c r="B7" s="353">
        <v>133</v>
      </c>
      <c r="C7" s="115">
        <v>19</v>
      </c>
      <c r="D7" s="115">
        <v>14</v>
      </c>
      <c r="E7" s="96">
        <v>11</v>
      </c>
      <c r="F7" s="96">
        <v>5</v>
      </c>
      <c r="G7" s="96">
        <v>30</v>
      </c>
      <c r="H7" s="96">
        <v>1</v>
      </c>
      <c r="I7" s="96">
        <v>25</v>
      </c>
      <c r="J7" s="96">
        <v>10</v>
      </c>
      <c r="K7" s="96">
        <v>7</v>
      </c>
      <c r="L7" s="96">
        <v>8</v>
      </c>
      <c r="M7" s="96">
        <v>3</v>
      </c>
    </row>
    <row r="8" spans="1:14" s="19" customFormat="1" ht="15">
      <c r="A8" s="114" t="s">
        <v>47</v>
      </c>
      <c r="B8" s="353">
        <v>54</v>
      </c>
      <c r="C8" s="115">
        <v>12</v>
      </c>
      <c r="D8" s="115">
        <v>14</v>
      </c>
      <c r="E8" s="96">
        <v>6</v>
      </c>
      <c r="F8" s="96">
        <v>2</v>
      </c>
      <c r="G8" s="96">
        <v>4</v>
      </c>
      <c r="H8" s="96" t="s">
        <v>105</v>
      </c>
      <c r="I8" s="96">
        <v>6</v>
      </c>
      <c r="J8" s="96">
        <v>3</v>
      </c>
      <c r="K8" s="96">
        <v>4</v>
      </c>
      <c r="L8" s="96">
        <v>3</v>
      </c>
      <c r="M8" s="96" t="s">
        <v>105</v>
      </c>
    </row>
    <row r="9" spans="1:14" s="19" customFormat="1" ht="15">
      <c r="A9" s="98" t="s">
        <v>6</v>
      </c>
      <c r="B9" s="353">
        <v>26</v>
      </c>
      <c r="C9" s="115">
        <v>5</v>
      </c>
      <c r="D9" s="115">
        <v>7</v>
      </c>
      <c r="E9" s="96">
        <v>5</v>
      </c>
      <c r="F9" s="96">
        <v>1</v>
      </c>
      <c r="G9" s="96">
        <v>1</v>
      </c>
      <c r="H9" s="96" t="s">
        <v>105</v>
      </c>
      <c r="I9" s="96">
        <v>1</v>
      </c>
      <c r="J9" s="96">
        <v>1</v>
      </c>
      <c r="K9" s="96">
        <v>3</v>
      </c>
      <c r="L9" s="96">
        <v>2</v>
      </c>
      <c r="M9" s="96" t="s">
        <v>105</v>
      </c>
    </row>
    <row r="10" spans="1:14" s="19" customFormat="1" ht="15">
      <c r="A10" s="98" t="s">
        <v>5</v>
      </c>
      <c r="B10" s="353">
        <v>28</v>
      </c>
      <c r="C10" s="115">
        <v>7</v>
      </c>
      <c r="D10" s="115">
        <v>7</v>
      </c>
      <c r="E10" s="96">
        <v>1</v>
      </c>
      <c r="F10" s="96">
        <v>1</v>
      </c>
      <c r="G10" s="96">
        <v>3</v>
      </c>
      <c r="H10" s="96" t="s">
        <v>105</v>
      </c>
      <c r="I10" s="96">
        <v>5</v>
      </c>
      <c r="J10" s="96">
        <v>2</v>
      </c>
      <c r="K10" s="96">
        <v>1</v>
      </c>
      <c r="L10" s="96">
        <v>1</v>
      </c>
      <c r="M10" s="96" t="s">
        <v>105</v>
      </c>
    </row>
    <row r="11" spans="1:14" ht="15">
      <c r="A11" s="109" t="s">
        <v>72</v>
      </c>
      <c r="B11" s="350">
        <v>134</v>
      </c>
      <c r="C11" s="96">
        <v>17</v>
      </c>
      <c r="D11" s="96">
        <v>11</v>
      </c>
      <c r="E11" s="96">
        <v>15</v>
      </c>
      <c r="F11" s="96">
        <v>6</v>
      </c>
      <c r="G11" s="96">
        <v>33</v>
      </c>
      <c r="H11" s="96">
        <v>1</v>
      </c>
      <c r="I11" s="96">
        <v>20</v>
      </c>
      <c r="J11" s="96">
        <v>12</v>
      </c>
      <c r="K11" s="96">
        <v>7</v>
      </c>
      <c r="L11" s="96">
        <v>9</v>
      </c>
      <c r="M11" s="96">
        <v>3</v>
      </c>
    </row>
    <row r="12" spans="1:14" ht="15">
      <c r="A12" s="98" t="s">
        <v>6</v>
      </c>
      <c r="B12" s="350">
        <v>67</v>
      </c>
      <c r="C12" s="96">
        <v>10</v>
      </c>
      <c r="D12" s="96">
        <v>7</v>
      </c>
      <c r="E12" s="96">
        <v>7</v>
      </c>
      <c r="F12" s="96">
        <v>3</v>
      </c>
      <c r="G12" s="96">
        <v>16</v>
      </c>
      <c r="H12" s="96" t="s">
        <v>105</v>
      </c>
      <c r="I12" s="96">
        <v>6</v>
      </c>
      <c r="J12" s="96">
        <v>8</v>
      </c>
      <c r="K12" s="96">
        <v>4</v>
      </c>
      <c r="L12" s="96">
        <v>5</v>
      </c>
      <c r="M12" s="96">
        <v>1</v>
      </c>
    </row>
    <row r="13" spans="1:14" ht="15">
      <c r="A13" s="98" t="s">
        <v>5</v>
      </c>
      <c r="B13" s="350">
        <v>67</v>
      </c>
      <c r="C13" s="96">
        <v>7</v>
      </c>
      <c r="D13" s="96">
        <v>4</v>
      </c>
      <c r="E13" s="96">
        <v>8</v>
      </c>
      <c r="F13" s="96">
        <v>3</v>
      </c>
      <c r="G13" s="96">
        <v>17</v>
      </c>
      <c r="H13" s="96">
        <v>1</v>
      </c>
      <c r="I13" s="96">
        <v>14</v>
      </c>
      <c r="J13" s="96">
        <v>4</v>
      </c>
      <c r="K13" s="96">
        <v>3</v>
      </c>
      <c r="L13" s="96">
        <v>4</v>
      </c>
      <c r="M13" s="96">
        <v>2</v>
      </c>
    </row>
    <row r="14" spans="1:14" ht="15">
      <c r="A14" s="109" t="s">
        <v>73</v>
      </c>
      <c r="B14" s="350">
        <v>22</v>
      </c>
      <c r="C14" s="96">
        <v>1</v>
      </c>
      <c r="D14" s="96">
        <v>2</v>
      </c>
      <c r="E14" s="96">
        <v>2</v>
      </c>
      <c r="F14" s="96" t="s">
        <v>105</v>
      </c>
      <c r="G14" s="96">
        <v>3</v>
      </c>
      <c r="H14" s="96" t="s">
        <v>105</v>
      </c>
      <c r="I14" s="96">
        <v>4</v>
      </c>
      <c r="J14" s="96">
        <v>1</v>
      </c>
      <c r="K14" s="96">
        <v>4</v>
      </c>
      <c r="L14" s="96">
        <v>5</v>
      </c>
      <c r="M14" s="96" t="s">
        <v>105</v>
      </c>
    </row>
    <row r="15" spans="1:14" ht="15">
      <c r="A15" s="98" t="s">
        <v>6</v>
      </c>
      <c r="B15" s="350">
        <v>9</v>
      </c>
      <c r="C15" s="96" t="s">
        <v>105</v>
      </c>
      <c r="D15" s="96">
        <v>1</v>
      </c>
      <c r="E15" s="96">
        <v>1</v>
      </c>
      <c r="F15" s="96" t="s">
        <v>105</v>
      </c>
      <c r="G15" s="96" t="s">
        <v>105</v>
      </c>
      <c r="H15" s="96" t="s">
        <v>105</v>
      </c>
      <c r="I15" s="96">
        <v>1</v>
      </c>
      <c r="J15" s="96">
        <v>1</v>
      </c>
      <c r="K15" s="96">
        <v>2</v>
      </c>
      <c r="L15" s="96">
        <v>3</v>
      </c>
      <c r="M15" s="96" t="s">
        <v>105</v>
      </c>
    </row>
    <row r="16" spans="1:14" ht="13.5" customHeight="1">
      <c r="A16" s="98" t="s">
        <v>5</v>
      </c>
      <c r="B16" s="350">
        <v>13</v>
      </c>
      <c r="C16" s="96">
        <v>1</v>
      </c>
      <c r="D16" s="96">
        <v>1</v>
      </c>
      <c r="E16" s="96">
        <v>1</v>
      </c>
      <c r="F16" s="96" t="s">
        <v>105</v>
      </c>
      <c r="G16" s="96">
        <v>3</v>
      </c>
      <c r="H16" s="96" t="s">
        <v>105</v>
      </c>
      <c r="I16" s="96">
        <v>3</v>
      </c>
      <c r="J16" s="96" t="s">
        <v>105</v>
      </c>
      <c r="K16" s="96">
        <v>2</v>
      </c>
      <c r="L16" s="96">
        <v>2</v>
      </c>
      <c r="M16" s="96" t="s">
        <v>105</v>
      </c>
    </row>
    <row r="17" spans="1:13" ht="15">
      <c r="A17" s="109" t="s">
        <v>75</v>
      </c>
      <c r="B17" s="350">
        <v>21</v>
      </c>
      <c r="C17" s="96">
        <v>6</v>
      </c>
      <c r="D17" s="96" t="s">
        <v>105</v>
      </c>
      <c r="E17" s="96">
        <v>2</v>
      </c>
      <c r="F17" s="96">
        <v>1</v>
      </c>
      <c r="G17" s="96">
        <v>3</v>
      </c>
      <c r="H17" s="96" t="s">
        <v>105</v>
      </c>
      <c r="I17" s="96" t="s">
        <v>105</v>
      </c>
      <c r="J17" s="96">
        <v>5</v>
      </c>
      <c r="K17" s="96">
        <v>1</v>
      </c>
      <c r="L17" s="96">
        <v>2</v>
      </c>
      <c r="M17" s="96">
        <v>1</v>
      </c>
    </row>
    <row r="18" spans="1:13" ht="15">
      <c r="A18" s="98" t="s">
        <v>6</v>
      </c>
      <c r="B18" s="350">
        <v>11</v>
      </c>
      <c r="C18" s="96">
        <v>5</v>
      </c>
      <c r="D18" s="96" t="s">
        <v>105</v>
      </c>
      <c r="E18" s="96">
        <v>1</v>
      </c>
      <c r="F18" s="96" t="s">
        <v>105</v>
      </c>
      <c r="G18" s="96">
        <v>2</v>
      </c>
      <c r="H18" s="96" t="s">
        <v>105</v>
      </c>
      <c r="I18" s="96" t="s">
        <v>105</v>
      </c>
      <c r="J18" s="96">
        <v>2</v>
      </c>
      <c r="K18" s="96" t="s">
        <v>105</v>
      </c>
      <c r="L18" s="96">
        <v>1</v>
      </c>
      <c r="M18" s="96" t="s">
        <v>105</v>
      </c>
    </row>
    <row r="19" spans="1:13" ht="15">
      <c r="A19" s="98" t="s">
        <v>5</v>
      </c>
      <c r="B19" s="350">
        <v>10</v>
      </c>
      <c r="C19" s="96">
        <v>1</v>
      </c>
      <c r="D19" s="96" t="s">
        <v>105</v>
      </c>
      <c r="E19" s="96">
        <v>1</v>
      </c>
      <c r="F19" s="96">
        <v>1</v>
      </c>
      <c r="G19" s="96">
        <v>1</v>
      </c>
      <c r="H19" s="96" t="s">
        <v>105</v>
      </c>
      <c r="I19" s="96" t="s">
        <v>105</v>
      </c>
      <c r="J19" s="96">
        <v>3</v>
      </c>
      <c r="K19" s="96">
        <v>1</v>
      </c>
      <c r="L19" s="96">
        <v>1</v>
      </c>
      <c r="M19" s="96">
        <v>1</v>
      </c>
    </row>
    <row r="20" spans="1:13" ht="15">
      <c r="A20" s="109" t="s">
        <v>76</v>
      </c>
      <c r="B20" s="350">
        <v>11</v>
      </c>
      <c r="C20" s="96">
        <v>1</v>
      </c>
      <c r="D20" s="96">
        <v>3</v>
      </c>
      <c r="E20" s="96" t="s">
        <v>105</v>
      </c>
      <c r="F20" s="96" t="s">
        <v>105</v>
      </c>
      <c r="G20" s="96">
        <v>4</v>
      </c>
      <c r="H20" s="96" t="s">
        <v>105</v>
      </c>
      <c r="I20" s="96">
        <v>3</v>
      </c>
      <c r="J20" s="96" t="s">
        <v>105</v>
      </c>
      <c r="K20" s="96" t="s">
        <v>105</v>
      </c>
      <c r="L20" s="96" t="s">
        <v>105</v>
      </c>
      <c r="M20" s="96" t="s">
        <v>105</v>
      </c>
    </row>
    <row r="21" spans="1:13" ht="15">
      <c r="A21" s="98" t="s">
        <v>6</v>
      </c>
      <c r="B21" s="350">
        <v>4</v>
      </c>
      <c r="C21" s="96" t="s">
        <v>105</v>
      </c>
      <c r="D21" s="96">
        <v>1</v>
      </c>
      <c r="E21" s="96" t="s">
        <v>105</v>
      </c>
      <c r="F21" s="96" t="s">
        <v>105</v>
      </c>
      <c r="G21" s="96">
        <v>1</v>
      </c>
      <c r="H21" s="96" t="s">
        <v>105</v>
      </c>
      <c r="I21" s="96">
        <v>2</v>
      </c>
      <c r="J21" s="96" t="s">
        <v>105</v>
      </c>
      <c r="K21" s="96" t="s">
        <v>105</v>
      </c>
      <c r="L21" s="96" t="s">
        <v>105</v>
      </c>
      <c r="M21" s="96" t="s">
        <v>105</v>
      </c>
    </row>
    <row r="22" spans="1:13" ht="15">
      <c r="A22" s="98" t="s">
        <v>5</v>
      </c>
      <c r="B22" s="350">
        <v>7</v>
      </c>
      <c r="C22" s="96">
        <v>1</v>
      </c>
      <c r="D22" s="96">
        <v>2</v>
      </c>
      <c r="E22" s="96" t="s">
        <v>105</v>
      </c>
      <c r="F22" s="96" t="s">
        <v>105</v>
      </c>
      <c r="G22" s="96">
        <v>3</v>
      </c>
      <c r="H22" s="96" t="s">
        <v>105</v>
      </c>
      <c r="I22" s="96">
        <v>1</v>
      </c>
      <c r="J22" s="96" t="s">
        <v>105</v>
      </c>
      <c r="K22" s="96" t="s">
        <v>105</v>
      </c>
      <c r="L22" s="96" t="s">
        <v>105</v>
      </c>
      <c r="M22" s="96" t="s">
        <v>105</v>
      </c>
    </row>
    <row r="23" spans="1:13" ht="15">
      <c r="A23" s="109" t="s">
        <v>304</v>
      </c>
      <c r="B23" s="350">
        <v>1</v>
      </c>
      <c r="C23" s="96" t="s">
        <v>105</v>
      </c>
      <c r="D23" s="96" t="s">
        <v>105</v>
      </c>
      <c r="E23" s="96">
        <v>1</v>
      </c>
      <c r="F23" s="96" t="s">
        <v>105</v>
      </c>
      <c r="G23" s="96" t="s">
        <v>105</v>
      </c>
      <c r="H23" s="96" t="s">
        <v>105</v>
      </c>
      <c r="I23" s="96" t="s">
        <v>105</v>
      </c>
      <c r="J23" s="96" t="s">
        <v>105</v>
      </c>
      <c r="K23" s="96" t="s">
        <v>105</v>
      </c>
      <c r="L23" s="96" t="s">
        <v>105</v>
      </c>
      <c r="M23" s="96" t="s">
        <v>105</v>
      </c>
    </row>
    <row r="24" spans="1:13" ht="15">
      <c r="A24" s="98" t="s">
        <v>6</v>
      </c>
      <c r="B24" s="350">
        <v>1</v>
      </c>
      <c r="C24" s="96" t="s">
        <v>105</v>
      </c>
      <c r="D24" s="96" t="s">
        <v>105</v>
      </c>
      <c r="E24" s="96">
        <v>1</v>
      </c>
      <c r="F24" s="96" t="s">
        <v>105</v>
      </c>
      <c r="G24" s="96" t="s">
        <v>105</v>
      </c>
      <c r="H24" s="96" t="s">
        <v>105</v>
      </c>
      <c r="I24" s="96" t="s">
        <v>105</v>
      </c>
      <c r="J24" s="96" t="s">
        <v>105</v>
      </c>
      <c r="K24" s="96" t="s">
        <v>105</v>
      </c>
      <c r="L24" s="96" t="s">
        <v>105</v>
      </c>
      <c r="M24" s="96" t="s">
        <v>105</v>
      </c>
    </row>
    <row r="25" spans="1:13" ht="15">
      <c r="A25" s="109" t="s">
        <v>77</v>
      </c>
      <c r="B25" s="350">
        <v>12</v>
      </c>
      <c r="C25" s="96">
        <v>5</v>
      </c>
      <c r="D25" s="96" t="s">
        <v>105</v>
      </c>
      <c r="E25" s="96" t="s">
        <v>105</v>
      </c>
      <c r="F25" s="96" t="s">
        <v>105</v>
      </c>
      <c r="G25" s="96">
        <v>3</v>
      </c>
      <c r="H25" s="96" t="s">
        <v>105</v>
      </c>
      <c r="I25" s="96">
        <v>3</v>
      </c>
      <c r="J25" s="96">
        <v>1</v>
      </c>
      <c r="K25" s="96" t="s">
        <v>105</v>
      </c>
      <c r="L25" s="96" t="s">
        <v>105</v>
      </c>
      <c r="M25" s="96" t="s">
        <v>105</v>
      </c>
    </row>
    <row r="26" spans="1:13" ht="15">
      <c r="A26" s="98" t="s">
        <v>6</v>
      </c>
      <c r="B26" s="350">
        <v>4</v>
      </c>
      <c r="C26" s="96">
        <v>3</v>
      </c>
      <c r="D26" s="96" t="s">
        <v>105</v>
      </c>
      <c r="E26" s="96" t="s">
        <v>105</v>
      </c>
      <c r="F26" s="96" t="s">
        <v>105</v>
      </c>
      <c r="G26" s="96" t="s">
        <v>105</v>
      </c>
      <c r="H26" s="96" t="s">
        <v>105</v>
      </c>
      <c r="I26" s="96">
        <v>1</v>
      </c>
      <c r="J26" s="96" t="s">
        <v>105</v>
      </c>
      <c r="K26" s="96" t="s">
        <v>105</v>
      </c>
      <c r="L26" s="96" t="s">
        <v>105</v>
      </c>
      <c r="M26" s="96" t="s">
        <v>105</v>
      </c>
    </row>
    <row r="27" spans="1:13" ht="15.75" thickBot="1">
      <c r="A27" s="251" t="s">
        <v>5</v>
      </c>
      <c r="B27" s="351">
        <v>8</v>
      </c>
      <c r="C27" s="252">
        <v>2</v>
      </c>
      <c r="D27" s="252" t="s">
        <v>105</v>
      </c>
      <c r="E27" s="252" t="s">
        <v>105</v>
      </c>
      <c r="F27" s="252" t="s">
        <v>105</v>
      </c>
      <c r="G27" s="252">
        <v>3</v>
      </c>
      <c r="H27" s="252" t="s">
        <v>105</v>
      </c>
      <c r="I27" s="252">
        <v>2</v>
      </c>
      <c r="J27" s="252">
        <v>1</v>
      </c>
      <c r="K27" s="252" t="s">
        <v>105</v>
      </c>
      <c r="L27" s="252" t="s">
        <v>105</v>
      </c>
      <c r="M27" s="252" t="s">
        <v>105</v>
      </c>
    </row>
    <row r="28" spans="1:13" ht="12.75">
      <c r="A28" s="401" t="s">
        <v>646</v>
      </c>
      <c r="B28" s="401"/>
      <c r="C28" s="401"/>
      <c r="D28" s="401"/>
      <c r="E28" s="401"/>
      <c r="F28" s="401"/>
      <c r="G28" s="401"/>
      <c r="H28" s="401"/>
      <c r="I28" s="401"/>
      <c r="J28" s="401"/>
      <c r="K28" s="401"/>
      <c r="L28" s="401"/>
      <c r="M28" s="401"/>
    </row>
  </sheetData>
  <mergeCells count="3">
    <mergeCell ref="A1:M1"/>
    <mergeCell ref="A3:M3"/>
    <mergeCell ref="A28:M28"/>
  </mergeCells>
  <phoneticPr fontId="19" type="noConversion"/>
  <pageMargins left="0.59055118110236227" right="0.39370078740157483" top="0.98425196850393704" bottom="0.98425196850393704" header="0.51181102362204722" footer="0.51181102362204722"/>
  <pageSetup paperSize="9" orientation="landscape" r:id="rId1"/>
  <headerFooter alignWithMargins="0">
    <oddHeader>&amp;R&amp;A</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23"/>
  <sheetViews>
    <sheetView zoomScale="85" zoomScaleNormal="85" workbookViewId="0">
      <selection activeCell="N43" sqref="N43"/>
    </sheetView>
  </sheetViews>
  <sheetFormatPr baseColWidth="10" defaultColWidth="21.140625" defaultRowHeight="12"/>
  <cols>
    <col min="1" max="1" width="28" style="16" bestFit="1" customWidth="1"/>
    <col min="2" max="2" width="17.42578125" style="14" bestFit="1" customWidth="1"/>
    <col min="3" max="3" width="8.28515625" style="14" bestFit="1" customWidth="1"/>
    <col min="4" max="4" width="10" style="14" bestFit="1" customWidth="1"/>
    <col min="5" max="5" width="9.85546875" style="14" bestFit="1" customWidth="1"/>
    <col min="6" max="6" width="15.5703125" style="14" bestFit="1" customWidth="1"/>
    <col min="7" max="7" width="9.7109375" style="14" customWidth="1"/>
    <col min="8" max="8" width="10.5703125" style="14" bestFit="1" customWidth="1"/>
    <col min="9" max="9" width="9.5703125" style="14" bestFit="1" customWidth="1"/>
    <col min="10" max="10" width="10.28515625" style="14" bestFit="1" customWidth="1"/>
    <col min="11" max="11" width="11" style="14" bestFit="1" customWidth="1"/>
    <col min="12" max="12" width="10.28515625" style="14" bestFit="1" customWidth="1"/>
    <col min="13" max="13" width="17.140625" style="14" bestFit="1" customWidth="1"/>
    <col min="14" max="16384" width="21.140625" style="17"/>
  </cols>
  <sheetData>
    <row r="1" spans="1:15" s="13" customFormat="1" ht="18">
      <c r="A1" s="400" t="s">
        <v>468</v>
      </c>
      <c r="B1" s="400"/>
      <c r="C1" s="400"/>
      <c r="D1" s="400"/>
      <c r="E1" s="400"/>
      <c r="F1" s="400"/>
      <c r="G1" s="400"/>
      <c r="H1" s="400"/>
      <c r="I1" s="400"/>
      <c r="J1" s="400"/>
      <c r="K1" s="400"/>
      <c r="L1" s="400"/>
      <c r="M1" s="400"/>
      <c r="N1" s="400"/>
      <c r="O1" s="400"/>
    </row>
    <row r="2" spans="1:15" s="13" customFormat="1" ht="15.75" customHeight="1">
      <c r="A2" s="34"/>
      <c r="B2" s="34"/>
      <c r="C2" s="34"/>
      <c r="D2" s="34"/>
      <c r="E2" s="34"/>
      <c r="F2" s="34"/>
      <c r="G2" s="34"/>
      <c r="H2" s="34"/>
      <c r="I2" s="34"/>
      <c r="J2" s="34"/>
      <c r="K2" s="34"/>
      <c r="L2" s="34"/>
      <c r="M2" s="34"/>
    </row>
    <row r="3" spans="1:15" ht="15.75" customHeight="1" thickBot="1">
      <c r="A3" s="397" t="s">
        <v>229</v>
      </c>
      <c r="B3" s="397"/>
      <c r="C3" s="397"/>
      <c r="D3" s="397"/>
      <c r="E3" s="397"/>
      <c r="F3" s="397"/>
      <c r="G3" s="397"/>
      <c r="H3" s="397"/>
      <c r="I3" s="397"/>
      <c r="J3" s="397"/>
      <c r="K3" s="397"/>
      <c r="L3" s="397"/>
      <c r="M3" s="397"/>
    </row>
    <row r="4" spans="1:15" s="19" customFormat="1" ht="15.75" customHeight="1">
      <c r="A4" s="259" t="s">
        <v>103</v>
      </c>
      <c r="B4" s="258" t="s">
        <v>9</v>
      </c>
      <c r="C4" s="258" t="s">
        <v>11</v>
      </c>
      <c r="D4" s="258" t="s">
        <v>12</v>
      </c>
      <c r="E4" s="258" t="s">
        <v>13</v>
      </c>
      <c r="F4" s="258" t="s">
        <v>14</v>
      </c>
      <c r="G4" s="258" t="s">
        <v>15</v>
      </c>
      <c r="H4" s="258" t="s">
        <v>16</v>
      </c>
      <c r="I4" s="258" t="s">
        <v>17</v>
      </c>
      <c r="J4" s="258" t="s">
        <v>18</v>
      </c>
      <c r="K4" s="258" t="s">
        <v>19</v>
      </c>
      <c r="L4" s="258" t="s">
        <v>20</v>
      </c>
      <c r="M4" s="258" t="s">
        <v>21</v>
      </c>
    </row>
    <row r="5" spans="1:15" s="19" customFormat="1" ht="15.75" customHeight="1">
      <c r="A5" s="116" t="s">
        <v>7</v>
      </c>
      <c r="B5" s="352">
        <v>446</v>
      </c>
      <c r="C5" s="117">
        <v>77</v>
      </c>
      <c r="D5" s="117">
        <v>54</v>
      </c>
      <c r="E5" s="102">
        <v>47</v>
      </c>
      <c r="F5" s="102">
        <v>18</v>
      </c>
      <c r="G5" s="102">
        <v>83</v>
      </c>
      <c r="H5" s="102">
        <v>4</v>
      </c>
      <c r="I5" s="102">
        <v>66</v>
      </c>
      <c r="J5" s="102">
        <v>39</v>
      </c>
      <c r="K5" s="102">
        <v>19</v>
      </c>
      <c r="L5" s="102">
        <v>30</v>
      </c>
      <c r="M5" s="102">
        <v>9</v>
      </c>
    </row>
    <row r="6" spans="1:15" s="19" customFormat="1" ht="15.75" customHeight="1">
      <c r="A6" s="98" t="s">
        <v>6</v>
      </c>
      <c r="B6" s="353">
        <v>228</v>
      </c>
      <c r="C6" s="115">
        <v>44</v>
      </c>
      <c r="D6" s="115">
        <v>27</v>
      </c>
      <c r="E6" s="96">
        <v>26</v>
      </c>
      <c r="F6" s="96">
        <v>8</v>
      </c>
      <c r="G6" s="96">
        <v>38</v>
      </c>
      <c r="H6" s="96">
        <v>1</v>
      </c>
      <c r="I6" s="96">
        <v>30</v>
      </c>
      <c r="J6" s="96">
        <v>19</v>
      </c>
      <c r="K6" s="96">
        <v>11</v>
      </c>
      <c r="L6" s="96">
        <v>20</v>
      </c>
      <c r="M6" s="96">
        <v>4</v>
      </c>
    </row>
    <row r="7" spans="1:15" s="19" customFormat="1" ht="15.75" customHeight="1">
      <c r="A7" s="98" t="s">
        <v>5</v>
      </c>
      <c r="B7" s="353">
        <v>218</v>
      </c>
      <c r="C7" s="115">
        <v>33</v>
      </c>
      <c r="D7" s="115">
        <v>27</v>
      </c>
      <c r="E7" s="96">
        <v>21</v>
      </c>
      <c r="F7" s="96">
        <v>10</v>
      </c>
      <c r="G7" s="96">
        <v>45</v>
      </c>
      <c r="H7" s="96">
        <v>3</v>
      </c>
      <c r="I7" s="96">
        <v>36</v>
      </c>
      <c r="J7" s="96">
        <v>20</v>
      </c>
      <c r="K7" s="96">
        <v>8</v>
      </c>
      <c r="L7" s="96">
        <v>10</v>
      </c>
      <c r="M7" s="96">
        <v>5</v>
      </c>
    </row>
    <row r="8" spans="1:15" s="19" customFormat="1" ht="15.75" customHeight="1">
      <c r="A8" s="114" t="s">
        <v>22</v>
      </c>
      <c r="B8" s="353">
        <v>191</v>
      </c>
      <c r="C8" s="115">
        <v>35</v>
      </c>
      <c r="D8" s="115">
        <v>24</v>
      </c>
      <c r="E8" s="96">
        <v>21</v>
      </c>
      <c r="F8" s="96">
        <v>9</v>
      </c>
      <c r="G8" s="96">
        <v>33</v>
      </c>
      <c r="H8" s="96">
        <v>3</v>
      </c>
      <c r="I8" s="96">
        <v>30</v>
      </c>
      <c r="J8" s="96">
        <v>17</v>
      </c>
      <c r="K8" s="96">
        <v>3</v>
      </c>
      <c r="L8" s="96">
        <v>11</v>
      </c>
      <c r="M8" s="96">
        <v>5</v>
      </c>
    </row>
    <row r="9" spans="1:15" s="19" customFormat="1" ht="15.75" customHeight="1">
      <c r="A9" s="98" t="s">
        <v>6</v>
      </c>
      <c r="B9" s="353">
        <v>106</v>
      </c>
      <c r="C9" s="115">
        <v>21</v>
      </c>
      <c r="D9" s="115">
        <v>11</v>
      </c>
      <c r="E9" s="96">
        <v>11</v>
      </c>
      <c r="F9" s="96">
        <v>4</v>
      </c>
      <c r="G9" s="96">
        <v>18</v>
      </c>
      <c r="H9" s="96">
        <v>1</v>
      </c>
      <c r="I9" s="96">
        <v>19</v>
      </c>
      <c r="J9" s="96">
        <v>7</v>
      </c>
      <c r="K9" s="96">
        <v>2</v>
      </c>
      <c r="L9" s="96">
        <v>9</v>
      </c>
      <c r="M9" s="96">
        <v>3</v>
      </c>
    </row>
    <row r="10" spans="1:15" s="19" customFormat="1" ht="15.75" customHeight="1">
      <c r="A10" s="98" t="s">
        <v>5</v>
      </c>
      <c r="B10" s="353">
        <v>85</v>
      </c>
      <c r="C10" s="115">
        <v>14</v>
      </c>
      <c r="D10" s="115">
        <v>13</v>
      </c>
      <c r="E10" s="96">
        <v>10</v>
      </c>
      <c r="F10" s="96">
        <v>5</v>
      </c>
      <c r="G10" s="96">
        <v>15</v>
      </c>
      <c r="H10" s="96">
        <v>2</v>
      </c>
      <c r="I10" s="96">
        <v>11</v>
      </c>
      <c r="J10" s="96">
        <v>10</v>
      </c>
      <c r="K10" s="96">
        <v>1</v>
      </c>
      <c r="L10" s="96">
        <v>2</v>
      </c>
      <c r="M10" s="96">
        <v>2</v>
      </c>
    </row>
    <row r="11" spans="1:15" ht="15.75" customHeight="1">
      <c r="A11" s="109" t="s">
        <v>24</v>
      </c>
      <c r="B11" s="350">
        <v>31</v>
      </c>
      <c r="C11" s="96">
        <v>5</v>
      </c>
      <c r="D11" s="96">
        <v>2</v>
      </c>
      <c r="E11" s="96">
        <v>4</v>
      </c>
      <c r="F11" s="96">
        <v>1</v>
      </c>
      <c r="G11" s="96">
        <v>4</v>
      </c>
      <c r="H11" s="96" t="s">
        <v>105</v>
      </c>
      <c r="I11" s="96">
        <v>6</v>
      </c>
      <c r="J11" s="96">
        <v>2</v>
      </c>
      <c r="K11" s="96">
        <v>5</v>
      </c>
      <c r="L11" s="96">
        <v>2</v>
      </c>
      <c r="M11" s="96" t="s">
        <v>105</v>
      </c>
    </row>
    <row r="12" spans="1:15" ht="15.75" customHeight="1">
      <c r="A12" s="98" t="s">
        <v>6</v>
      </c>
      <c r="B12" s="350">
        <v>12</v>
      </c>
      <c r="C12" s="96">
        <v>1</v>
      </c>
      <c r="D12" s="96">
        <v>2</v>
      </c>
      <c r="E12" s="96">
        <v>2</v>
      </c>
      <c r="F12" s="96" t="s">
        <v>105</v>
      </c>
      <c r="G12" s="96" t="s">
        <v>105</v>
      </c>
      <c r="H12" s="96" t="s">
        <v>105</v>
      </c>
      <c r="I12" s="96">
        <v>2</v>
      </c>
      <c r="J12" s="96">
        <v>2</v>
      </c>
      <c r="K12" s="96">
        <v>2</v>
      </c>
      <c r="L12" s="96">
        <v>1</v>
      </c>
      <c r="M12" s="96" t="s">
        <v>105</v>
      </c>
    </row>
    <row r="13" spans="1:15" ht="15.75" customHeight="1">
      <c r="A13" s="98" t="s">
        <v>5</v>
      </c>
      <c r="B13" s="350">
        <v>19</v>
      </c>
      <c r="C13" s="96">
        <v>4</v>
      </c>
      <c r="D13" s="96" t="s">
        <v>105</v>
      </c>
      <c r="E13" s="96">
        <v>2</v>
      </c>
      <c r="F13" s="96">
        <v>1</v>
      </c>
      <c r="G13" s="96">
        <v>4</v>
      </c>
      <c r="H13" s="96" t="s">
        <v>105</v>
      </c>
      <c r="I13" s="96">
        <v>4</v>
      </c>
      <c r="J13" s="96" t="s">
        <v>105</v>
      </c>
      <c r="K13" s="96">
        <v>3</v>
      </c>
      <c r="L13" s="96">
        <v>1</v>
      </c>
      <c r="M13" s="96" t="s">
        <v>105</v>
      </c>
    </row>
    <row r="14" spans="1:15" ht="15.75" customHeight="1">
      <c r="A14" s="109" t="s">
        <v>23</v>
      </c>
      <c r="B14" s="350">
        <v>84</v>
      </c>
      <c r="C14" s="96">
        <v>11</v>
      </c>
      <c r="D14" s="96">
        <v>7</v>
      </c>
      <c r="E14" s="96">
        <v>13</v>
      </c>
      <c r="F14" s="96">
        <v>2</v>
      </c>
      <c r="G14" s="96">
        <v>23</v>
      </c>
      <c r="H14" s="96" t="s">
        <v>105</v>
      </c>
      <c r="I14" s="96">
        <v>15</v>
      </c>
      <c r="J14" s="96">
        <v>6</v>
      </c>
      <c r="K14" s="96">
        <v>6</v>
      </c>
      <c r="L14" s="96">
        <v>1</v>
      </c>
      <c r="M14" s="96" t="s">
        <v>105</v>
      </c>
    </row>
    <row r="15" spans="1:15" ht="15.75" customHeight="1">
      <c r="A15" s="98" t="s">
        <v>6</v>
      </c>
      <c r="B15" s="350">
        <v>41</v>
      </c>
      <c r="C15" s="96">
        <v>7</v>
      </c>
      <c r="D15" s="96">
        <v>3</v>
      </c>
      <c r="E15" s="96">
        <v>6</v>
      </c>
      <c r="F15" s="96">
        <v>2</v>
      </c>
      <c r="G15" s="96">
        <v>11</v>
      </c>
      <c r="H15" s="96" t="s">
        <v>105</v>
      </c>
      <c r="I15" s="96">
        <v>4</v>
      </c>
      <c r="J15" s="96">
        <v>4</v>
      </c>
      <c r="K15" s="96">
        <v>3</v>
      </c>
      <c r="L15" s="96">
        <v>1</v>
      </c>
      <c r="M15" s="96" t="s">
        <v>105</v>
      </c>
    </row>
    <row r="16" spans="1:15" ht="15.75" customHeight="1">
      <c r="A16" s="98" t="s">
        <v>5</v>
      </c>
      <c r="B16" s="350">
        <v>43</v>
      </c>
      <c r="C16" s="96">
        <v>4</v>
      </c>
      <c r="D16" s="96">
        <v>4</v>
      </c>
      <c r="E16" s="96">
        <v>7</v>
      </c>
      <c r="F16" s="96" t="s">
        <v>105</v>
      </c>
      <c r="G16" s="96">
        <v>12</v>
      </c>
      <c r="H16" s="96" t="s">
        <v>105</v>
      </c>
      <c r="I16" s="96">
        <v>11</v>
      </c>
      <c r="J16" s="96">
        <v>2</v>
      </c>
      <c r="K16" s="96">
        <v>3</v>
      </c>
      <c r="L16" s="96" t="s">
        <v>105</v>
      </c>
      <c r="M16" s="96" t="s">
        <v>105</v>
      </c>
    </row>
    <row r="17" spans="1:13" ht="15.75" customHeight="1">
      <c r="A17" s="109" t="s">
        <v>25</v>
      </c>
      <c r="B17" s="350">
        <v>122</v>
      </c>
      <c r="C17" s="96">
        <v>24</v>
      </c>
      <c r="D17" s="96">
        <v>20</v>
      </c>
      <c r="E17" s="96">
        <v>9</v>
      </c>
      <c r="F17" s="96">
        <v>6</v>
      </c>
      <c r="G17" s="96">
        <v>20</v>
      </c>
      <c r="H17" s="96">
        <v>1</v>
      </c>
      <c r="I17" s="96">
        <v>14</v>
      </c>
      <c r="J17" s="96">
        <v>12</v>
      </c>
      <c r="K17" s="96">
        <v>3</v>
      </c>
      <c r="L17" s="96">
        <v>10</v>
      </c>
      <c r="M17" s="96">
        <v>3</v>
      </c>
    </row>
    <row r="18" spans="1:13" ht="15.75" customHeight="1">
      <c r="A18" s="98" t="s">
        <v>6</v>
      </c>
      <c r="B18" s="350">
        <v>63</v>
      </c>
      <c r="C18" s="96">
        <v>14</v>
      </c>
      <c r="D18" s="96">
        <v>11</v>
      </c>
      <c r="E18" s="96">
        <v>7</v>
      </c>
      <c r="F18" s="96">
        <v>2</v>
      </c>
      <c r="G18" s="96">
        <v>9</v>
      </c>
      <c r="H18" s="96" t="s">
        <v>105</v>
      </c>
      <c r="I18" s="96">
        <v>5</v>
      </c>
      <c r="J18" s="96">
        <v>5</v>
      </c>
      <c r="K18" s="96">
        <v>3</v>
      </c>
      <c r="L18" s="96">
        <v>6</v>
      </c>
      <c r="M18" s="96">
        <v>1</v>
      </c>
    </row>
    <row r="19" spans="1:13" ht="15.75" customHeight="1">
      <c r="A19" s="98" t="s">
        <v>5</v>
      </c>
      <c r="B19" s="350">
        <v>59</v>
      </c>
      <c r="C19" s="96">
        <v>10</v>
      </c>
      <c r="D19" s="96">
        <v>9</v>
      </c>
      <c r="E19" s="96">
        <v>2</v>
      </c>
      <c r="F19" s="96">
        <v>4</v>
      </c>
      <c r="G19" s="96">
        <v>11</v>
      </c>
      <c r="H19" s="96">
        <v>1</v>
      </c>
      <c r="I19" s="96">
        <v>9</v>
      </c>
      <c r="J19" s="96">
        <v>7</v>
      </c>
      <c r="K19" s="96" t="s">
        <v>105</v>
      </c>
      <c r="L19" s="96">
        <v>4</v>
      </c>
      <c r="M19" s="96">
        <v>2</v>
      </c>
    </row>
    <row r="20" spans="1:13" ht="15.75" customHeight="1">
      <c r="A20" s="109" t="s">
        <v>26</v>
      </c>
      <c r="B20" s="350">
        <v>18</v>
      </c>
      <c r="C20" s="96">
        <v>2</v>
      </c>
      <c r="D20" s="96">
        <v>1</v>
      </c>
      <c r="E20" s="96" t="s">
        <v>105</v>
      </c>
      <c r="F20" s="96" t="s">
        <v>105</v>
      </c>
      <c r="G20" s="96">
        <v>3</v>
      </c>
      <c r="H20" s="96" t="s">
        <v>105</v>
      </c>
      <c r="I20" s="96">
        <v>1</v>
      </c>
      <c r="J20" s="96">
        <v>2</v>
      </c>
      <c r="K20" s="96">
        <v>2</v>
      </c>
      <c r="L20" s="96">
        <v>6</v>
      </c>
      <c r="M20" s="96">
        <v>1</v>
      </c>
    </row>
    <row r="21" spans="1:13" ht="15.75" customHeight="1">
      <c r="A21" s="98" t="s">
        <v>6</v>
      </c>
      <c r="B21" s="350">
        <v>6</v>
      </c>
      <c r="C21" s="96">
        <v>1</v>
      </c>
      <c r="D21" s="96" t="s">
        <v>105</v>
      </c>
      <c r="E21" s="96" t="s">
        <v>105</v>
      </c>
      <c r="F21" s="96" t="s">
        <v>105</v>
      </c>
      <c r="G21" s="96" t="s">
        <v>105</v>
      </c>
      <c r="H21" s="96" t="s">
        <v>105</v>
      </c>
      <c r="I21" s="96" t="s">
        <v>105</v>
      </c>
      <c r="J21" s="96">
        <v>1</v>
      </c>
      <c r="K21" s="96">
        <v>1</v>
      </c>
      <c r="L21" s="96">
        <v>3</v>
      </c>
      <c r="M21" s="96" t="s">
        <v>105</v>
      </c>
    </row>
    <row r="22" spans="1:13" ht="15.75" customHeight="1" thickBot="1">
      <c r="A22" s="251" t="s">
        <v>5</v>
      </c>
      <c r="B22" s="351">
        <v>12</v>
      </c>
      <c r="C22" s="252">
        <v>1</v>
      </c>
      <c r="D22" s="252">
        <v>1</v>
      </c>
      <c r="E22" s="252" t="s">
        <v>105</v>
      </c>
      <c r="F22" s="252" t="s">
        <v>105</v>
      </c>
      <c r="G22" s="252">
        <v>3</v>
      </c>
      <c r="H22" s="252" t="s">
        <v>105</v>
      </c>
      <c r="I22" s="252">
        <v>1</v>
      </c>
      <c r="J22" s="252">
        <v>1</v>
      </c>
      <c r="K22" s="252">
        <v>1</v>
      </c>
      <c r="L22" s="252">
        <v>3</v>
      </c>
      <c r="M22" s="252">
        <v>1</v>
      </c>
    </row>
    <row r="23" spans="1:13" ht="12.75">
      <c r="A23" s="401" t="s">
        <v>646</v>
      </c>
      <c r="B23" s="401"/>
      <c r="C23" s="401"/>
      <c r="D23" s="401"/>
      <c r="E23" s="401"/>
      <c r="F23" s="401"/>
      <c r="G23" s="401"/>
      <c r="H23" s="401"/>
      <c r="I23" s="401"/>
      <c r="J23" s="401"/>
      <c r="K23" s="401"/>
      <c r="L23" s="401"/>
      <c r="M23" s="401"/>
    </row>
  </sheetData>
  <mergeCells count="3">
    <mergeCell ref="A3:M3"/>
    <mergeCell ref="A1:O1"/>
    <mergeCell ref="A23:M23"/>
  </mergeCells>
  <phoneticPr fontId="11" type="noConversion"/>
  <pageMargins left="0.59055118110236227" right="0.39370078740157483" top="0.98425196850393704" bottom="0.98425196850393704" header="0.51181102362204722" footer="0.51181102362204722"/>
  <pageSetup paperSize="9" scale="80" orientation="portrait" r:id="rId1"/>
  <headerFooter alignWithMargins="0">
    <oddHeader>&amp;R&amp;A</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27"/>
  <sheetViews>
    <sheetView zoomScale="85" zoomScaleNormal="85" workbookViewId="0">
      <selection activeCell="N9" sqref="N9"/>
    </sheetView>
  </sheetViews>
  <sheetFormatPr baseColWidth="10" defaultColWidth="11.42578125" defaultRowHeight="12"/>
  <cols>
    <col min="1" max="1" width="24" style="14" bestFit="1" customWidth="1"/>
    <col min="2" max="2" width="7.7109375" style="15" customWidth="1"/>
    <col min="3" max="3" width="7.7109375" style="16" bestFit="1" customWidth="1"/>
    <col min="4" max="9" width="7.7109375" style="17" bestFit="1" customWidth="1"/>
    <col min="10" max="10" width="7.7109375" style="17" customWidth="1"/>
    <col min="11" max="16384" width="11.42578125" style="17"/>
  </cols>
  <sheetData>
    <row r="1" spans="1:14" s="13" customFormat="1" ht="18">
      <c r="A1" s="400" t="s">
        <v>469</v>
      </c>
      <c r="B1" s="400"/>
      <c r="C1" s="400"/>
      <c r="D1" s="400"/>
      <c r="E1" s="400"/>
      <c r="F1" s="400"/>
      <c r="G1" s="400"/>
      <c r="H1" s="400"/>
      <c r="I1" s="400"/>
      <c r="J1" s="400"/>
      <c r="K1" s="400"/>
      <c r="L1" s="400"/>
      <c r="M1" s="400"/>
      <c r="N1" s="400"/>
    </row>
    <row r="2" spans="1:14" s="13" customFormat="1" ht="15.75" customHeight="1">
      <c r="A2" s="34"/>
      <c r="B2" s="34"/>
      <c r="C2" s="34"/>
      <c r="D2" s="34"/>
      <c r="E2" s="34"/>
      <c r="F2" s="34"/>
      <c r="G2" s="34"/>
      <c r="H2" s="34"/>
      <c r="I2" s="34"/>
      <c r="J2" s="34"/>
    </row>
    <row r="3" spans="1:14" ht="15.75" customHeight="1" thickBot="1">
      <c r="A3" s="397" t="s">
        <v>230</v>
      </c>
      <c r="B3" s="397"/>
      <c r="C3" s="397"/>
      <c r="D3" s="397"/>
      <c r="E3" s="397"/>
      <c r="F3" s="397"/>
      <c r="G3" s="397"/>
      <c r="H3" s="397"/>
      <c r="I3" s="397"/>
      <c r="J3" s="397"/>
    </row>
    <row r="4" spans="1:14" ht="15.75" customHeight="1">
      <c r="A4" s="258"/>
      <c r="B4" s="414" t="s">
        <v>8</v>
      </c>
      <c r="C4" s="415"/>
      <c r="D4" s="415"/>
      <c r="E4" s="415"/>
      <c r="F4" s="415"/>
      <c r="G4" s="415"/>
      <c r="H4" s="415"/>
      <c r="I4" s="415"/>
      <c r="J4" s="415"/>
    </row>
    <row r="5" spans="1:14" ht="15.75" customHeight="1">
      <c r="A5" s="270" t="s">
        <v>4</v>
      </c>
      <c r="B5" s="269" t="s">
        <v>7</v>
      </c>
      <c r="C5" s="269" t="s">
        <v>340</v>
      </c>
      <c r="D5" s="269" t="s">
        <v>335</v>
      </c>
      <c r="E5" s="269" t="s">
        <v>341</v>
      </c>
      <c r="F5" s="269" t="s">
        <v>336</v>
      </c>
      <c r="G5" s="269" t="s">
        <v>337</v>
      </c>
      <c r="H5" s="269" t="s">
        <v>338</v>
      </c>
      <c r="I5" s="269" t="s">
        <v>339</v>
      </c>
      <c r="J5" s="269" t="s">
        <v>33</v>
      </c>
    </row>
    <row r="6" spans="1:14" ht="15.75" customHeight="1">
      <c r="A6" s="100" t="s">
        <v>7</v>
      </c>
      <c r="B6" s="349">
        <v>224</v>
      </c>
      <c r="C6" s="102">
        <v>3</v>
      </c>
      <c r="D6" s="102">
        <v>27</v>
      </c>
      <c r="E6" s="102">
        <v>40</v>
      </c>
      <c r="F6" s="102">
        <v>62</v>
      </c>
      <c r="G6" s="102">
        <v>33</v>
      </c>
      <c r="H6" s="102">
        <v>48</v>
      </c>
      <c r="I6" s="102">
        <v>9</v>
      </c>
      <c r="J6" s="102">
        <v>2</v>
      </c>
    </row>
    <row r="7" spans="1:14" ht="15.75" customHeight="1">
      <c r="A7" s="120" t="s">
        <v>6</v>
      </c>
      <c r="B7" s="350">
        <v>100</v>
      </c>
      <c r="C7" s="96">
        <v>1</v>
      </c>
      <c r="D7" s="96">
        <v>17</v>
      </c>
      <c r="E7" s="96">
        <v>22</v>
      </c>
      <c r="F7" s="96">
        <v>30</v>
      </c>
      <c r="G7" s="96">
        <v>15</v>
      </c>
      <c r="H7" s="96">
        <v>15</v>
      </c>
      <c r="I7" s="96" t="s">
        <v>105</v>
      </c>
      <c r="J7" s="96" t="s">
        <v>105</v>
      </c>
    </row>
    <row r="8" spans="1:14" ht="15.75" customHeight="1">
      <c r="A8" s="120" t="s">
        <v>5</v>
      </c>
      <c r="B8" s="350">
        <v>124</v>
      </c>
      <c r="C8" s="96">
        <v>2</v>
      </c>
      <c r="D8" s="96">
        <v>10</v>
      </c>
      <c r="E8" s="96">
        <v>18</v>
      </c>
      <c r="F8" s="96">
        <v>32</v>
      </c>
      <c r="G8" s="96">
        <v>18</v>
      </c>
      <c r="H8" s="96">
        <v>33</v>
      </c>
      <c r="I8" s="96">
        <v>9</v>
      </c>
      <c r="J8" s="96">
        <v>2</v>
      </c>
    </row>
    <row r="9" spans="1:14" ht="15.75" customHeight="1">
      <c r="A9" s="95" t="s">
        <v>9</v>
      </c>
      <c r="B9" s="350">
        <v>92</v>
      </c>
      <c r="C9" s="96">
        <v>2</v>
      </c>
      <c r="D9" s="96">
        <v>13</v>
      </c>
      <c r="E9" s="96">
        <v>22</v>
      </c>
      <c r="F9" s="96">
        <v>35</v>
      </c>
      <c r="G9" s="96">
        <v>9</v>
      </c>
      <c r="H9" s="96">
        <v>10</v>
      </c>
      <c r="I9" s="96">
        <v>1</v>
      </c>
      <c r="J9" s="96" t="s">
        <v>105</v>
      </c>
    </row>
    <row r="10" spans="1:14" ht="15.75" customHeight="1">
      <c r="A10" s="120" t="s">
        <v>6</v>
      </c>
      <c r="B10" s="350">
        <v>53</v>
      </c>
      <c r="C10" s="96">
        <v>1</v>
      </c>
      <c r="D10" s="96">
        <v>10</v>
      </c>
      <c r="E10" s="96">
        <v>15</v>
      </c>
      <c r="F10" s="96">
        <v>21</v>
      </c>
      <c r="G10" s="96">
        <v>3</v>
      </c>
      <c r="H10" s="96">
        <v>3</v>
      </c>
      <c r="I10" s="96" t="s">
        <v>105</v>
      </c>
      <c r="J10" s="96" t="s">
        <v>105</v>
      </c>
    </row>
    <row r="11" spans="1:14" ht="15.75" customHeight="1">
      <c r="A11" s="120" t="s">
        <v>5</v>
      </c>
      <c r="B11" s="350">
        <v>39</v>
      </c>
      <c r="C11" s="96">
        <v>1</v>
      </c>
      <c r="D11" s="96">
        <v>3</v>
      </c>
      <c r="E11" s="96">
        <v>7</v>
      </c>
      <c r="F11" s="96">
        <v>14</v>
      </c>
      <c r="G11" s="96">
        <v>6</v>
      </c>
      <c r="H11" s="96">
        <v>7</v>
      </c>
      <c r="I11" s="96">
        <v>1</v>
      </c>
      <c r="J11" s="96" t="s">
        <v>105</v>
      </c>
    </row>
    <row r="12" spans="1:14" ht="15.75" customHeight="1">
      <c r="A12" s="109" t="s">
        <v>47</v>
      </c>
      <c r="B12" s="350">
        <v>24</v>
      </c>
      <c r="C12" s="96">
        <v>1</v>
      </c>
      <c r="D12" s="96">
        <v>1</v>
      </c>
      <c r="E12" s="96">
        <v>3</v>
      </c>
      <c r="F12" s="96">
        <v>5</v>
      </c>
      <c r="G12" s="96">
        <v>3</v>
      </c>
      <c r="H12" s="96">
        <v>8</v>
      </c>
      <c r="I12" s="96">
        <v>2</v>
      </c>
      <c r="J12" s="96">
        <v>1</v>
      </c>
    </row>
    <row r="13" spans="1:14" ht="15.75" customHeight="1">
      <c r="A13" s="120" t="s">
        <v>6</v>
      </c>
      <c r="B13" s="350">
        <v>7</v>
      </c>
      <c r="C13" s="96" t="s">
        <v>105</v>
      </c>
      <c r="D13" s="96">
        <v>1</v>
      </c>
      <c r="E13" s="96">
        <v>1</v>
      </c>
      <c r="F13" s="96">
        <v>2</v>
      </c>
      <c r="G13" s="96">
        <v>2</v>
      </c>
      <c r="H13" s="96">
        <v>1</v>
      </c>
      <c r="I13" s="96" t="s">
        <v>105</v>
      </c>
      <c r="J13" s="96" t="s">
        <v>105</v>
      </c>
    </row>
    <row r="14" spans="1:14" ht="15.75" customHeight="1">
      <c r="A14" s="120" t="s">
        <v>5</v>
      </c>
      <c r="B14" s="350">
        <v>17</v>
      </c>
      <c r="C14" s="96">
        <v>1</v>
      </c>
      <c r="D14" s="96" t="s">
        <v>105</v>
      </c>
      <c r="E14" s="96">
        <v>2</v>
      </c>
      <c r="F14" s="96">
        <v>3</v>
      </c>
      <c r="G14" s="96">
        <v>1</v>
      </c>
      <c r="H14" s="96">
        <v>7</v>
      </c>
      <c r="I14" s="96">
        <v>2</v>
      </c>
      <c r="J14" s="96">
        <v>1</v>
      </c>
    </row>
    <row r="15" spans="1:14" ht="15.75" customHeight="1">
      <c r="A15" s="109" t="s">
        <v>72</v>
      </c>
      <c r="B15" s="350">
        <v>78</v>
      </c>
      <c r="C15" s="96" t="s">
        <v>105</v>
      </c>
      <c r="D15" s="96">
        <v>6</v>
      </c>
      <c r="E15" s="96">
        <v>4</v>
      </c>
      <c r="F15" s="96">
        <v>16</v>
      </c>
      <c r="G15" s="96">
        <v>18</v>
      </c>
      <c r="H15" s="96">
        <v>28</v>
      </c>
      <c r="I15" s="96">
        <v>5</v>
      </c>
      <c r="J15" s="96">
        <v>1</v>
      </c>
    </row>
    <row r="16" spans="1:14" ht="15.75" customHeight="1">
      <c r="A16" s="120" t="s">
        <v>6</v>
      </c>
      <c r="B16" s="350">
        <v>29</v>
      </c>
      <c r="C16" s="96" t="s">
        <v>105</v>
      </c>
      <c r="D16" s="96">
        <v>2</v>
      </c>
      <c r="E16" s="96">
        <v>2</v>
      </c>
      <c r="F16" s="96">
        <v>6</v>
      </c>
      <c r="G16" s="96">
        <v>9</v>
      </c>
      <c r="H16" s="96">
        <v>10</v>
      </c>
      <c r="I16" s="96" t="s">
        <v>105</v>
      </c>
      <c r="J16" s="96" t="s">
        <v>105</v>
      </c>
    </row>
    <row r="17" spans="1:13" ht="15.75" customHeight="1">
      <c r="A17" s="120" t="s">
        <v>5</v>
      </c>
      <c r="B17" s="350">
        <v>49</v>
      </c>
      <c r="C17" s="96" t="s">
        <v>105</v>
      </c>
      <c r="D17" s="96">
        <v>4</v>
      </c>
      <c r="E17" s="96">
        <v>2</v>
      </c>
      <c r="F17" s="96">
        <v>10</v>
      </c>
      <c r="G17" s="96">
        <v>9</v>
      </c>
      <c r="H17" s="96">
        <v>18</v>
      </c>
      <c r="I17" s="96">
        <v>5</v>
      </c>
      <c r="J17" s="96">
        <v>1</v>
      </c>
    </row>
    <row r="18" spans="1:13" ht="15.75" customHeight="1">
      <c r="A18" s="109" t="s">
        <v>73</v>
      </c>
      <c r="B18" s="350">
        <v>15</v>
      </c>
      <c r="C18" s="96" t="s">
        <v>105</v>
      </c>
      <c r="D18" s="96">
        <v>5</v>
      </c>
      <c r="E18" s="96">
        <v>7</v>
      </c>
      <c r="F18" s="96">
        <v>1</v>
      </c>
      <c r="G18" s="96">
        <v>1</v>
      </c>
      <c r="H18" s="96" t="s">
        <v>105</v>
      </c>
      <c r="I18" s="96">
        <v>1</v>
      </c>
      <c r="J18" s="96" t="s">
        <v>105</v>
      </c>
    </row>
    <row r="19" spans="1:13" ht="15.75" customHeight="1">
      <c r="A19" s="120" t="s">
        <v>6</v>
      </c>
      <c r="B19" s="350">
        <v>6</v>
      </c>
      <c r="C19" s="96" t="s">
        <v>105</v>
      </c>
      <c r="D19" s="96">
        <v>4</v>
      </c>
      <c r="E19" s="96">
        <v>1</v>
      </c>
      <c r="F19" s="96">
        <v>1</v>
      </c>
      <c r="G19" s="96" t="s">
        <v>105</v>
      </c>
      <c r="H19" s="96" t="s">
        <v>105</v>
      </c>
      <c r="I19" s="96" t="s">
        <v>105</v>
      </c>
      <c r="J19" s="96" t="s">
        <v>105</v>
      </c>
    </row>
    <row r="20" spans="1:13" ht="15.75" customHeight="1">
      <c r="A20" s="120" t="s">
        <v>5</v>
      </c>
      <c r="B20" s="350">
        <v>9</v>
      </c>
      <c r="C20" s="96" t="s">
        <v>105</v>
      </c>
      <c r="D20" s="96">
        <v>1</v>
      </c>
      <c r="E20" s="96">
        <v>6</v>
      </c>
      <c r="F20" s="96" t="s">
        <v>105</v>
      </c>
      <c r="G20" s="96">
        <v>1</v>
      </c>
      <c r="H20" s="96" t="s">
        <v>105</v>
      </c>
      <c r="I20" s="96">
        <v>1</v>
      </c>
      <c r="J20" s="96" t="s">
        <v>105</v>
      </c>
    </row>
    <row r="21" spans="1:13" ht="15.75" customHeight="1">
      <c r="A21" s="109" t="s">
        <v>75</v>
      </c>
      <c r="B21" s="350">
        <v>7</v>
      </c>
      <c r="C21" s="96" t="s">
        <v>105</v>
      </c>
      <c r="D21" s="96">
        <v>2</v>
      </c>
      <c r="E21" s="96">
        <v>2</v>
      </c>
      <c r="F21" s="96">
        <v>1</v>
      </c>
      <c r="G21" s="96">
        <v>1</v>
      </c>
      <c r="H21" s="96">
        <v>1</v>
      </c>
      <c r="I21" s="96" t="s">
        <v>105</v>
      </c>
      <c r="J21" s="96" t="s">
        <v>105</v>
      </c>
    </row>
    <row r="22" spans="1:13" ht="15.75" customHeight="1">
      <c r="A22" s="120" t="s">
        <v>6</v>
      </c>
      <c r="B22" s="350">
        <v>2</v>
      </c>
      <c r="C22" s="96" t="s">
        <v>105</v>
      </c>
      <c r="D22" s="96" t="s">
        <v>105</v>
      </c>
      <c r="E22" s="96">
        <v>1</v>
      </c>
      <c r="F22" s="96" t="s">
        <v>105</v>
      </c>
      <c r="G22" s="96">
        <v>1</v>
      </c>
      <c r="H22" s="96" t="s">
        <v>105</v>
      </c>
      <c r="I22" s="96" t="s">
        <v>105</v>
      </c>
      <c r="J22" s="96" t="s">
        <v>105</v>
      </c>
    </row>
    <row r="23" spans="1:13" ht="15.75" customHeight="1">
      <c r="A23" s="120" t="s">
        <v>5</v>
      </c>
      <c r="B23" s="350">
        <v>5</v>
      </c>
      <c r="C23" s="96" t="s">
        <v>105</v>
      </c>
      <c r="D23" s="96">
        <v>2</v>
      </c>
      <c r="E23" s="96">
        <v>1</v>
      </c>
      <c r="F23" s="96">
        <v>1</v>
      </c>
      <c r="G23" s="96" t="s">
        <v>105</v>
      </c>
      <c r="H23" s="96">
        <v>1</v>
      </c>
      <c r="I23" s="96" t="s">
        <v>105</v>
      </c>
      <c r="J23" s="96" t="s">
        <v>105</v>
      </c>
    </row>
    <row r="24" spans="1:13" ht="15.75" customHeight="1">
      <c r="A24" s="109" t="s">
        <v>76</v>
      </c>
      <c r="B24" s="350">
        <v>8</v>
      </c>
      <c r="C24" s="96" t="s">
        <v>105</v>
      </c>
      <c r="D24" s="96" t="s">
        <v>105</v>
      </c>
      <c r="E24" s="96">
        <v>2</v>
      </c>
      <c r="F24" s="96">
        <v>4</v>
      </c>
      <c r="G24" s="96">
        <v>1</v>
      </c>
      <c r="H24" s="96">
        <v>1</v>
      </c>
      <c r="I24" s="96" t="s">
        <v>105</v>
      </c>
      <c r="J24" s="96" t="s">
        <v>105</v>
      </c>
    </row>
    <row r="25" spans="1:13" ht="15.75" customHeight="1">
      <c r="A25" s="120" t="s">
        <v>6</v>
      </c>
      <c r="B25" s="350">
        <v>3</v>
      </c>
      <c r="C25" s="96" t="s">
        <v>105</v>
      </c>
      <c r="D25" s="96" t="s">
        <v>105</v>
      </c>
      <c r="E25" s="96">
        <v>2</v>
      </c>
      <c r="F25" s="96" t="s">
        <v>105</v>
      </c>
      <c r="G25" s="96" t="s">
        <v>105</v>
      </c>
      <c r="H25" s="96">
        <v>1</v>
      </c>
      <c r="I25" s="96" t="s">
        <v>105</v>
      </c>
      <c r="J25" s="96" t="s">
        <v>105</v>
      </c>
    </row>
    <row r="26" spans="1:13" ht="15.75" customHeight="1" thickBot="1">
      <c r="A26" s="242" t="s">
        <v>5</v>
      </c>
      <c r="B26" s="351">
        <v>5</v>
      </c>
      <c r="C26" s="252" t="s">
        <v>105</v>
      </c>
      <c r="D26" s="252" t="s">
        <v>105</v>
      </c>
      <c r="E26" s="252" t="s">
        <v>105</v>
      </c>
      <c r="F26" s="252">
        <v>4</v>
      </c>
      <c r="G26" s="252">
        <v>1</v>
      </c>
      <c r="H26" s="252" t="s">
        <v>105</v>
      </c>
      <c r="I26" s="252" t="s">
        <v>105</v>
      </c>
      <c r="J26" s="252" t="s">
        <v>105</v>
      </c>
    </row>
    <row r="27" spans="1:13" ht="12.75">
      <c r="A27" s="401" t="s">
        <v>646</v>
      </c>
      <c r="B27" s="401"/>
      <c r="C27" s="401"/>
      <c r="D27" s="401"/>
      <c r="E27" s="401"/>
      <c r="F27" s="401"/>
      <c r="G27" s="401"/>
      <c r="H27" s="401"/>
      <c r="I27" s="401"/>
      <c r="J27" s="401"/>
      <c r="K27" s="216"/>
      <c r="L27" s="216"/>
      <c r="M27" s="216"/>
    </row>
  </sheetData>
  <mergeCells count="4">
    <mergeCell ref="B4:J4"/>
    <mergeCell ref="A3:J3"/>
    <mergeCell ref="A1:N1"/>
    <mergeCell ref="A27:J27"/>
  </mergeCells>
  <phoneticPr fontId="11" type="noConversion"/>
  <pageMargins left="0.59055118110236227" right="0.39370078740157483" top="0.98425196850393704" bottom="0.98425196850393704" header="0.51181102362204722" footer="0.51181102362204722"/>
  <pageSetup paperSize="9" orientation="portrait" r:id="rId1"/>
  <headerFooter alignWithMargins="0">
    <oddHeader>&amp;R&amp;A</odd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1"/>
  <sheetViews>
    <sheetView zoomScale="85" zoomScaleNormal="85" workbookViewId="0">
      <selection activeCell="G9" sqref="G9"/>
    </sheetView>
  </sheetViews>
  <sheetFormatPr baseColWidth="10" defaultColWidth="11.42578125" defaultRowHeight="12"/>
  <cols>
    <col min="1" max="1" width="63.42578125" style="14" bestFit="1" customWidth="1"/>
    <col min="2" max="2" width="6.85546875" style="15" bestFit="1" customWidth="1"/>
    <col min="3" max="3" width="9.5703125" style="16" bestFit="1" customWidth="1"/>
    <col min="4" max="4" width="10.28515625" style="17" bestFit="1" customWidth="1"/>
    <col min="5" max="16384" width="11.42578125" style="17"/>
  </cols>
  <sheetData>
    <row r="1" spans="1:4" s="13" customFormat="1" ht="36" customHeight="1">
      <c r="A1" s="409" t="s">
        <v>470</v>
      </c>
      <c r="B1" s="409"/>
      <c r="C1" s="409"/>
      <c r="D1" s="409"/>
    </row>
    <row r="2" spans="1:4" s="13" customFormat="1" ht="15.75" customHeight="1">
      <c r="A2" s="34"/>
      <c r="B2" s="34"/>
      <c r="C2" s="34"/>
      <c r="D2" s="34"/>
    </row>
    <row r="3" spans="1:4" ht="15.75" customHeight="1" thickBot="1">
      <c r="A3" s="397" t="s">
        <v>301</v>
      </c>
      <c r="B3" s="397"/>
      <c r="C3" s="397"/>
      <c r="D3" s="397"/>
    </row>
    <row r="4" spans="1:4" ht="15.75" customHeight="1">
      <c r="A4" s="81"/>
      <c r="B4" s="266" t="s">
        <v>7</v>
      </c>
      <c r="C4" s="266" t="s">
        <v>6</v>
      </c>
      <c r="D4" s="266" t="s">
        <v>5</v>
      </c>
    </row>
    <row r="5" spans="1:4" ht="15.75" customHeight="1">
      <c r="A5" s="100" t="s">
        <v>7</v>
      </c>
      <c r="B5" s="349">
        <v>224</v>
      </c>
      <c r="C5" s="102">
        <v>100</v>
      </c>
      <c r="D5" s="102">
        <v>124</v>
      </c>
    </row>
    <row r="6" spans="1:4" ht="15.75" customHeight="1">
      <c r="A6" s="95" t="s">
        <v>302</v>
      </c>
      <c r="B6" s="350">
        <v>17</v>
      </c>
      <c r="C6" s="96">
        <v>5</v>
      </c>
      <c r="D6" s="96">
        <v>12</v>
      </c>
    </row>
    <row r="7" spans="1:4" ht="15.75" customHeight="1">
      <c r="A7" s="98" t="s">
        <v>271</v>
      </c>
      <c r="B7" s="350">
        <v>17</v>
      </c>
      <c r="C7" s="96">
        <v>5</v>
      </c>
      <c r="D7" s="96">
        <v>12</v>
      </c>
    </row>
    <row r="8" spans="1:4" ht="15.75" customHeight="1">
      <c r="A8" s="95" t="s">
        <v>299</v>
      </c>
      <c r="B8" s="350">
        <f>SUM(B9:B21)</f>
        <v>76</v>
      </c>
      <c r="C8" s="96">
        <f>SUM(C9:C21)</f>
        <v>19</v>
      </c>
      <c r="D8" s="96">
        <f>SUM(D9:D21)</f>
        <v>57</v>
      </c>
    </row>
    <row r="9" spans="1:4" ht="15.75" customHeight="1">
      <c r="A9" s="98" t="s">
        <v>272</v>
      </c>
      <c r="B9" s="350">
        <v>8</v>
      </c>
      <c r="C9" s="96">
        <v>4</v>
      </c>
      <c r="D9" s="96">
        <v>4</v>
      </c>
    </row>
    <row r="10" spans="1:4" ht="15.75" customHeight="1">
      <c r="A10" s="98" t="s">
        <v>273</v>
      </c>
      <c r="B10" s="350">
        <v>3</v>
      </c>
      <c r="C10" s="96">
        <v>1</v>
      </c>
      <c r="D10" s="96">
        <v>2</v>
      </c>
    </row>
    <row r="11" spans="1:4" ht="15.75" customHeight="1">
      <c r="A11" s="98" t="s">
        <v>475</v>
      </c>
      <c r="B11" s="350">
        <v>2</v>
      </c>
      <c r="C11" s="96" t="s">
        <v>105</v>
      </c>
      <c r="D11" s="96">
        <v>2</v>
      </c>
    </row>
    <row r="12" spans="1:4" ht="15.75" customHeight="1">
      <c r="A12" s="98" t="s">
        <v>274</v>
      </c>
      <c r="B12" s="350">
        <v>2</v>
      </c>
      <c r="C12" s="96">
        <v>2</v>
      </c>
      <c r="D12" s="96" t="s">
        <v>105</v>
      </c>
    </row>
    <row r="13" spans="1:4" ht="15.75" customHeight="1">
      <c r="A13" s="98" t="s">
        <v>275</v>
      </c>
      <c r="B13" s="350">
        <v>11</v>
      </c>
      <c r="C13" s="96">
        <v>3</v>
      </c>
      <c r="D13" s="96">
        <v>8</v>
      </c>
    </row>
    <row r="14" spans="1:4" ht="15.75" customHeight="1">
      <c r="A14" s="98" t="s">
        <v>276</v>
      </c>
      <c r="B14" s="350">
        <v>1</v>
      </c>
      <c r="C14" s="96">
        <v>1</v>
      </c>
      <c r="D14" s="96" t="s">
        <v>105</v>
      </c>
    </row>
    <row r="15" spans="1:4" ht="15.75" customHeight="1">
      <c r="A15" s="98" t="s">
        <v>399</v>
      </c>
      <c r="B15" s="350">
        <v>3</v>
      </c>
      <c r="C15" s="96">
        <v>1</v>
      </c>
      <c r="D15" s="96">
        <v>2</v>
      </c>
    </row>
    <row r="16" spans="1:4" ht="15.75" customHeight="1">
      <c r="A16" s="98" t="s">
        <v>277</v>
      </c>
      <c r="B16" s="350">
        <v>15</v>
      </c>
      <c r="C16" s="96">
        <v>5</v>
      </c>
      <c r="D16" s="96">
        <v>10</v>
      </c>
    </row>
    <row r="17" spans="1:4" ht="15.75" customHeight="1">
      <c r="A17" s="98" t="s">
        <v>278</v>
      </c>
      <c r="B17" s="350">
        <v>5</v>
      </c>
      <c r="C17" s="96" t="s">
        <v>105</v>
      </c>
      <c r="D17" s="96">
        <v>5</v>
      </c>
    </row>
    <row r="18" spans="1:4" ht="15.75" customHeight="1">
      <c r="A18" s="98" t="s">
        <v>279</v>
      </c>
      <c r="B18" s="350">
        <v>1</v>
      </c>
      <c r="C18" s="96">
        <v>1</v>
      </c>
      <c r="D18" s="96" t="s">
        <v>105</v>
      </c>
    </row>
    <row r="19" spans="1:4" ht="15.75" customHeight="1">
      <c r="A19" s="98" t="s">
        <v>476</v>
      </c>
      <c r="B19" s="350">
        <v>2</v>
      </c>
      <c r="C19" s="96">
        <v>1</v>
      </c>
      <c r="D19" s="96">
        <v>1</v>
      </c>
    </row>
    <row r="20" spans="1:4" ht="15.75" customHeight="1">
      <c r="A20" s="98" t="s">
        <v>426</v>
      </c>
      <c r="B20" s="350">
        <v>3</v>
      </c>
      <c r="C20" s="96" t="s">
        <v>105</v>
      </c>
      <c r="D20" s="96">
        <v>3</v>
      </c>
    </row>
    <row r="21" spans="1:4" ht="15.75" customHeight="1">
      <c r="A21" s="98" t="s">
        <v>280</v>
      </c>
      <c r="B21" s="350">
        <v>20</v>
      </c>
      <c r="C21" s="96" t="s">
        <v>105</v>
      </c>
      <c r="D21" s="96">
        <v>20</v>
      </c>
    </row>
    <row r="22" spans="1:4" ht="15.75" customHeight="1">
      <c r="A22" s="95" t="s">
        <v>300</v>
      </c>
      <c r="B22" s="350">
        <f>SUM(B23:B40)</f>
        <v>131</v>
      </c>
      <c r="C22" s="96">
        <f>SUM(C23:C40)</f>
        <v>76</v>
      </c>
      <c r="D22" s="96">
        <f>SUM(D23:D40)</f>
        <v>55</v>
      </c>
    </row>
    <row r="23" spans="1:4" ht="15.75" customHeight="1">
      <c r="A23" s="98" t="s">
        <v>487</v>
      </c>
      <c r="B23" s="350">
        <v>15</v>
      </c>
      <c r="C23" s="96">
        <v>10</v>
      </c>
      <c r="D23" s="96">
        <v>5</v>
      </c>
    </row>
    <row r="24" spans="1:4" ht="15.75" customHeight="1">
      <c r="A24" s="98" t="s">
        <v>281</v>
      </c>
      <c r="B24" s="350">
        <v>4</v>
      </c>
      <c r="C24" s="96">
        <v>3</v>
      </c>
      <c r="D24" s="96">
        <v>1</v>
      </c>
    </row>
    <row r="25" spans="1:4" ht="15.75" customHeight="1">
      <c r="A25" s="98" t="s">
        <v>282</v>
      </c>
      <c r="B25" s="350">
        <v>8</v>
      </c>
      <c r="C25" s="96">
        <v>7</v>
      </c>
      <c r="D25" s="96">
        <v>1</v>
      </c>
    </row>
    <row r="26" spans="1:4" ht="15.75" customHeight="1">
      <c r="A26" s="98" t="s">
        <v>283</v>
      </c>
      <c r="B26" s="350">
        <v>1</v>
      </c>
      <c r="C26" s="96" t="s">
        <v>105</v>
      </c>
      <c r="D26" s="96">
        <v>1</v>
      </c>
    </row>
    <row r="27" spans="1:4" ht="15.75" customHeight="1">
      <c r="A27" s="98" t="s">
        <v>284</v>
      </c>
      <c r="B27" s="350">
        <v>2</v>
      </c>
      <c r="C27" s="96" t="s">
        <v>105</v>
      </c>
      <c r="D27" s="96">
        <v>2</v>
      </c>
    </row>
    <row r="28" spans="1:4" ht="15.75" customHeight="1">
      <c r="A28" s="98" t="s">
        <v>285</v>
      </c>
      <c r="B28" s="350">
        <v>22</v>
      </c>
      <c r="C28" s="96">
        <v>9</v>
      </c>
      <c r="D28" s="96">
        <v>13</v>
      </c>
    </row>
    <row r="29" spans="1:4" ht="15.75" customHeight="1">
      <c r="A29" s="98" t="s">
        <v>286</v>
      </c>
      <c r="B29" s="350">
        <v>1</v>
      </c>
      <c r="C29" s="96">
        <v>1</v>
      </c>
      <c r="D29" s="96" t="s">
        <v>105</v>
      </c>
    </row>
    <row r="30" spans="1:4" ht="15.75" customHeight="1">
      <c r="A30" s="98" t="s">
        <v>287</v>
      </c>
      <c r="B30" s="350">
        <v>7</v>
      </c>
      <c r="C30" s="96">
        <v>3</v>
      </c>
      <c r="D30" s="96">
        <v>4</v>
      </c>
    </row>
    <row r="31" spans="1:4" ht="15.75" customHeight="1">
      <c r="A31" s="98" t="s">
        <v>288</v>
      </c>
      <c r="B31" s="350">
        <v>4</v>
      </c>
      <c r="C31" s="96" t="s">
        <v>105</v>
      </c>
      <c r="D31" s="96">
        <v>4</v>
      </c>
    </row>
    <row r="32" spans="1:4" ht="15.75" customHeight="1">
      <c r="A32" s="98" t="s">
        <v>289</v>
      </c>
      <c r="B32" s="350">
        <v>6</v>
      </c>
      <c r="C32" s="96">
        <v>3</v>
      </c>
      <c r="D32" s="96">
        <v>3</v>
      </c>
    </row>
    <row r="33" spans="1:10" ht="15.75" customHeight="1">
      <c r="A33" s="98" t="s">
        <v>290</v>
      </c>
      <c r="B33" s="350">
        <v>2</v>
      </c>
      <c r="C33" s="96">
        <v>2</v>
      </c>
      <c r="D33" s="96" t="s">
        <v>105</v>
      </c>
    </row>
    <row r="34" spans="1:10" ht="15.75" customHeight="1">
      <c r="A34" s="98" t="s">
        <v>291</v>
      </c>
      <c r="B34" s="350">
        <v>10</v>
      </c>
      <c r="C34" s="96">
        <v>6</v>
      </c>
      <c r="D34" s="96">
        <v>4</v>
      </c>
    </row>
    <row r="35" spans="1:10" ht="15.75" customHeight="1">
      <c r="A35" s="98" t="s">
        <v>292</v>
      </c>
      <c r="B35" s="350">
        <v>9</v>
      </c>
      <c r="C35" s="96">
        <v>3</v>
      </c>
      <c r="D35" s="96">
        <v>6</v>
      </c>
    </row>
    <row r="36" spans="1:10" ht="15.75" customHeight="1">
      <c r="A36" s="98" t="s">
        <v>293</v>
      </c>
      <c r="B36" s="350">
        <v>5</v>
      </c>
      <c r="C36" s="96">
        <v>3</v>
      </c>
      <c r="D36" s="96">
        <v>2</v>
      </c>
    </row>
    <row r="37" spans="1:10" ht="15.75" customHeight="1">
      <c r="A37" s="98" t="s">
        <v>294</v>
      </c>
      <c r="B37" s="350">
        <v>13</v>
      </c>
      <c r="C37" s="96">
        <v>11</v>
      </c>
      <c r="D37" s="96">
        <v>2</v>
      </c>
    </row>
    <row r="38" spans="1:10" ht="15.75" customHeight="1">
      <c r="A38" s="98" t="s">
        <v>295</v>
      </c>
      <c r="B38" s="350">
        <v>8</v>
      </c>
      <c r="C38" s="96">
        <v>6</v>
      </c>
      <c r="D38" s="96">
        <v>2</v>
      </c>
    </row>
    <row r="39" spans="1:10" ht="15.75" customHeight="1">
      <c r="A39" s="98" t="s">
        <v>296</v>
      </c>
      <c r="B39" s="350">
        <v>5</v>
      </c>
      <c r="C39" s="96">
        <v>3</v>
      </c>
      <c r="D39" s="96">
        <v>2</v>
      </c>
    </row>
    <row r="40" spans="1:10" ht="15.75" customHeight="1" thickBot="1">
      <c r="A40" s="251" t="s">
        <v>297</v>
      </c>
      <c r="B40" s="351">
        <v>9</v>
      </c>
      <c r="C40" s="252">
        <v>6</v>
      </c>
      <c r="D40" s="252">
        <v>3</v>
      </c>
    </row>
    <row r="41" spans="1:10" ht="12.75">
      <c r="A41" s="401" t="s">
        <v>646</v>
      </c>
      <c r="B41" s="401"/>
      <c r="C41" s="401"/>
      <c r="D41" s="401"/>
      <c r="E41" s="216"/>
      <c r="F41" s="216"/>
      <c r="G41" s="216"/>
      <c r="H41" s="216"/>
      <c r="I41" s="216"/>
      <c r="J41" s="216"/>
    </row>
  </sheetData>
  <mergeCells count="3">
    <mergeCell ref="A3:D3"/>
    <mergeCell ref="A1:D1"/>
    <mergeCell ref="A41:D41"/>
  </mergeCells>
  <phoneticPr fontId="0" type="noConversion"/>
  <pageMargins left="0.7" right="0.7" top="0.78740157499999996" bottom="0.78740157499999996"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1"/>
  <sheetViews>
    <sheetView zoomScale="85" zoomScaleNormal="85" workbookViewId="0">
      <selection activeCell="O48" sqref="O48"/>
    </sheetView>
  </sheetViews>
  <sheetFormatPr baseColWidth="10" defaultColWidth="11.42578125" defaultRowHeight="12"/>
  <cols>
    <col min="1" max="1" width="17.42578125" style="16" bestFit="1" customWidth="1"/>
    <col min="2" max="2" width="15.28515625" style="13" bestFit="1" customWidth="1"/>
    <col min="3" max="3" width="7.7109375" style="17" bestFit="1" customWidth="1"/>
    <col min="4" max="4" width="9.28515625" style="17" bestFit="1" customWidth="1"/>
    <col min="5" max="5" width="8.85546875" style="17" bestFit="1" customWidth="1"/>
    <col min="6" max="6" width="14.140625" style="17" bestFit="1" customWidth="1"/>
    <col min="7" max="7" width="9.28515625" style="17" bestFit="1" customWidth="1"/>
    <col min="8" max="8" width="9.7109375" style="17" bestFit="1" customWidth="1"/>
    <col min="9" max="9" width="9" style="17" bestFit="1" customWidth="1"/>
    <col min="10" max="10" width="9.28515625" style="17" bestFit="1" customWidth="1"/>
    <col min="11" max="11" width="10.28515625" style="17" bestFit="1" customWidth="1"/>
    <col min="12" max="12" width="9.28515625" style="17" bestFit="1" customWidth="1"/>
    <col min="13" max="13" width="15.140625" style="17" bestFit="1" customWidth="1"/>
    <col min="14" max="16384" width="11.42578125" style="17"/>
  </cols>
  <sheetData>
    <row r="1" spans="1:13" s="13" customFormat="1" ht="18">
      <c r="A1" s="400" t="s">
        <v>471</v>
      </c>
      <c r="B1" s="400"/>
      <c r="C1" s="400"/>
      <c r="D1" s="400"/>
      <c r="E1" s="400"/>
      <c r="F1" s="400"/>
      <c r="G1" s="79"/>
      <c r="H1" s="79"/>
      <c r="I1" s="79"/>
      <c r="J1" s="79"/>
      <c r="K1" s="79"/>
      <c r="L1" s="79"/>
      <c r="M1" s="79"/>
    </row>
    <row r="2" spans="1:13" s="13" customFormat="1" ht="15.75" customHeight="1">
      <c r="A2" s="34"/>
      <c r="B2" s="34"/>
      <c r="C2" s="34"/>
      <c r="D2" s="34"/>
      <c r="E2" s="34"/>
      <c r="F2" s="34"/>
      <c r="G2" s="34"/>
      <c r="H2" s="34"/>
      <c r="I2" s="34"/>
      <c r="J2" s="34"/>
      <c r="K2" s="34"/>
      <c r="L2" s="34"/>
      <c r="M2" s="34"/>
    </row>
    <row r="3" spans="1:13" ht="15.75" customHeight="1" thickBot="1">
      <c r="A3" s="397" t="s">
        <v>247</v>
      </c>
      <c r="B3" s="397"/>
      <c r="C3" s="397"/>
      <c r="D3" s="397"/>
      <c r="E3" s="397"/>
      <c r="F3" s="397"/>
      <c r="G3" s="397"/>
      <c r="H3" s="397"/>
      <c r="I3" s="397"/>
      <c r="J3" s="397"/>
      <c r="K3" s="397"/>
      <c r="L3" s="397"/>
      <c r="M3" s="397"/>
    </row>
    <row r="4" spans="1:13" s="19" customFormat="1" ht="15.75" customHeight="1">
      <c r="A4" s="114"/>
      <c r="B4" s="417" t="s">
        <v>217</v>
      </c>
      <c r="C4" s="417"/>
      <c r="D4" s="417"/>
      <c r="E4" s="417"/>
      <c r="F4" s="417"/>
      <c r="G4" s="417"/>
      <c r="H4" s="417"/>
      <c r="I4" s="417"/>
      <c r="J4" s="417"/>
      <c r="K4" s="417"/>
      <c r="L4" s="417"/>
      <c r="M4" s="417"/>
    </row>
    <row r="5" spans="1:13" s="19" customFormat="1" ht="15.75" customHeight="1">
      <c r="A5" s="271" t="s">
        <v>218</v>
      </c>
      <c r="B5" s="272" t="s">
        <v>9</v>
      </c>
      <c r="C5" s="272" t="s">
        <v>11</v>
      </c>
      <c r="D5" s="272" t="s">
        <v>12</v>
      </c>
      <c r="E5" s="272" t="s">
        <v>13</v>
      </c>
      <c r="F5" s="272" t="s">
        <v>14</v>
      </c>
      <c r="G5" s="272" t="s">
        <v>15</v>
      </c>
      <c r="H5" s="272" t="s">
        <v>16</v>
      </c>
      <c r="I5" s="272" t="s">
        <v>17</v>
      </c>
      <c r="J5" s="272" t="s">
        <v>18</v>
      </c>
      <c r="K5" s="272" t="s">
        <v>19</v>
      </c>
      <c r="L5" s="272" t="s">
        <v>20</v>
      </c>
      <c r="M5" s="272" t="s">
        <v>21</v>
      </c>
    </row>
    <row r="6" spans="1:13" s="32" customFormat="1" ht="15.75" customHeight="1">
      <c r="A6" s="85" t="s">
        <v>9</v>
      </c>
      <c r="B6" s="355">
        <v>1385</v>
      </c>
      <c r="C6" s="102">
        <v>241</v>
      </c>
      <c r="D6" s="102">
        <v>221</v>
      </c>
      <c r="E6" s="102">
        <v>104</v>
      </c>
      <c r="F6" s="102">
        <v>83</v>
      </c>
      <c r="G6" s="102">
        <v>165</v>
      </c>
      <c r="H6" s="102">
        <v>10</v>
      </c>
      <c r="I6" s="102">
        <v>169</v>
      </c>
      <c r="J6" s="102">
        <v>200</v>
      </c>
      <c r="K6" s="102">
        <v>75</v>
      </c>
      <c r="L6" s="102">
        <v>71</v>
      </c>
      <c r="M6" s="102">
        <v>46</v>
      </c>
    </row>
    <row r="7" spans="1:13" ht="15.75" customHeight="1">
      <c r="A7" s="114" t="s">
        <v>11</v>
      </c>
      <c r="B7" s="350">
        <v>237</v>
      </c>
      <c r="C7" s="96" t="s">
        <v>105</v>
      </c>
      <c r="D7" s="96">
        <v>73</v>
      </c>
      <c r="E7" s="96">
        <v>23</v>
      </c>
      <c r="F7" s="96">
        <v>18</v>
      </c>
      <c r="G7" s="96">
        <v>43</v>
      </c>
      <c r="H7" s="96">
        <v>2</v>
      </c>
      <c r="I7" s="96">
        <v>24</v>
      </c>
      <c r="J7" s="96">
        <v>25</v>
      </c>
      <c r="K7" s="96">
        <v>8</v>
      </c>
      <c r="L7" s="96">
        <v>16</v>
      </c>
      <c r="M7" s="96">
        <v>5</v>
      </c>
    </row>
    <row r="8" spans="1:13" ht="15.75" customHeight="1">
      <c r="A8" s="114" t="s">
        <v>12</v>
      </c>
      <c r="B8" s="350">
        <v>238</v>
      </c>
      <c r="C8" s="96">
        <v>96</v>
      </c>
      <c r="D8" s="96" t="s">
        <v>105</v>
      </c>
      <c r="E8" s="96">
        <v>41</v>
      </c>
      <c r="F8" s="96">
        <v>15</v>
      </c>
      <c r="G8" s="96">
        <v>22</v>
      </c>
      <c r="H8" s="96" t="s">
        <v>105</v>
      </c>
      <c r="I8" s="96">
        <v>23</v>
      </c>
      <c r="J8" s="96">
        <v>29</v>
      </c>
      <c r="K8" s="96">
        <v>1</v>
      </c>
      <c r="L8" s="96">
        <v>5</v>
      </c>
      <c r="M8" s="96">
        <v>6</v>
      </c>
    </row>
    <row r="9" spans="1:13" ht="15.75" customHeight="1">
      <c r="A9" s="114" t="s">
        <v>13</v>
      </c>
      <c r="B9" s="350">
        <v>100</v>
      </c>
      <c r="C9" s="96">
        <v>14</v>
      </c>
      <c r="D9" s="96">
        <v>46</v>
      </c>
      <c r="E9" s="96" t="s">
        <v>105</v>
      </c>
      <c r="F9" s="96">
        <v>12</v>
      </c>
      <c r="G9" s="96">
        <v>15</v>
      </c>
      <c r="H9" s="96" t="s">
        <v>105</v>
      </c>
      <c r="I9" s="96">
        <v>3</v>
      </c>
      <c r="J9" s="96">
        <v>8</v>
      </c>
      <c r="K9" s="96" t="s">
        <v>105</v>
      </c>
      <c r="L9" s="96">
        <v>1</v>
      </c>
      <c r="M9" s="96">
        <v>1</v>
      </c>
    </row>
    <row r="10" spans="1:13" ht="15.75" customHeight="1">
      <c r="A10" s="121" t="s">
        <v>14</v>
      </c>
      <c r="B10" s="350">
        <v>53</v>
      </c>
      <c r="C10" s="96">
        <v>13</v>
      </c>
      <c r="D10" s="96">
        <v>14</v>
      </c>
      <c r="E10" s="96">
        <v>7</v>
      </c>
      <c r="F10" s="96" t="s">
        <v>105</v>
      </c>
      <c r="G10" s="96">
        <v>8</v>
      </c>
      <c r="H10" s="96">
        <v>3</v>
      </c>
      <c r="I10" s="96">
        <v>5</v>
      </c>
      <c r="J10" s="96">
        <v>1</v>
      </c>
      <c r="K10" s="96" t="s">
        <v>105</v>
      </c>
      <c r="L10" s="96">
        <v>1</v>
      </c>
      <c r="M10" s="96">
        <v>1</v>
      </c>
    </row>
    <row r="11" spans="1:13" ht="15.75" customHeight="1">
      <c r="A11" s="121" t="s">
        <v>15</v>
      </c>
      <c r="B11" s="350">
        <v>180</v>
      </c>
      <c r="C11" s="96">
        <v>53</v>
      </c>
      <c r="D11" s="96">
        <v>34</v>
      </c>
      <c r="E11" s="96">
        <v>10</v>
      </c>
      <c r="F11" s="96">
        <v>20</v>
      </c>
      <c r="G11" s="96" t="s">
        <v>105</v>
      </c>
      <c r="H11" s="96">
        <v>5</v>
      </c>
      <c r="I11" s="96">
        <v>21</v>
      </c>
      <c r="J11" s="96">
        <v>20</v>
      </c>
      <c r="K11" s="96">
        <v>9</v>
      </c>
      <c r="L11" s="96">
        <v>3</v>
      </c>
      <c r="M11" s="96">
        <v>5</v>
      </c>
    </row>
    <row r="12" spans="1:13" ht="15.75" customHeight="1">
      <c r="A12" s="121" t="s">
        <v>16</v>
      </c>
      <c r="B12" s="350">
        <v>11</v>
      </c>
      <c r="C12" s="96">
        <v>5</v>
      </c>
      <c r="D12" s="96">
        <v>2</v>
      </c>
      <c r="E12" s="96" t="s">
        <v>105</v>
      </c>
      <c r="F12" s="96">
        <v>1</v>
      </c>
      <c r="G12" s="96" t="s">
        <v>105</v>
      </c>
      <c r="H12" s="96" t="s">
        <v>105</v>
      </c>
      <c r="I12" s="96">
        <v>1</v>
      </c>
      <c r="J12" s="96">
        <v>2</v>
      </c>
      <c r="K12" s="96" t="s">
        <v>105</v>
      </c>
      <c r="L12" s="96" t="s">
        <v>105</v>
      </c>
      <c r="M12" s="96" t="s">
        <v>105</v>
      </c>
    </row>
    <row r="13" spans="1:13" ht="15.75" customHeight="1">
      <c r="A13" s="121" t="s">
        <v>17</v>
      </c>
      <c r="B13" s="350">
        <v>196</v>
      </c>
      <c r="C13" s="96">
        <v>16</v>
      </c>
      <c r="D13" s="96">
        <v>16</v>
      </c>
      <c r="E13" s="96">
        <v>5</v>
      </c>
      <c r="F13" s="96">
        <v>6</v>
      </c>
      <c r="G13" s="96">
        <v>34</v>
      </c>
      <c r="H13" s="96" t="s">
        <v>105</v>
      </c>
      <c r="I13" s="96" t="s">
        <v>105</v>
      </c>
      <c r="J13" s="96">
        <v>67</v>
      </c>
      <c r="K13" s="96">
        <v>27</v>
      </c>
      <c r="L13" s="96">
        <v>20</v>
      </c>
      <c r="M13" s="96">
        <v>5</v>
      </c>
    </row>
    <row r="14" spans="1:13" ht="15.75" customHeight="1">
      <c r="A14" s="121" t="s">
        <v>18</v>
      </c>
      <c r="B14" s="350">
        <v>148</v>
      </c>
      <c r="C14" s="96">
        <v>21</v>
      </c>
      <c r="D14" s="96">
        <v>15</v>
      </c>
      <c r="E14" s="96">
        <v>13</v>
      </c>
      <c r="F14" s="96">
        <v>5</v>
      </c>
      <c r="G14" s="96">
        <v>19</v>
      </c>
      <c r="H14" s="96" t="s">
        <v>105</v>
      </c>
      <c r="I14" s="96">
        <v>45</v>
      </c>
      <c r="J14" s="96" t="s">
        <v>105</v>
      </c>
      <c r="K14" s="96">
        <v>12</v>
      </c>
      <c r="L14" s="96">
        <v>11</v>
      </c>
      <c r="M14" s="96">
        <v>7</v>
      </c>
    </row>
    <row r="15" spans="1:13" ht="15.75" customHeight="1">
      <c r="A15" s="121" t="s">
        <v>19</v>
      </c>
      <c r="B15" s="350">
        <v>89</v>
      </c>
      <c r="C15" s="96">
        <v>16</v>
      </c>
      <c r="D15" s="96">
        <v>11</v>
      </c>
      <c r="E15" s="96">
        <v>4</v>
      </c>
      <c r="F15" s="96">
        <v>1</v>
      </c>
      <c r="G15" s="96">
        <v>14</v>
      </c>
      <c r="H15" s="96" t="s">
        <v>105</v>
      </c>
      <c r="I15" s="96">
        <v>14</v>
      </c>
      <c r="J15" s="96">
        <v>11</v>
      </c>
      <c r="K15" s="96" t="s">
        <v>105</v>
      </c>
      <c r="L15" s="96">
        <v>7</v>
      </c>
      <c r="M15" s="96">
        <v>11</v>
      </c>
    </row>
    <row r="16" spans="1:13" ht="15.75" customHeight="1">
      <c r="A16" s="121" t="s">
        <v>20</v>
      </c>
      <c r="B16" s="350">
        <v>76</v>
      </c>
      <c r="C16" s="96">
        <v>5</v>
      </c>
      <c r="D16" s="96">
        <v>6</v>
      </c>
      <c r="E16" s="96">
        <v>1</v>
      </c>
      <c r="F16" s="96">
        <v>2</v>
      </c>
      <c r="G16" s="96">
        <v>6</v>
      </c>
      <c r="H16" s="96" t="s">
        <v>105</v>
      </c>
      <c r="I16" s="96">
        <v>22</v>
      </c>
      <c r="J16" s="96">
        <v>19</v>
      </c>
      <c r="K16" s="96">
        <v>10</v>
      </c>
      <c r="L16" s="96" t="s">
        <v>105</v>
      </c>
      <c r="M16" s="96">
        <v>5</v>
      </c>
    </row>
    <row r="17" spans="1:13" ht="15.75" customHeight="1" thickBot="1">
      <c r="A17" s="273" t="s">
        <v>21</v>
      </c>
      <c r="B17" s="351">
        <v>57</v>
      </c>
      <c r="C17" s="252">
        <v>2</v>
      </c>
      <c r="D17" s="252">
        <v>4</v>
      </c>
      <c r="E17" s="252" t="s">
        <v>105</v>
      </c>
      <c r="F17" s="252">
        <v>3</v>
      </c>
      <c r="G17" s="252">
        <v>4</v>
      </c>
      <c r="H17" s="252" t="s">
        <v>105</v>
      </c>
      <c r="I17" s="252">
        <v>11</v>
      </c>
      <c r="J17" s="252">
        <v>18</v>
      </c>
      <c r="K17" s="252">
        <v>8</v>
      </c>
      <c r="L17" s="252">
        <v>7</v>
      </c>
      <c r="M17" s="252" t="s">
        <v>105</v>
      </c>
    </row>
    <row r="18" spans="1:13" ht="12.75">
      <c r="A18" s="401" t="s">
        <v>646</v>
      </c>
      <c r="B18" s="401"/>
      <c r="C18" s="401"/>
      <c r="D18" s="401"/>
      <c r="E18" s="401"/>
      <c r="F18" s="401"/>
      <c r="G18" s="401"/>
      <c r="H18" s="401"/>
      <c r="I18" s="401"/>
      <c r="J18" s="401"/>
      <c r="K18" s="401"/>
      <c r="L18" s="401"/>
      <c r="M18" s="401"/>
    </row>
    <row r="19" spans="1:13" ht="15.75" customHeight="1">
      <c r="A19" s="416" t="s">
        <v>131</v>
      </c>
      <c r="B19" s="416"/>
      <c r="C19" s="416"/>
      <c r="D19" s="416"/>
      <c r="E19" s="416"/>
      <c r="F19" s="416"/>
      <c r="G19" s="416"/>
      <c r="H19" s="416"/>
      <c r="I19" s="416"/>
      <c r="J19" s="416"/>
      <c r="K19" s="416"/>
      <c r="L19" s="416"/>
      <c r="M19" s="416"/>
    </row>
    <row r="20" spans="1:13" ht="15.75" customHeight="1">
      <c r="A20" s="403" t="s">
        <v>219</v>
      </c>
      <c r="B20" s="403"/>
      <c r="C20" s="403"/>
      <c r="D20" s="403"/>
      <c r="E20" s="403"/>
      <c r="F20" s="403"/>
      <c r="G20" s="403"/>
      <c r="H20" s="403"/>
      <c r="I20" s="403"/>
      <c r="J20" s="403"/>
      <c r="K20" s="403"/>
      <c r="L20" s="403"/>
      <c r="M20" s="403"/>
    </row>
    <row r="21" spans="1:13" ht="15.75" customHeight="1">
      <c r="A21" s="403" t="s">
        <v>220</v>
      </c>
      <c r="B21" s="403"/>
      <c r="C21" s="403"/>
      <c r="D21" s="403"/>
      <c r="E21" s="403"/>
      <c r="F21" s="403"/>
      <c r="G21" s="403"/>
      <c r="H21" s="403"/>
      <c r="I21" s="403"/>
      <c r="J21" s="403"/>
      <c r="K21" s="403"/>
      <c r="L21" s="403"/>
      <c r="M21" s="403"/>
    </row>
  </sheetData>
  <mergeCells count="7">
    <mergeCell ref="A1:F1"/>
    <mergeCell ref="A18:M18"/>
    <mergeCell ref="A19:M19"/>
    <mergeCell ref="A20:M20"/>
    <mergeCell ref="A21:M21"/>
    <mergeCell ref="B4:M4"/>
    <mergeCell ref="A3:M3"/>
  </mergeCells>
  <phoneticPr fontId="0" type="noConversion"/>
  <pageMargins left="0.59055118110236227" right="0.39370078740157483" top="0.98425196850393704" bottom="0.98425196850393704" header="0.51181102362204722" footer="0.51181102362204722"/>
  <pageSetup paperSize="9" orientation="landscape" r:id="rId1"/>
  <headerFooter alignWithMargins="0">
    <oddHeader>&amp;R&amp;A</odd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1"/>
  <sheetViews>
    <sheetView zoomScale="85" zoomScaleNormal="85" workbookViewId="0">
      <selection activeCell="K45" sqref="K45"/>
    </sheetView>
  </sheetViews>
  <sheetFormatPr baseColWidth="10" defaultColWidth="11.42578125" defaultRowHeight="12"/>
  <cols>
    <col min="1" max="1" width="17.42578125" style="16" bestFit="1" customWidth="1"/>
    <col min="2" max="2" width="15.28515625" style="13" bestFit="1" customWidth="1"/>
    <col min="3" max="3" width="7.7109375" style="17" bestFit="1" customWidth="1"/>
    <col min="4" max="4" width="9.28515625" style="17" bestFit="1" customWidth="1"/>
    <col min="5" max="5" width="8.85546875" style="17" bestFit="1" customWidth="1"/>
    <col min="6" max="6" width="14.140625" style="17" bestFit="1" customWidth="1"/>
    <col min="7" max="7" width="9.28515625" style="17" bestFit="1" customWidth="1"/>
    <col min="8" max="8" width="9.7109375" style="17" bestFit="1" customWidth="1"/>
    <col min="9" max="9" width="9" style="17" bestFit="1" customWidth="1"/>
    <col min="10" max="10" width="9.28515625" style="17" bestFit="1" customWidth="1"/>
    <col min="11" max="11" width="10.28515625" style="17" bestFit="1" customWidth="1"/>
    <col min="12" max="12" width="9.28515625" style="17" bestFit="1" customWidth="1"/>
    <col min="13" max="13" width="15.140625" style="17" bestFit="1" customWidth="1"/>
    <col min="14" max="16384" width="11.42578125" style="17"/>
  </cols>
  <sheetData>
    <row r="1" spans="1:13" s="13" customFormat="1" ht="18">
      <c r="A1" s="400" t="s">
        <v>472</v>
      </c>
      <c r="B1" s="400"/>
      <c r="C1" s="400"/>
      <c r="D1" s="400"/>
      <c r="E1" s="400"/>
      <c r="F1" s="400"/>
      <c r="G1" s="400"/>
      <c r="H1" s="400"/>
      <c r="I1" s="79"/>
      <c r="J1" s="79"/>
      <c r="K1" s="79"/>
      <c r="L1" s="79"/>
      <c r="M1" s="79"/>
    </row>
    <row r="2" spans="1:13" s="13" customFormat="1" ht="15.75" customHeight="1">
      <c r="A2" s="34"/>
      <c r="B2" s="34"/>
      <c r="C2" s="34"/>
      <c r="D2" s="34"/>
      <c r="E2" s="34"/>
      <c r="F2" s="34"/>
      <c r="G2" s="34"/>
      <c r="H2" s="34"/>
      <c r="I2" s="34"/>
      <c r="J2" s="34"/>
      <c r="K2" s="34"/>
      <c r="L2" s="34"/>
      <c r="M2" s="34"/>
    </row>
    <row r="3" spans="1:13" ht="15.75" customHeight="1" thickBot="1">
      <c r="A3" s="397" t="s">
        <v>248</v>
      </c>
      <c r="B3" s="397"/>
      <c r="C3" s="397"/>
      <c r="D3" s="397"/>
      <c r="E3" s="397"/>
      <c r="F3" s="397"/>
      <c r="G3" s="397"/>
      <c r="H3" s="397"/>
      <c r="I3" s="397"/>
      <c r="J3" s="397"/>
      <c r="K3" s="397"/>
      <c r="L3" s="397"/>
      <c r="M3" s="397"/>
    </row>
    <row r="4" spans="1:13" s="19" customFormat="1" ht="15.75" customHeight="1">
      <c r="A4" s="276"/>
      <c r="B4" s="418" t="s">
        <v>217</v>
      </c>
      <c r="C4" s="418"/>
      <c r="D4" s="418"/>
      <c r="E4" s="418"/>
      <c r="F4" s="418"/>
      <c r="G4" s="418"/>
      <c r="H4" s="418"/>
      <c r="I4" s="418"/>
      <c r="J4" s="418"/>
      <c r="K4" s="418"/>
      <c r="L4" s="418"/>
      <c r="M4" s="418"/>
    </row>
    <row r="5" spans="1:13" s="19" customFormat="1" ht="15.75" customHeight="1">
      <c r="A5" s="271" t="s">
        <v>218</v>
      </c>
      <c r="B5" s="275" t="s">
        <v>9</v>
      </c>
      <c r="C5" s="275" t="s">
        <v>11</v>
      </c>
      <c r="D5" s="275" t="s">
        <v>12</v>
      </c>
      <c r="E5" s="275" t="s">
        <v>13</v>
      </c>
      <c r="F5" s="275" t="s">
        <v>14</v>
      </c>
      <c r="G5" s="275" t="s">
        <v>15</v>
      </c>
      <c r="H5" s="275" t="s">
        <v>16</v>
      </c>
      <c r="I5" s="275" t="s">
        <v>17</v>
      </c>
      <c r="J5" s="275" t="s">
        <v>18</v>
      </c>
      <c r="K5" s="275" t="s">
        <v>19</v>
      </c>
      <c r="L5" s="275" t="s">
        <v>20</v>
      </c>
      <c r="M5" s="275" t="s">
        <v>21</v>
      </c>
    </row>
    <row r="6" spans="1:13" s="32" customFormat="1" ht="15.75" customHeight="1">
      <c r="A6" s="85" t="s">
        <v>9</v>
      </c>
      <c r="B6" s="355">
        <v>829</v>
      </c>
      <c r="C6" s="102">
        <v>133</v>
      </c>
      <c r="D6" s="102">
        <v>128</v>
      </c>
      <c r="E6" s="102">
        <v>61</v>
      </c>
      <c r="F6" s="102">
        <v>53</v>
      </c>
      <c r="G6" s="102">
        <v>93</v>
      </c>
      <c r="H6" s="102">
        <v>8</v>
      </c>
      <c r="I6" s="102">
        <v>95</v>
      </c>
      <c r="J6" s="102">
        <v>125</v>
      </c>
      <c r="K6" s="102">
        <v>50</v>
      </c>
      <c r="L6" s="102">
        <v>50</v>
      </c>
      <c r="M6" s="102">
        <v>33</v>
      </c>
    </row>
    <row r="7" spans="1:13" ht="15.75" customHeight="1">
      <c r="A7" s="114" t="s">
        <v>11</v>
      </c>
      <c r="B7" s="350">
        <v>127</v>
      </c>
      <c r="C7" s="96" t="s">
        <v>105</v>
      </c>
      <c r="D7" s="96">
        <v>38</v>
      </c>
      <c r="E7" s="96">
        <v>15</v>
      </c>
      <c r="F7" s="96">
        <v>8</v>
      </c>
      <c r="G7" s="96">
        <v>23</v>
      </c>
      <c r="H7" s="96">
        <v>2</v>
      </c>
      <c r="I7" s="96">
        <v>5</v>
      </c>
      <c r="J7" s="96">
        <v>15</v>
      </c>
      <c r="K7" s="96">
        <v>3</v>
      </c>
      <c r="L7" s="96">
        <v>14</v>
      </c>
      <c r="M7" s="96">
        <v>4</v>
      </c>
    </row>
    <row r="8" spans="1:13" ht="15.75" customHeight="1">
      <c r="A8" s="114" t="s">
        <v>12</v>
      </c>
      <c r="B8" s="350">
        <v>135</v>
      </c>
      <c r="C8" s="96">
        <v>54</v>
      </c>
      <c r="D8" s="96" t="s">
        <v>105</v>
      </c>
      <c r="E8" s="96">
        <v>21</v>
      </c>
      <c r="F8" s="96">
        <v>10</v>
      </c>
      <c r="G8" s="96">
        <v>17</v>
      </c>
      <c r="H8" s="96" t="s">
        <v>105</v>
      </c>
      <c r="I8" s="96">
        <v>12</v>
      </c>
      <c r="J8" s="96">
        <v>12</v>
      </c>
      <c r="K8" s="96">
        <v>1</v>
      </c>
      <c r="L8" s="96">
        <v>4</v>
      </c>
      <c r="M8" s="96">
        <v>4</v>
      </c>
    </row>
    <row r="9" spans="1:13" ht="15.75" customHeight="1">
      <c r="A9" s="114" t="s">
        <v>13</v>
      </c>
      <c r="B9" s="350">
        <v>65</v>
      </c>
      <c r="C9" s="96">
        <v>7</v>
      </c>
      <c r="D9" s="96">
        <v>30</v>
      </c>
      <c r="E9" s="96" t="s">
        <v>105</v>
      </c>
      <c r="F9" s="96">
        <v>11</v>
      </c>
      <c r="G9" s="96">
        <v>9</v>
      </c>
      <c r="H9" s="96" t="s">
        <v>105</v>
      </c>
      <c r="I9" s="96">
        <v>1</v>
      </c>
      <c r="J9" s="96">
        <v>6</v>
      </c>
      <c r="K9" s="96" t="s">
        <v>105</v>
      </c>
      <c r="L9" s="96" t="s">
        <v>105</v>
      </c>
      <c r="M9" s="96">
        <v>1</v>
      </c>
    </row>
    <row r="10" spans="1:13" ht="15.75" customHeight="1">
      <c r="A10" s="121" t="s">
        <v>14</v>
      </c>
      <c r="B10" s="350">
        <v>35</v>
      </c>
      <c r="C10" s="96">
        <v>8</v>
      </c>
      <c r="D10" s="96">
        <v>9</v>
      </c>
      <c r="E10" s="96">
        <v>6</v>
      </c>
      <c r="F10" s="96" t="s">
        <v>105</v>
      </c>
      <c r="G10" s="96">
        <v>6</v>
      </c>
      <c r="H10" s="96">
        <v>1</v>
      </c>
      <c r="I10" s="96">
        <v>3</v>
      </c>
      <c r="J10" s="96">
        <v>1</v>
      </c>
      <c r="K10" s="96" t="s">
        <v>105</v>
      </c>
      <c r="L10" s="96">
        <v>1</v>
      </c>
      <c r="M10" s="96" t="s">
        <v>105</v>
      </c>
    </row>
    <row r="11" spans="1:13" ht="15.75" customHeight="1">
      <c r="A11" s="121" t="s">
        <v>15</v>
      </c>
      <c r="B11" s="350">
        <v>106</v>
      </c>
      <c r="C11" s="96">
        <v>24</v>
      </c>
      <c r="D11" s="96">
        <v>22</v>
      </c>
      <c r="E11" s="96">
        <v>3</v>
      </c>
      <c r="F11" s="96">
        <v>15</v>
      </c>
      <c r="G11" s="96" t="s">
        <v>105</v>
      </c>
      <c r="H11" s="96">
        <v>5</v>
      </c>
      <c r="I11" s="96">
        <v>13</v>
      </c>
      <c r="J11" s="96">
        <v>12</v>
      </c>
      <c r="K11" s="96">
        <v>6</v>
      </c>
      <c r="L11" s="96">
        <v>3</v>
      </c>
      <c r="M11" s="96">
        <v>3</v>
      </c>
    </row>
    <row r="12" spans="1:13" ht="15.75" customHeight="1">
      <c r="A12" s="121" t="s">
        <v>16</v>
      </c>
      <c r="B12" s="350">
        <v>7</v>
      </c>
      <c r="C12" s="96">
        <v>4</v>
      </c>
      <c r="D12" s="96">
        <v>2</v>
      </c>
      <c r="E12" s="96" t="s">
        <v>105</v>
      </c>
      <c r="F12" s="96" t="s">
        <v>105</v>
      </c>
      <c r="G12" s="96" t="s">
        <v>105</v>
      </c>
      <c r="H12" s="96" t="s">
        <v>105</v>
      </c>
      <c r="I12" s="96">
        <v>1</v>
      </c>
      <c r="J12" s="96" t="s">
        <v>105</v>
      </c>
      <c r="K12" s="96" t="s">
        <v>105</v>
      </c>
      <c r="L12" s="96" t="s">
        <v>105</v>
      </c>
      <c r="M12" s="96" t="s">
        <v>105</v>
      </c>
    </row>
    <row r="13" spans="1:13" ht="15.75" customHeight="1">
      <c r="A13" s="121" t="s">
        <v>17</v>
      </c>
      <c r="B13" s="350">
        <v>118</v>
      </c>
      <c r="C13" s="96">
        <v>12</v>
      </c>
      <c r="D13" s="96">
        <v>7</v>
      </c>
      <c r="E13" s="96">
        <v>4</v>
      </c>
      <c r="F13" s="96">
        <v>4</v>
      </c>
      <c r="G13" s="96">
        <v>14</v>
      </c>
      <c r="H13" s="96" t="s">
        <v>105</v>
      </c>
      <c r="I13" s="96" t="s">
        <v>105</v>
      </c>
      <c r="J13" s="96">
        <v>40</v>
      </c>
      <c r="K13" s="96">
        <v>18</v>
      </c>
      <c r="L13" s="96">
        <v>14</v>
      </c>
      <c r="M13" s="96">
        <v>5</v>
      </c>
    </row>
    <row r="14" spans="1:13" ht="15.75" customHeight="1">
      <c r="A14" s="121" t="s">
        <v>18</v>
      </c>
      <c r="B14" s="350">
        <v>85</v>
      </c>
      <c r="C14" s="96">
        <v>13</v>
      </c>
      <c r="D14" s="96">
        <v>6</v>
      </c>
      <c r="E14" s="96">
        <v>8</v>
      </c>
      <c r="F14" s="96">
        <v>2</v>
      </c>
      <c r="G14" s="96">
        <v>9</v>
      </c>
      <c r="H14" s="96" t="s">
        <v>105</v>
      </c>
      <c r="I14" s="96">
        <v>27</v>
      </c>
      <c r="J14" s="96" t="s">
        <v>105</v>
      </c>
      <c r="K14" s="96">
        <v>9</v>
      </c>
      <c r="L14" s="96">
        <v>6</v>
      </c>
      <c r="M14" s="96">
        <v>5</v>
      </c>
    </row>
    <row r="15" spans="1:13" ht="15.75" customHeight="1">
      <c r="A15" s="121" t="s">
        <v>19</v>
      </c>
      <c r="B15" s="350">
        <v>46</v>
      </c>
      <c r="C15" s="96">
        <v>5</v>
      </c>
      <c r="D15" s="96">
        <v>6</v>
      </c>
      <c r="E15" s="96">
        <v>3</v>
      </c>
      <c r="F15" s="96">
        <v>1</v>
      </c>
      <c r="G15" s="96">
        <v>6</v>
      </c>
      <c r="H15" s="96" t="s">
        <v>105</v>
      </c>
      <c r="I15" s="96">
        <v>7</v>
      </c>
      <c r="J15" s="96">
        <v>9</v>
      </c>
      <c r="K15" s="96" t="s">
        <v>105</v>
      </c>
      <c r="L15" s="96">
        <v>3</v>
      </c>
      <c r="M15" s="96">
        <v>6</v>
      </c>
    </row>
    <row r="16" spans="1:13" ht="15.75" customHeight="1">
      <c r="A16" s="121" t="s">
        <v>20</v>
      </c>
      <c r="B16" s="350">
        <v>65</v>
      </c>
      <c r="C16" s="96">
        <v>4</v>
      </c>
      <c r="D16" s="96">
        <v>6</v>
      </c>
      <c r="E16" s="96">
        <v>1</v>
      </c>
      <c r="F16" s="96" t="s">
        <v>105</v>
      </c>
      <c r="G16" s="96">
        <v>5</v>
      </c>
      <c r="H16" s="96" t="s">
        <v>105</v>
      </c>
      <c r="I16" s="96">
        <v>20</v>
      </c>
      <c r="J16" s="96">
        <v>16</v>
      </c>
      <c r="K16" s="96">
        <v>8</v>
      </c>
      <c r="L16" s="96" t="s">
        <v>105</v>
      </c>
      <c r="M16" s="96">
        <v>5</v>
      </c>
    </row>
    <row r="17" spans="1:13" ht="15.75" customHeight="1" thickBot="1">
      <c r="A17" s="273" t="s">
        <v>21</v>
      </c>
      <c r="B17" s="351">
        <v>40</v>
      </c>
      <c r="C17" s="252">
        <v>2</v>
      </c>
      <c r="D17" s="252">
        <v>2</v>
      </c>
      <c r="E17" s="252" t="s">
        <v>105</v>
      </c>
      <c r="F17" s="252">
        <v>2</v>
      </c>
      <c r="G17" s="252">
        <v>4</v>
      </c>
      <c r="H17" s="252" t="s">
        <v>105</v>
      </c>
      <c r="I17" s="252">
        <v>6</v>
      </c>
      <c r="J17" s="252">
        <v>14</v>
      </c>
      <c r="K17" s="252">
        <v>5</v>
      </c>
      <c r="L17" s="252">
        <v>5</v>
      </c>
      <c r="M17" s="252" t="s">
        <v>105</v>
      </c>
    </row>
    <row r="18" spans="1:13" ht="15.75" customHeight="1">
      <c r="A18" s="401" t="s">
        <v>646</v>
      </c>
      <c r="B18" s="401"/>
      <c r="C18" s="401"/>
      <c r="D18" s="401"/>
      <c r="E18" s="401"/>
      <c r="F18" s="401"/>
      <c r="G18" s="401"/>
      <c r="H18" s="401"/>
      <c r="I18" s="401"/>
      <c r="J18" s="401"/>
      <c r="K18" s="401"/>
      <c r="L18" s="401"/>
      <c r="M18" s="401"/>
    </row>
    <row r="19" spans="1:13" ht="15.75" customHeight="1">
      <c r="A19" s="416" t="s">
        <v>131</v>
      </c>
      <c r="B19" s="416"/>
      <c r="C19" s="416"/>
      <c r="D19" s="416"/>
      <c r="E19" s="416"/>
      <c r="F19" s="416"/>
      <c r="G19" s="416"/>
      <c r="H19" s="416"/>
      <c r="I19" s="416"/>
      <c r="J19" s="416"/>
      <c r="K19" s="416"/>
      <c r="L19" s="416"/>
      <c r="M19" s="416"/>
    </row>
    <row r="20" spans="1:13" ht="15.75" customHeight="1">
      <c r="A20" s="403" t="s">
        <v>219</v>
      </c>
      <c r="B20" s="403"/>
      <c r="C20" s="403"/>
      <c r="D20" s="403"/>
      <c r="E20" s="403"/>
      <c r="F20" s="403"/>
      <c r="G20" s="403"/>
      <c r="H20" s="403"/>
      <c r="I20" s="403"/>
      <c r="J20" s="403"/>
      <c r="K20" s="403"/>
      <c r="L20" s="403"/>
      <c r="M20" s="403"/>
    </row>
    <row r="21" spans="1:13" ht="15.75" customHeight="1">
      <c r="A21" s="403" t="s">
        <v>220</v>
      </c>
      <c r="B21" s="403"/>
      <c r="C21" s="403"/>
      <c r="D21" s="403"/>
      <c r="E21" s="403"/>
      <c r="F21" s="403"/>
      <c r="G21" s="403"/>
      <c r="H21" s="403"/>
      <c r="I21" s="403"/>
      <c r="J21" s="403"/>
      <c r="K21" s="403"/>
      <c r="L21" s="403"/>
      <c r="M21" s="403"/>
    </row>
  </sheetData>
  <mergeCells count="7">
    <mergeCell ref="A1:H1"/>
    <mergeCell ref="A18:M18"/>
    <mergeCell ref="A21:M21"/>
    <mergeCell ref="B4:M4"/>
    <mergeCell ref="A3:M3"/>
    <mergeCell ref="A19:M19"/>
    <mergeCell ref="A20:M20"/>
  </mergeCells>
  <phoneticPr fontId="0" type="noConversion"/>
  <pageMargins left="0.59055118110236227" right="0.39370078740157483" top="0.98425196850393704" bottom="0.98425196850393704" header="0.51181102362204722" footer="0.51181102362204722"/>
  <pageSetup paperSize="9" orientation="landscape" r:id="rId1"/>
  <headerFooter alignWithMargins="0">
    <oddHeader>&amp;R&amp;A</odd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3"/>
  <sheetViews>
    <sheetView zoomScale="85" zoomScaleNormal="85" workbookViewId="0">
      <selection activeCell="N49" sqref="N49"/>
    </sheetView>
  </sheetViews>
  <sheetFormatPr baseColWidth="10" defaultColWidth="11.42578125" defaultRowHeight="12"/>
  <cols>
    <col min="1" max="1" width="17.42578125" style="16" bestFit="1" customWidth="1"/>
    <col min="2" max="2" width="15.28515625" style="13" bestFit="1" customWidth="1"/>
    <col min="3" max="3" width="7.5703125" style="17" bestFit="1" customWidth="1"/>
    <col min="4" max="5" width="8.7109375" style="17" bestFit="1" customWidth="1"/>
    <col min="6" max="6" width="14.140625" style="17" bestFit="1" customWidth="1"/>
    <col min="7" max="7" width="8.85546875" style="17" bestFit="1" customWidth="1"/>
    <col min="8" max="8" width="9.28515625" style="17" bestFit="1" customWidth="1"/>
    <col min="9" max="10" width="8.7109375" style="17" bestFit="1" customWidth="1"/>
    <col min="11" max="11" width="9.85546875" style="17" bestFit="1" customWidth="1"/>
    <col min="12" max="12" width="8.7109375" style="17" bestFit="1" customWidth="1"/>
    <col min="13" max="13" width="15.140625" style="17" bestFit="1" customWidth="1"/>
    <col min="14" max="16384" width="11.42578125" style="17"/>
  </cols>
  <sheetData>
    <row r="1" spans="1:13" s="13" customFormat="1" ht="18">
      <c r="A1" s="400" t="s">
        <v>473</v>
      </c>
      <c r="B1" s="400"/>
      <c r="C1" s="400"/>
      <c r="D1" s="400"/>
      <c r="E1" s="400"/>
      <c r="F1" s="400"/>
      <c r="G1" s="400"/>
      <c r="H1" s="400"/>
      <c r="I1" s="400"/>
      <c r="J1" s="400"/>
      <c r="K1" s="79"/>
      <c r="L1" s="79"/>
      <c r="M1" s="79"/>
    </row>
    <row r="2" spans="1:13" s="13" customFormat="1" ht="15.75" customHeight="1">
      <c r="A2" s="34"/>
      <c r="B2" s="34"/>
      <c r="C2" s="34"/>
      <c r="D2" s="34"/>
      <c r="E2" s="34"/>
      <c r="F2" s="34"/>
      <c r="G2" s="34"/>
      <c r="H2" s="34"/>
      <c r="I2" s="34"/>
      <c r="J2" s="34"/>
      <c r="K2" s="34"/>
      <c r="L2" s="34"/>
      <c r="M2" s="34"/>
    </row>
    <row r="3" spans="1:13" ht="15.75" customHeight="1" thickBot="1">
      <c r="A3" s="397" t="s">
        <v>249</v>
      </c>
      <c r="B3" s="397"/>
      <c r="C3" s="397"/>
      <c r="D3" s="397"/>
      <c r="E3" s="397"/>
      <c r="F3" s="397"/>
      <c r="G3" s="397"/>
      <c r="H3" s="397"/>
      <c r="I3" s="397"/>
      <c r="J3" s="397"/>
      <c r="K3" s="397"/>
      <c r="L3" s="397"/>
      <c r="M3" s="397"/>
    </row>
    <row r="4" spans="1:13" s="19" customFormat="1" ht="15.75" customHeight="1">
      <c r="A4" s="276"/>
      <c r="B4" s="419" t="s">
        <v>217</v>
      </c>
      <c r="C4" s="419"/>
      <c r="D4" s="419"/>
      <c r="E4" s="419"/>
      <c r="F4" s="419"/>
      <c r="G4" s="419"/>
      <c r="H4" s="419"/>
      <c r="I4" s="419"/>
      <c r="J4" s="419"/>
      <c r="K4" s="419"/>
      <c r="L4" s="419"/>
      <c r="M4" s="419"/>
    </row>
    <row r="5" spans="1:13" s="19" customFormat="1" ht="15.75" customHeight="1">
      <c r="A5" s="271" t="s">
        <v>218</v>
      </c>
      <c r="B5" s="274" t="s">
        <v>9</v>
      </c>
      <c r="C5" s="274" t="s">
        <v>11</v>
      </c>
      <c r="D5" s="274" t="s">
        <v>12</v>
      </c>
      <c r="E5" s="274" t="s">
        <v>13</v>
      </c>
      <c r="F5" s="274" t="s">
        <v>14</v>
      </c>
      <c r="G5" s="274" t="s">
        <v>15</v>
      </c>
      <c r="H5" s="274" t="s">
        <v>16</v>
      </c>
      <c r="I5" s="274" t="s">
        <v>17</v>
      </c>
      <c r="J5" s="274" t="s">
        <v>18</v>
      </c>
      <c r="K5" s="274" t="s">
        <v>19</v>
      </c>
      <c r="L5" s="274" t="s">
        <v>20</v>
      </c>
      <c r="M5" s="274" t="s">
        <v>21</v>
      </c>
    </row>
    <row r="6" spans="1:13" s="32" customFormat="1" ht="15.75" customHeight="1">
      <c r="A6" s="85" t="s">
        <v>9</v>
      </c>
      <c r="B6" s="355">
        <v>556</v>
      </c>
      <c r="C6" s="102">
        <v>108</v>
      </c>
      <c r="D6" s="102">
        <v>93</v>
      </c>
      <c r="E6" s="102">
        <v>43</v>
      </c>
      <c r="F6" s="102">
        <v>30</v>
      </c>
      <c r="G6" s="102">
        <v>72</v>
      </c>
      <c r="H6" s="102">
        <v>2</v>
      </c>
      <c r="I6" s="102">
        <v>74</v>
      </c>
      <c r="J6" s="102">
        <v>75</v>
      </c>
      <c r="K6" s="102">
        <v>25</v>
      </c>
      <c r="L6" s="102">
        <v>21</v>
      </c>
      <c r="M6" s="102">
        <v>13</v>
      </c>
    </row>
    <row r="7" spans="1:13" ht="15.75" customHeight="1">
      <c r="A7" s="114" t="s">
        <v>11</v>
      </c>
      <c r="B7" s="350">
        <v>110</v>
      </c>
      <c r="C7" s="96" t="s">
        <v>105</v>
      </c>
      <c r="D7" s="96">
        <v>35</v>
      </c>
      <c r="E7" s="96">
        <v>8</v>
      </c>
      <c r="F7" s="96">
        <v>10</v>
      </c>
      <c r="G7" s="96">
        <v>20</v>
      </c>
      <c r="H7" s="96" t="s">
        <v>105</v>
      </c>
      <c r="I7" s="96">
        <v>19</v>
      </c>
      <c r="J7" s="96">
        <v>10</v>
      </c>
      <c r="K7" s="96">
        <v>5</v>
      </c>
      <c r="L7" s="96">
        <v>2</v>
      </c>
      <c r="M7" s="96">
        <v>1</v>
      </c>
    </row>
    <row r="8" spans="1:13" ht="15.75" customHeight="1">
      <c r="A8" s="114" t="s">
        <v>12</v>
      </c>
      <c r="B8" s="350">
        <v>103</v>
      </c>
      <c r="C8" s="96">
        <v>42</v>
      </c>
      <c r="D8" s="96" t="s">
        <v>105</v>
      </c>
      <c r="E8" s="96">
        <v>20</v>
      </c>
      <c r="F8" s="96">
        <v>5</v>
      </c>
      <c r="G8" s="96">
        <v>5</v>
      </c>
      <c r="H8" s="96" t="s">
        <v>105</v>
      </c>
      <c r="I8" s="96">
        <v>11</v>
      </c>
      <c r="J8" s="96">
        <v>17</v>
      </c>
      <c r="K8" s="96" t="s">
        <v>105</v>
      </c>
      <c r="L8" s="96">
        <v>1</v>
      </c>
      <c r="M8" s="96">
        <v>2</v>
      </c>
    </row>
    <row r="9" spans="1:13" ht="15.75" customHeight="1">
      <c r="A9" s="114" t="s">
        <v>13</v>
      </c>
      <c r="B9" s="350">
        <v>35</v>
      </c>
      <c r="C9" s="96">
        <v>7</v>
      </c>
      <c r="D9" s="96">
        <v>16</v>
      </c>
      <c r="E9" s="96" t="s">
        <v>105</v>
      </c>
      <c r="F9" s="96">
        <v>1</v>
      </c>
      <c r="G9" s="96">
        <v>6</v>
      </c>
      <c r="H9" s="96" t="s">
        <v>105</v>
      </c>
      <c r="I9" s="96">
        <v>2</v>
      </c>
      <c r="J9" s="96">
        <v>2</v>
      </c>
      <c r="K9" s="96" t="s">
        <v>105</v>
      </c>
      <c r="L9" s="96">
        <v>1</v>
      </c>
      <c r="M9" s="96" t="s">
        <v>105</v>
      </c>
    </row>
    <row r="10" spans="1:13" ht="15.75" customHeight="1">
      <c r="A10" s="121" t="s">
        <v>14</v>
      </c>
      <c r="B10" s="350">
        <v>18</v>
      </c>
      <c r="C10" s="96">
        <v>5</v>
      </c>
      <c r="D10" s="96">
        <v>5</v>
      </c>
      <c r="E10" s="96">
        <v>1</v>
      </c>
      <c r="F10" s="96" t="s">
        <v>105</v>
      </c>
      <c r="G10" s="96">
        <v>2</v>
      </c>
      <c r="H10" s="96">
        <v>2</v>
      </c>
      <c r="I10" s="96">
        <v>2</v>
      </c>
      <c r="J10" s="96" t="s">
        <v>105</v>
      </c>
      <c r="K10" s="96" t="s">
        <v>105</v>
      </c>
      <c r="L10" s="96" t="s">
        <v>105</v>
      </c>
      <c r="M10" s="96">
        <v>1</v>
      </c>
    </row>
    <row r="11" spans="1:13" ht="15.75" customHeight="1">
      <c r="A11" s="121" t="s">
        <v>15</v>
      </c>
      <c r="B11" s="350">
        <v>74</v>
      </c>
      <c r="C11" s="96">
        <v>29</v>
      </c>
      <c r="D11" s="96">
        <v>12</v>
      </c>
      <c r="E11" s="96">
        <v>7</v>
      </c>
      <c r="F11" s="96">
        <v>5</v>
      </c>
      <c r="G11" s="96" t="s">
        <v>105</v>
      </c>
      <c r="H11" s="96" t="s">
        <v>105</v>
      </c>
      <c r="I11" s="96">
        <v>8</v>
      </c>
      <c r="J11" s="96">
        <v>8</v>
      </c>
      <c r="K11" s="96">
        <v>3</v>
      </c>
      <c r="L11" s="96" t="s">
        <v>105</v>
      </c>
      <c r="M11" s="96">
        <v>2</v>
      </c>
    </row>
    <row r="12" spans="1:13" ht="15.75" customHeight="1">
      <c r="A12" s="121" t="s">
        <v>16</v>
      </c>
      <c r="B12" s="350">
        <v>4</v>
      </c>
      <c r="C12" s="96">
        <v>1</v>
      </c>
      <c r="D12" s="96" t="s">
        <v>105</v>
      </c>
      <c r="E12" s="96" t="s">
        <v>105</v>
      </c>
      <c r="F12" s="96">
        <v>1</v>
      </c>
      <c r="G12" s="96" t="s">
        <v>105</v>
      </c>
      <c r="H12" s="96" t="s">
        <v>105</v>
      </c>
      <c r="I12" s="96" t="s">
        <v>105</v>
      </c>
      <c r="J12" s="96">
        <v>2</v>
      </c>
      <c r="K12" s="96" t="s">
        <v>105</v>
      </c>
      <c r="L12" s="96" t="s">
        <v>105</v>
      </c>
      <c r="M12" s="96" t="s">
        <v>105</v>
      </c>
    </row>
    <row r="13" spans="1:13" ht="15.75" customHeight="1">
      <c r="A13" s="121" t="s">
        <v>17</v>
      </c>
      <c r="B13" s="350">
        <v>78</v>
      </c>
      <c r="C13" s="96">
        <v>4</v>
      </c>
      <c r="D13" s="96">
        <v>9</v>
      </c>
      <c r="E13" s="96">
        <v>1</v>
      </c>
      <c r="F13" s="96">
        <v>2</v>
      </c>
      <c r="G13" s="96">
        <v>20</v>
      </c>
      <c r="H13" s="96" t="s">
        <v>105</v>
      </c>
      <c r="I13" s="96" t="s">
        <v>105</v>
      </c>
      <c r="J13" s="96">
        <v>27</v>
      </c>
      <c r="K13" s="96">
        <v>9</v>
      </c>
      <c r="L13" s="96">
        <v>6</v>
      </c>
      <c r="M13" s="96" t="s">
        <v>105</v>
      </c>
    </row>
    <row r="14" spans="1:13" ht="15.75" customHeight="1">
      <c r="A14" s="121" t="s">
        <v>18</v>
      </c>
      <c r="B14" s="350">
        <v>63</v>
      </c>
      <c r="C14" s="96">
        <v>8</v>
      </c>
      <c r="D14" s="96">
        <v>9</v>
      </c>
      <c r="E14" s="96">
        <v>5</v>
      </c>
      <c r="F14" s="96">
        <v>3</v>
      </c>
      <c r="G14" s="96">
        <v>10</v>
      </c>
      <c r="H14" s="96" t="s">
        <v>105</v>
      </c>
      <c r="I14" s="96">
        <v>18</v>
      </c>
      <c r="J14" s="96" t="s">
        <v>105</v>
      </c>
      <c r="K14" s="96">
        <v>3</v>
      </c>
      <c r="L14" s="96">
        <v>5</v>
      </c>
      <c r="M14" s="96">
        <v>2</v>
      </c>
    </row>
    <row r="15" spans="1:13" ht="15.75" customHeight="1">
      <c r="A15" s="121" t="s">
        <v>19</v>
      </c>
      <c r="B15" s="350">
        <v>43</v>
      </c>
      <c r="C15" s="96">
        <v>11</v>
      </c>
      <c r="D15" s="96">
        <v>5</v>
      </c>
      <c r="E15" s="96">
        <v>1</v>
      </c>
      <c r="F15" s="96" t="s">
        <v>105</v>
      </c>
      <c r="G15" s="96">
        <v>8</v>
      </c>
      <c r="H15" s="96" t="s">
        <v>105</v>
      </c>
      <c r="I15" s="96">
        <v>7</v>
      </c>
      <c r="J15" s="96">
        <v>2</v>
      </c>
      <c r="K15" s="96" t="s">
        <v>105</v>
      </c>
      <c r="L15" s="96">
        <v>4</v>
      </c>
      <c r="M15" s="96">
        <v>5</v>
      </c>
    </row>
    <row r="16" spans="1:13" ht="15.75" customHeight="1">
      <c r="A16" s="121" t="s">
        <v>20</v>
      </c>
      <c r="B16" s="350">
        <v>11</v>
      </c>
      <c r="C16" s="96">
        <v>1</v>
      </c>
      <c r="D16" s="96" t="s">
        <v>105</v>
      </c>
      <c r="E16" s="96" t="s">
        <v>105</v>
      </c>
      <c r="F16" s="96">
        <v>2</v>
      </c>
      <c r="G16" s="96">
        <v>1</v>
      </c>
      <c r="H16" s="96" t="s">
        <v>105</v>
      </c>
      <c r="I16" s="96">
        <v>2</v>
      </c>
      <c r="J16" s="96">
        <v>3</v>
      </c>
      <c r="K16" s="96">
        <v>2</v>
      </c>
      <c r="L16" s="96" t="s">
        <v>105</v>
      </c>
      <c r="M16" s="96" t="s">
        <v>105</v>
      </c>
    </row>
    <row r="17" spans="1:13" ht="15.75" customHeight="1" thickBot="1">
      <c r="A17" s="273" t="s">
        <v>21</v>
      </c>
      <c r="B17" s="351">
        <v>17</v>
      </c>
      <c r="C17" s="252" t="s">
        <v>105</v>
      </c>
      <c r="D17" s="252">
        <v>2</v>
      </c>
      <c r="E17" s="252" t="s">
        <v>105</v>
      </c>
      <c r="F17" s="252">
        <v>1</v>
      </c>
      <c r="G17" s="252" t="s">
        <v>105</v>
      </c>
      <c r="H17" s="252" t="s">
        <v>105</v>
      </c>
      <c r="I17" s="252">
        <v>5</v>
      </c>
      <c r="J17" s="252">
        <v>4</v>
      </c>
      <c r="K17" s="252">
        <v>3</v>
      </c>
      <c r="L17" s="252">
        <v>2</v>
      </c>
      <c r="M17" s="252" t="s">
        <v>105</v>
      </c>
    </row>
    <row r="18" spans="1:13" ht="15.75" customHeight="1">
      <c r="A18" s="401" t="s">
        <v>646</v>
      </c>
      <c r="B18" s="401"/>
      <c r="C18" s="401"/>
      <c r="D18" s="401"/>
      <c r="E18" s="401"/>
      <c r="F18" s="401"/>
      <c r="G18" s="401"/>
      <c r="H18" s="401"/>
      <c r="I18" s="401"/>
      <c r="J18" s="401"/>
      <c r="K18" s="401"/>
      <c r="L18" s="401"/>
      <c r="M18" s="401"/>
    </row>
    <row r="19" spans="1:13" ht="15.75" customHeight="1">
      <c r="A19" s="416" t="s">
        <v>131</v>
      </c>
      <c r="B19" s="416"/>
      <c r="C19" s="416"/>
      <c r="D19" s="416"/>
      <c r="E19" s="416"/>
      <c r="F19" s="416"/>
      <c r="G19" s="416"/>
      <c r="H19" s="416"/>
      <c r="I19" s="416"/>
      <c r="J19" s="416"/>
      <c r="K19" s="416"/>
      <c r="L19" s="416"/>
      <c r="M19" s="416"/>
    </row>
    <row r="20" spans="1:13" ht="15.75" customHeight="1">
      <c r="A20" s="403" t="s">
        <v>219</v>
      </c>
      <c r="B20" s="403"/>
      <c r="C20" s="403"/>
      <c r="D20" s="403"/>
      <c r="E20" s="403"/>
      <c r="F20" s="403"/>
      <c r="G20" s="403"/>
      <c r="H20" s="403"/>
      <c r="I20" s="403"/>
      <c r="J20" s="403"/>
      <c r="K20" s="403"/>
      <c r="L20" s="403"/>
      <c r="M20" s="403"/>
    </row>
    <row r="21" spans="1:13" ht="15.75" customHeight="1">
      <c r="A21" s="403" t="s">
        <v>220</v>
      </c>
      <c r="B21" s="403"/>
      <c r="C21" s="403"/>
      <c r="D21" s="403"/>
      <c r="E21" s="403"/>
      <c r="F21" s="403"/>
      <c r="G21" s="403"/>
      <c r="H21" s="403"/>
      <c r="I21" s="403"/>
      <c r="J21" s="403"/>
      <c r="K21" s="403"/>
      <c r="L21" s="403"/>
      <c r="M21" s="403"/>
    </row>
    <row r="23" spans="1:13">
      <c r="C23" s="59"/>
    </row>
  </sheetData>
  <mergeCells count="7">
    <mergeCell ref="A1:J1"/>
    <mergeCell ref="A18:M18"/>
    <mergeCell ref="A21:M21"/>
    <mergeCell ref="B4:M4"/>
    <mergeCell ref="A3:M3"/>
    <mergeCell ref="A19:M19"/>
    <mergeCell ref="A20:M20"/>
  </mergeCells>
  <phoneticPr fontId="0" type="noConversion"/>
  <pageMargins left="0.59055118110236227" right="0.39370078740157483" top="0.98425196850393704" bottom="0.98425196850393704" header="0.51181102362204722" footer="0.51181102362204722"/>
  <pageSetup paperSize="9" orientation="landscape" r:id="rId1"/>
  <headerFooter alignWithMargins="0">
    <oddHeader>&amp;R&amp;A</oddHead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57"/>
  <sheetViews>
    <sheetView zoomScale="85" zoomScaleNormal="85" workbookViewId="0">
      <pane ySplit="6" topLeftCell="A7" activePane="bottomLeft" state="frozen"/>
      <selection activeCell="K34" sqref="K34"/>
      <selection pane="bottomLeft" activeCell="S36" sqref="S36"/>
    </sheetView>
  </sheetViews>
  <sheetFormatPr baseColWidth="10" defaultColWidth="11.42578125" defaultRowHeight="12"/>
  <cols>
    <col min="1" max="1" width="24" style="24" bestFit="1" customWidth="1"/>
    <col min="2" max="7" width="7.5703125" style="24" customWidth="1"/>
    <col min="8" max="16384" width="11.42578125" style="29"/>
  </cols>
  <sheetData>
    <row r="1" spans="1:8" s="12" customFormat="1" ht="18">
      <c r="A1" s="400" t="s">
        <v>250</v>
      </c>
      <c r="B1" s="400"/>
      <c r="C1" s="400"/>
      <c r="D1" s="400"/>
      <c r="E1" s="400"/>
      <c r="F1" s="400"/>
      <c r="G1" s="400"/>
    </row>
    <row r="2" spans="1:8" s="15" customFormat="1" ht="15">
      <c r="A2" s="403" t="s">
        <v>445</v>
      </c>
      <c r="B2" s="403"/>
      <c r="C2" s="403"/>
      <c r="D2" s="403"/>
      <c r="E2" s="403"/>
      <c r="F2" s="403"/>
      <c r="G2" s="403"/>
      <c r="H2" s="403"/>
    </row>
    <row r="3" spans="1:8" s="15" customFormat="1" ht="15.75" customHeight="1">
      <c r="A3" s="92"/>
      <c r="B3" s="92"/>
      <c r="C3" s="92"/>
      <c r="D3" s="92"/>
      <c r="E3" s="92"/>
      <c r="F3" s="92"/>
      <c r="G3" s="92"/>
    </row>
    <row r="4" spans="1:8" s="15" customFormat="1" ht="15.75" customHeight="1" thickBot="1">
      <c r="A4" s="397" t="s">
        <v>483</v>
      </c>
      <c r="B4" s="397"/>
      <c r="C4" s="397"/>
      <c r="D4" s="397"/>
      <c r="E4" s="397"/>
      <c r="F4" s="397"/>
      <c r="G4" s="397"/>
    </row>
    <row r="5" spans="1:8" s="15" customFormat="1" ht="15.75" customHeight="1">
      <c r="A5" s="114"/>
      <c r="B5" s="420" t="s">
        <v>8</v>
      </c>
      <c r="C5" s="420"/>
      <c r="D5" s="420"/>
      <c r="E5" s="420"/>
      <c r="F5" s="420"/>
      <c r="G5" s="420"/>
    </row>
    <row r="6" spans="1:8" s="20" customFormat="1" ht="15.75" customHeight="1">
      <c r="A6" s="277" t="s">
        <v>4</v>
      </c>
      <c r="B6" s="128" t="s">
        <v>7</v>
      </c>
      <c r="C6" s="128" t="s">
        <v>345</v>
      </c>
      <c r="D6" s="128" t="s">
        <v>342</v>
      </c>
      <c r="E6" s="128" t="s">
        <v>343</v>
      </c>
      <c r="F6" s="128" t="s">
        <v>344</v>
      </c>
      <c r="G6" s="128" t="s">
        <v>33</v>
      </c>
    </row>
    <row r="7" spans="1:8" s="15" customFormat="1" ht="15.75" customHeight="1">
      <c r="A7" s="122" t="s">
        <v>7</v>
      </c>
      <c r="B7" s="356">
        <f>SUM(C7:G7)</f>
        <v>53</v>
      </c>
      <c r="C7" s="123">
        <f>+C8+C9</f>
        <v>8</v>
      </c>
      <c r="D7" s="123">
        <f>+D8+D9</f>
        <v>4</v>
      </c>
      <c r="E7" s="123">
        <f>+E8+E9</f>
        <v>25</v>
      </c>
      <c r="F7" s="123">
        <f>+F8+F9</f>
        <v>16</v>
      </c>
      <c r="G7" s="123">
        <f>+G8+G9</f>
        <v>0</v>
      </c>
    </row>
    <row r="8" spans="1:8" s="14" customFormat="1" ht="15.75" customHeight="1">
      <c r="A8" s="98" t="s">
        <v>6</v>
      </c>
      <c r="B8" s="357">
        <f>SUM(C8:G8)</f>
        <v>12</v>
      </c>
      <c r="C8" s="125">
        <f>+C13+C17+C28+C37+C44+C47</f>
        <v>5</v>
      </c>
      <c r="D8" s="125">
        <f>+D13+D17+D28+D37+D44+D47</f>
        <v>0</v>
      </c>
      <c r="E8" s="125">
        <f>+E13+E17+E28+E37+E44+E47</f>
        <v>4</v>
      </c>
      <c r="F8" s="125">
        <f>+F13+F17+F28+F37+F44+F47</f>
        <v>3</v>
      </c>
      <c r="G8" s="125">
        <f>+G13+G17+G28+G37+G44+G47</f>
        <v>0</v>
      </c>
    </row>
    <row r="9" spans="1:8" s="15" customFormat="1" ht="15.75" customHeight="1">
      <c r="A9" s="98" t="s">
        <v>5</v>
      </c>
      <c r="B9" s="357">
        <f>SUM(C9:G9)</f>
        <v>41</v>
      </c>
      <c r="C9" s="125">
        <f>+C11+C15+C18+C20+C22+C24+C26+C29+C31+C33+C35+C38+C40+C42+C45+C48+C50+C52+C54+C56</f>
        <v>3</v>
      </c>
      <c r="D9" s="125">
        <f>+D11+D15+D18+D20+D22+D24+D26+D29+D31+D33+D35+D38+D40+D42+D45+D48+D50+D52+D54+D56</f>
        <v>4</v>
      </c>
      <c r="E9" s="125">
        <f>+E11+E15+E18+E20+E22+E24+E26+E29+E31+E33+E35+E38+E40+E42+E45+E48+E50+E52+E54+E56</f>
        <v>21</v>
      </c>
      <c r="F9" s="125">
        <f>+F11+F15+F18+F20+F22+F24+F26+F29+F31+F33+F35+F38+F40+F42+F45+F48+F50+F52+F54+F56</f>
        <v>13</v>
      </c>
      <c r="G9" s="125">
        <f>+G11+G15+G18+G20+G22+G24+G26+G29+G31+G33+G35+G38+G40+G42+G45+G48+G50+G52+G54+G56</f>
        <v>0</v>
      </c>
    </row>
    <row r="10" spans="1:8" s="15" customFormat="1" ht="15.75" customHeight="1">
      <c r="A10" s="124" t="s">
        <v>92</v>
      </c>
      <c r="B10" s="357">
        <f>SUM(C10:G10)</f>
        <v>3</v>
      </c>
      <c r="C10" s="96">
        <f>+C11</f>
        <v>0</v>
      </c>
      <c r="D10" s="96">
        <f>+D11</f>
        <v>0</v>
      </c>
      <c r="E10" s="96">
        <f>+E11</f>
        <v>3</v>
      </c>
      <c r="F10" s="96">
        <f>+F11</f>
        <v>0</v>
      </c>
      <c r="G10" s="96">
        <f>+G11</f>
        <v>0</v>
      </c>
    </row>
    <row r="11" spans="1:8" s="14" customFormat="1" ht="15.75" customHeight="1">
      <c r="A11" s="98" t="s">
        <v>5</v>
      </c>
      <c r="B11" s="357">
        <f t="shared" ref="B11:B33" si="0">SUM(C11:G11)</f>
        <v>3</v>
      </c>
      <c r="C11" s="96">
        <v>0</v>
      </c>
      <c r="D11" s="96">
        <v>0</v>
      </c>
      <c r="E11" s="125">
        <v>3</v>
      </c>
      <c r="F11" s="96">
        <v>0</v>
      </c>
      <c r="G11" s="96">
        <v>0</v>
      </c>
    </row>
    <row r="12" spans="1:8" s="14" customFormat="1" ht="15.75" customHeight="1">
      <c r="A12" s="124" t="s">
        <v>267</v>
      </c>
      <c r="B12" s="357">
        <f t="shared" si="0"/>
        <v>2</v>
      </c>
      <c r="C12" s="96">
        <f>+C13</f>
        <v>1</v>
      </c>
      <c r="D12" s="96">
        <f>+D13</f>
        <v>0</v>
      </c>
      <c r="E12" s="96">
        <f>+E13</f>
        <v>0</v>
      </c>
      <c r="F12" s="96">
        <f>+F13</f>
        <v>1</v>
      </c>
      <c r="G12" s="96">
        <f>+G13</f>
        <v>0</v>
      </c>
    </row>
    <row r="13" spans="1:8" s="15" customFormat="1" ht="15.75" customHeight="1">
      <c r="A13" s="98" t="s">
        <v>6</v>
      </c>
      <c r="B13" s="357">
        <f t="shared" si="0"/>
        <v>2</v>
      </c>
      <c r="C13" s="96">
        <v>1</v>
      </c>
      <c r="D13" s="96">
        <v>0</v>
      </c>
      <c r="E13" s="96">
        <v>0</v>
      </c>
      <c r="F13" s="125">
        <v>1</v>
      </c>
      <c r="G13" s="96">
        <v>0</v>
      </c>
    </row>
    <row r="14" spans="1:8" s="14" customFormat="1" ht="15.75" customHeight="1">
      <c r="A14" s="124" t="s">
        <v>446</v>
      </c>
      <c r="B14" s="357">
        <f t="shared" si="0"/>
        <v>1</v>
      </c>
      <c r="C14" s="96">
        <f>+C15</f>
        <v>0</v>
      </c>
      <c r="D14" s="96">
        <f>+D15</f>
        <v>0</v>
      </c>
      <c r="E14" s="96">
        <f>+E15</f>
        <v>1</v>
      </c>
      <c r="F14" s="96">
        <f>+F15</f>
        <v>0</v>
      </c>
      <c r="G14" s="96">
        <f>+G15</f>
        <v>0</v>
      </c>
    </row>
    <row r="15" spans="1:8" s="14" customFormat="1" ht="15.75" customHeight="1">
      <c r="A15" s="126" t="s">
        <v>5</v>
      </c>
      <c r="B15" s="357">
        <f t="shared" si="0"/>
        <v>1</v>
      </c>
      <c r="C15" s="96">
        <v>0</v>
      </c>
      <c r="D15" s="96">
        <v>0</v>
      </c>
      <c r="E15" s="96">
        <v>1</v>
      </c>
      <c r="F15" s="96">
        <v>0</v>
      </c>
      <c r="G15" s="96">
        <v>0</v>
      </c>
    </row>
    <row r="16" spans="1:8" s="14" customFormat="1" ht="15.75" customHeight="1">
      <c r="A16" s="127" t="s">
        <v>204</v>
      </c>
      <c r="B16" s="357">
        <f t="shared" si="0"/>
        <v>5</v>
      </c>
      <c r="C16" s="96">
        <f>+C17+C18</f>
        <v>0</v>
      </c>
      <c r="D16" s="96">
        <f>+D17+D18</f>
        <v>1</v>
      </c>
      <c r="E16" s="96">
        <f>+E17+E18</f>
        <v>4</v>
      </c>
      <c r="F16" s="96">
        <f>+F17+F18</f>
        <v>0</v>
      </c>
      <c r="G16" s="96">
        <f>+G17+G18</f>
        <v>0</v>
      </c>
    </row>
    <row r="17" spans="1:7" s="14" customFormat="1" ht="15.75" customHeight="1">
      <c r="A17" s="126" t="s">
        <v>6</v>
      </c>
      <c r="B17" s="357">
        <f t="shared" si="0"/>
        <v>1</v>
      </c>
      <c r="C17" s="96">
        <v>0</v>
      </c>
      <c r="D17" s="96">
        <v>0</v>
      </c>
      <c r="E17" s="96">
        <v>1</v>
      </c>
      <c r="F17" s="96">
        <v>0</v>
      </c>
      <c r="G17" s="96">
        <v>0</v>
      </c>
    </row>
    <row r="18" spans="1:7" s="14" customFormat="1" ht="15.75" customHeight="1">
      <c r="A18" s="98" t="s">
        <v>5</v>
      </c>
      <c r="B18" s="357">
        <f t="shared" si="0"/>
        <v>4</v>
      </c>
      <c r="C18" s="96">
        <v>0</v>
      </c>
      <c r="D18" s="96">
        <v>1</v>
      </c>
      <c r="E18" s="96">
        <v>3</v>
      </c>
      <c r="F18" s="125">
        <v>0</v>
      </c>
      <c r="G18" s="96">
        <v>0</v>
      </c>
    </row>
    <row r="19" spans="1:7" s="14" customFormat="1" ht="15.75" customHeight="1">
      <c r="A19" s="127" t="s">
        <v>49</v>
      </c>
      <c r="B19" s="357">
        <f t="shared" si="0"/>
        <v>1</v>
      </c>
      <c r="C19" s="96">
        <v>0</v>
      </c>
      <c r="D19" s="96">
        <v>0</v>
      </c>
      <c r="E19" s="96">
        <v>0</v>
      </c>
      <c r="F19" s="125">
        <f>+F20</f>
        <v>1</v>
      </c>
      <c r="G19" s="96">
        <v>0</v>
      </c>
    </row>
    <row r="20" spans="1:7" s="14" customFormat="1" ht="15.75" customHeight="1">
      <c r="A20" s="98" t="s">
        <v>5</v>
      </c>
      <c r="B20" s="357">
        <f t="shared" si="0"/>
        <v>1</v>
      </c>
      <c r="C20" s="96">
        <v>0</v>
      </c>
      <c r="D20" s="96">
        <v>0</v>
      </c>
      <c r="E20" s="96">
        <v>0</v>
      </c>
      <c r="F20" s="125">
        <v>1</v>
      </c>
      <c r="G20" s="96">
        <v>0</v>
      </c>
    </row>
    <row r="21" spans="1:7" s="14" customFormat="1" ht="15.75" customHeight="1">
      <c r="A21" s="127" t="s">
        <v>447</v>
      </c>
      <c r="B21" s="357">
        <f t="shared" si="0"/>
        <v>1</v>
      </c>
      <c r="C21" s="96">
        <f>+C22</f>
        <v>0</v>
      </c>
      <c r="D21" s="96">
        <f>+D22</f>
        <v>1</v>
      </c>
      <c r="E21" s="96">
        <f>+E22</f>
        <v>0</v>
      </c>
      <c r="F21" s="96">
        <f>+F22</f>
        <v>0</v>
      </c>
      <c r="G21" s="96">
        <f>+G22</f>
        <v>0</v>
      </c>
    </row>
    <row r="22" spans="1:7" s="14" customFormat="1" ht="15.75" customHeight="1">
      <c r="A22" s="98" t="s">
        <v>5</v>
      </c>
      <c r="B22" s="357">
        <f t="shared" si="0"/>
        <v>1</v>
      </c>
      <c r="C22" s="96">
        <v>0</v>
      </c>
      <c r="D22" s="96">
        <v>1</v>
      </c>
      <c r="E22" s="96">
        <v>0</v>
      </c>
      <c r="F22" s="96">
        <v>0</v>
      </c>
      <c r="G22" s="96">
        <v>0</v>
      </c>
    </row>
    <row r="23" spans="1:7" s="15" customFormat="1" ht="15.75" customHeight="1">
      <c r="A23" s="124" t="s">
        <v>100</v>
      </c>
      <c r="B23" s="357">
        <f t="shared" si="0"/>
        <v>4</v>
      </c>
      <c r="C23" s="96">
        <f>+C24</f>
        <v>0</v>
      </c>
      <c r="D23" s="96">
        <f>+D24</f>
        <v>1</v>
      </c>
      <c r="E23" s="96">
        <f>+E24</f>
        <v>2</v>
      </c>
      <c r="F23" s="96">
        <f>+F24</f>
        <v>1</v>
      </c>
      <c r="G23" s="96">
        <f>+G24</f>
        <v>0</v>
      </c>
    </row>
    <row r="24" spans="1:7" s="15" customFormat="1" ht="15.75" customHeight="1">
      <c r="A24" s="98" t="s">
        <v>5</v>
      </c>
      <c r="B24" s="357">
        <f t="shared" si="0"/>
        <v>4</v>
      </c>
      <c r="C24" s="96">
        <v>0</v>
      </c>
      <c r="D24" s="96">
        <v>1</v>
      </c>
      <c r="E24" s="96">
        <v>2</v>
      </c>
      <c r="F24" s="96">
        <v>1</v>
      </c>
      <c r="G24" s="96">
        <v>0</v>
      </c>
    </row>
    <row r="25" spans="1:7" s="15" customFormat="1" ht="15.75" customHeight="1">
      <c r="A25" s="124" t="s">
        <v>107</v>
      </c>
      <c r="B25" s="357">
        <f t="shared" si="0"/>
        <v>1</v>
      </c>
      <c r="C25" s="96">
        <f>+C26</f>
        <v>0</v>
      </c>
      <c r="D25" s="96">
        <f>+D26</f>
        <v>0</v>
      </c>
      <c r="E25" s="96">
        <f>+E26</f>
        <v>1</v>
      </c>
      <c r="F25" s="96">
        <f>+F26</f>
        <v>0</v>
      </c>
      <c r="G25" s="96">
        <f>+G26</f>
        <v>0</v>
      </c>
    </row>
    <row r="26" spans="1:7" s="15" customFormat="1" ht="15.75" customHeight="1">
      <c r="A26" s="98" t="s">
        <v>5</v>
      </c>
      <c r="B26" s="357">
        <f t="shared" si="0"/>
        <v>1</v>
      </c>
      <c r="C26" s="96">
        <v>0</v>
      </c>
      <c r="D26" s="96">
        <v>0</v>
      </c>
      <c r="E26" s="96">
        <v>1</v>
      </c>
      <c r="F26" s="96">
        <v>0</v>
      </c>
      <c r="G26" s="96">
        <v>0</v>
      </c>
    </row>
    <row r="27" spans="1:7" s="15" customFormat="1" ht="15.75" customHeight="1">
      <c r="A27" s="124" t="s">
        <v>95</v>
      </c>
      <c r="B27" s="357">
        <f t="shared" si="0"/>
        <v>6</v>
      </c>
      <c r="C27" s="96">
        <f>+C28+C29</f>
        <v>0</v>
      </c>
      <c r="D27" s="96">
        <f>+D28+D29</f>
        <v>0</v>
      </c>
      <c r="E27" s="96">
        <f>+E28+E29</f>
        <v>0</v>
      </c>
      <c r="F27" s="96">
        <f>+F28+F29</f>
        <v>6</v>
      </c>
      <c r="G27" s="96">
        <f>+G28+G29</f>
        <v>0</v>
      </c>
    </row>
    <row r="28" spans="1:7" s="15" customFormat="1" ht="15.75" customHeight="1">
      <c r="A28" s="126" t="s">
        <v>6</v>
      </c>
      <c r="B28" s="357">
        <f t="shared" si="0"/>
        <v>1</v>
      </c>
      <c r="C28" s="96">
        <v>0</v>
      </c>
      <c r="D28" s="96">
        <v>0</v>
      </c>
      <c r="E28" s="96">
        <v>0</v>
      </c>
      <c r="F28" s="96">
        <v>1</v>
      </c>
      <c r="G28" s="96">
        <v>0</v>
      </c>
    </row>
    <row r="29" spans="1:7" s="15" customFormat="1" ht="15.75" customHeight="1">
      <c r="A29" s="98" t="s">
        <v>5</v>
      </c>
      <c r="B29" s="357">
        <f t="shared" si="0"/>
        <v>5</v>
      </c>
      <c r="C29" s="96">
        <v>0</v>
      </c>
      <c r="D29" s="96">
        <v>0</v>
      </c>
      <c r="E29" s="96">
        <v>0</v>
      </c>
      <c r="F29" s="96">
        <v>5</v>
      </c>
      <c r="G29" s="96">
        <v>0</v>
      </c>
    </row>
    <row r="30" spans="1:7" s="15" customFormat="1" ht="15.75" customHeight="1">
      <c r="A30" s="124" t="s">
        <v>101</v>
      </c>
      <c r="B30" s="357">
        <f t="shared" si="0"/>
        <v>1</v>
      </c>
      <c r="C30" s="96">
        <f>+C31</f>
        <v>0</v>
      </c>
      <c r="D30" s="96">
        <f>+D31</f>
        <v>0</v>
      </c>
      <c r="E30" s="96">
        <f>+E31</f>
        <v>1</v>
      </c>
      <c r="F30" s="96">
        <f>+F31</f>
        <v>0</v>
      </c>
      <c r="G30" s="96">
        <f>+G31</f>
        <v>0</v>
      </c>
    </row>
    <row r="31" spans="1:7" s="15" customFormat="1" ht="15.75" customHeight="1">
      <c r="A31" s="98" t="s">
        <v>5</v>
      </c>
      <c r="B31" s="357">
        <f t="shared" si="0"/>
        <v>1</v>
      </c>
      <c r="C31" s="96">
        <v>0</v>
      </c>
      <c r="D31" s="96">
        <v>0</v>
      </c>
      <c r="E31" s="96">
        <v>1</v>
      </c>
      <c r="F31" s="96">
        <v>0</v>
      </c>
      <c r="G31" s="96">
        <v>0</v>
      </c>
    </row>
    <row r="32" spans="1:7" s="15" customFormat="1" ht="15.75" customHeight="1">
      <c r="A32" s="124" t="s">
        <v>96</v>
      </c>
      <c r="B32" s="357">
        <f t="shared" si="0"/>
        <v>1</v>
      </c>
      <c r="C32" s="96">
        <f>+C33</f>
        <v>0</v>
      </c>
      <c r="D32" s="96">
        <f>+D33</f>
        <v>0</v>
      </c>
      <c r="E32" s="96">
        <f>+E33</f>
        <v>0</v>
      </c>
      <c r="F32" s="96">
        <f>+F33</f>
        <v>1</v>
      </c>
      <c r="G32" s="96">
        <f>+G33</f>
        <v>0</v>
      </c>
    </row>
    <row r="33" spans="1:7" s="14" customFormat="1" ht="15.75" customHeight="1">
      <c r="A33" s="98" t="s">
        <v>5</v>
      </c>
      <c r="B33" s="357">
        <f t="shared" si="0"/>
        <v>1</v>
      </c>
      <c r="C33" s="96">
        <v>0</v>
      </c>
      <c r="D33" s="96">
        <v>0</v>
      </c>
      <c r="E33" s="96">
        <v>0</v>
      </c>
      <c r="F33" s="96">
        <v>1</v>
      </c>
      <c r="G33" s="96">
        <v>0</v>
      </c>
    </row>
    <row r="34" spans="1:7" s="15" customFormat="1" ht="15.75" customHeight="1">
      <c r="A34" s="124" t="s">
        <v>196</v>
      </c>
      <c r="B34" s="357">
        <f>SUM(C34:G34)</f>
        <v>2</v>
      </c>
      <c r="C34" s="96">
        <f>+C35</f>
        <v>0</v>
      </c>
      <c r="D34" s="96">
        <f>+D35</f>
        <v>0</v>
      </c>
      <c r="E34" s="96">
        <f>+E35</f>
        <v>2</v>
      </c>
      <c r="F34" s="96">
        <f>+F35</f>
        <v>0</v>
      </c>
      <c r="G34" s="96">
        <f>+G35</f>
        <v>0</v>
      </c>
    </row>
    <row r="35" spans="1:7" s="15" customFormat="1" ht="15.75" customHeight="1">
      <c r="A35" s="98" t="s">
        <v>5</v>
      </c>
      <c r="B35" s="357">
        <f>SUM(C35:G35)</f>
        <v>2</v>
      </c>
      <c r="C35" s="96">
        <v>0</v>
      </c>
      <c r="D35" s="96">
        <v>0</v>
      </c>
      <c r="E35" s="96">
        <v>2</v>
      </c>
      <c r="F35" s="96">
        <v>0</v>
      </c>
      <c r="G35" s="96">
        <v>0</v>
      </c>
    </row>
    <row r="36" spans="1:7" s="14" customFormat="1" ht="15.75" customHeight="1">
      <c r="A36" s="124" t="s">
        <v>55</v>
      </c>
      <c r="B36" s="357">
        <f>SUM(C36:G36)</f>
        <v>9</v>
      </c>
      <c r="C36" s="96">
        <f>+C37+C38</f>
        <v>6</v>
      </c>
      <c r="D36" s="96">
        <f>+D37+D38</f>
        <v>0</v>
      </c>
      <c r="E36" s="96">
        <f>+E37+E38</f>
        <v>3</v>
      </c>
      <c r="F36" s="96">
        <f>+F37+F38</f>
        <v>0</v>
      </c>
      <c r="G36" s="96">
        <f>+G37+G38</f>
        <v>0</v>
      </c>
    </row>
    <row r="37" spans="1:7" s="14" customFormat="1" ht="15.75" customHeight="1">
      <c r="A37" s="126" t="s">
        <v>6</v>
      </c>
      <c r="B37" s="357">
        <f>SUM(C37:G37)</f>
        <v>4</v>
      </c>
      <c r="C37" s="96">
        <v>3</v>
      </c>
      <c r="D37" s="96">
        <v>0</v>
      </c>
      <c r="E37" s="96">
        <v>1</v>
      </c>
      <c r="F37" s="96">
        <v>0</v>
      </c>
      <c r="G37" s="96">
        <v>0</v>
      </c>
    </row>
    <row r="38" spans="1:7" s="15" customFormat="1" ht="15.75" customHeight="1">
      <c r="A38" s="98" t="s">
        <v>5</v>
      </c>
      <c r="B38" s="357">
        <f>SUM(C38:G38)</f>
        <v>5</v>
      </c>
      <c r="C38" s="96">
        <v>3</v>
      </c>
      <c r="D38" s="96">
        <v>0</v>
      </c>
      <c r="E38" s="96">
        <v>2</v>
      </c>
      <c r="F38" s="96">
        <v>0</v>
      </c>
      <c r="G38" s="96">
        <v>0</v>
      </c>
    </row>
    <row r="39" spans="1:7" s="14" customFormat="1" ht="15.75" customHeight="1">
      <c r="A39" s="124" t="s">
        <v>394</v>
      </c>
      <c r="B39" s="357">
        <f t="shared" ref="B39:B54" si="1">SUM(C39:G39)</f>
        <v>1</v>
      </c>
      <c r="C39" s="96">
        <f>+C40</f>
        <v>0</v>
      </c>
      <c r="D39" s="96">
        <f>+D40</f>
        <v>0</v>
      </c>
      <c r="E39" s="96">
        <f>+E40</f>
        <v>1</v>
      </c>
      <c r="F39" s="96">
        <f>+F40</f>
        <v>0</v>
      </c>
      <c r="G39" s="96">
        <f>+G40</f>
        <v>0</v>
      </c>
    </row>
    <row r="40" spans="1:7" s="14" customFormat="1" ht="15.75" customHeight="1">
      <c r="A40" s="98" t="s">
        <v>5</v>
      </c>
      <c r="B40" s="357">
        <f t="shared" si="1"/>
        <v>1</v>
      </c>
      <c r="C40" s="96">
        <v>0</v>
      </c>
      <c r="D40" s="96">
        <v>0</v>
      </c>
      <c r="E40" s="96">
        <v>1</v>
      </c>
      <c r="F40" s="96">
        <v>0</v>
      </c>
      <c r="G40" s="96">
        <v>0</v>
      </c>
    </row>
    <row r="41" spans="1:7" s="15" customFormat="1" ht="15.75" customHeight="1">
      <c r="A41" s="124" t="s">
        <v>448</v>
      </c>
      <c r="B41" s="357">
        <f t="shared" si="1"/>
        <v>1</v>
      </c>
      <c r="C41" s="96">
        <f>+C42</f>
        <v>0</v>
      </c>
      <c r="D41" s="96">
        <f>+D42</f>
        <v>0</v>
      </c>
      <c r="E41" s="96">
        <f>+E42</f>
        <v>1</v>
      </c>
      <c r="F41" s="96">
        <f>+F42</f>
        <v>0</v>
      </c>
      <c r="G41" s="96">
        <f>+G42</f>
        <v>0</v>
      </c>
    </row>
    <row r="42" spans="1:7" s="14" customFormat="1" ht="15.75" customHeight="1">
      <c r="A42" s="98" t="s">
        <v>5</v>
      </c>
      <c r="B42" s="357">
        <f t="shared" si="1"/>
        <v>1</v>
      </c>
      <c r="C42" s="96">
        <v>0</v>
      </c>
      <c r="D42" s="96">
        <v>0</v>
      </c>
      <c r="E42" s="96">
        <v>1</v>
      </c>
      <c r="F42" s="96">
        <v>0</v>
      </c>
      <c r="G42" s="96">
        <v>0</v>
      </c>
    </row>
    <row r="43" spans="1:7" s="15" customFormat="1" ht="15.75" customHeight="1">
      <c r="A43" s="124" t="s">
        <v>60</v>
      </c>
      <c r="B43" s="357">
        <f t="shared" si="1"/>
        <v>5</v>
      </c>
      <c r="C43" s="96">
        <f>+C44+C45</f>
        <v>1</v>
      </c>
      <c r="D43" s="96">
        <f>+D44+D45</f>
        <v>1</v>
      </c>
      <c r="E43" s="96">
        <f>+E44+E45</f>
        <v>1</v>
      </c>
      <c r="F43" s="96">
        <f>+F44+F45</f>
        <v>2</v>
      </c>
      <c r="G43" s="96">
        <f>+G44+G45</f>
        <v>0</v>
      </c>
    </row>
    <row r="44" spans="1:7" s="15" customFormat="1" ht="15.75" customHeight="1">
      <c r="A44" s="126" t="s">
        <v>6</v>
      </c>
      <c r="B44" s="357">
        <f>SUM(C44:G44)</f>
        <v>3</v>
      </c>
      <c r="C44" s="96">
        <v>1</v>
      </c>
      <c r="D44" s="96">
        <v>0</v>
      </c>
      <c r="E44" s="128">
        <v>1</v>
      </c>
      <c r="F44" s="96">
        <v>1</v>
      </c>
      <c r="G44" s="96">
        <v>0</v>
      </c>
    </row>
    <row r="45" spans="1:7" s="15" customFormat="1" ht="15.75" customHeight="1">
      <c r="A45" s="98" t="s">
        <v>5</v>
      </c>
      <c r="B45" s="357">
        <f t="shared" si="1"/>
        <v>2</v>
      </c>
      <c r="C45" s="96">
        <v>0</v>
      </c>
      <c r="D45" s="96">
        <v>1</v>
      </c>
      <c r="E45" s="96">
        <v>0</v>
      </c>
      <c r="F45" s="96">
        <v>1</v>
      </c>
      <c r="G45" s="96">
        <v>0</v>
      </c>
    </row>
    <row r="46" spans="1:7" s="15" customFormat="1" ht="15.75" customHeight="1">
      <c r="A46" s="124" t="s">
        <v>54</v>
      </c>
      <c r="B46" s="357">
        <f>SUM(C46:G46)</f>
        <v>2</v>
      </c>
      <c r="C46" s="96">
        <f>+C47+C48</f>
        <v>0</v>
      </c>
      <c r="D46" s="96">
        <f>+D47+D48</f>
        <v>0</v>
      </c>
      <c r="E46" s="96">
        <f>+E47+E48</f>
        <v>2</v>
      </c>
      <c r="F46" s="96">
        <f>+F47+F48</f>
        <v>0</v>
      </c>
      <c r="G46" s="96">
        <f>+G47+G48</f>
        <v>0</v>
      </c>
    </row>
    <row r="47" spans="1:7" s="15" customFormat="1" ht="15.75" customHeight="1">
      <c r="A47" s="126" t="s">
        <v>6</v>
      </c>
      <c r="B47" s="357">
        <f>SUM(C47:G47)</f>
        <v>1</v>
      </c>
      <c r="C47" s="96">
        <v>0</v>
      </c>
      <c r="D47" s="96">
        <v>0</v>
      </c>
      <c r="E47" s="96">
        <v>1</v>
      </c>
      <c r="F47" s="96">
        <v>0</v>
      </c>
      <c r="G47" s="96">
        <v>0</v>
      </c>
    </row>
    <row r="48" spans="1:7" s="15" customFormat="1" ht="15.75" customHeight="1">
      <c r="A48" s="98" t="s">
        <v>5</v>
      </c>
      <c r="B48" s="357">
        <f>SUM(C48:G48)</f>
        <v>1</v>
      </c>
      <c r="C48" s="96">
        <v>0</v>
      </c>
      <c r="D48" s="96">
        <v>0</v>
      </c>
      <c r="E48" s="96">
        <v>1</v>
      </c>
      <c r="F48" s="96">
        <v>0</v>
      </c>
      <c r="G48" s="96">
        <v>0</v>
      </c>
    </row>
    <row r="49" spans="1:7" s="15" customFormat="1" ht="15.75" customHeight="1">
      <c r="A49" s="124" t="s">
        <v>98</v>
      </c>
      <c r="B49" s="357">
        <f t="shared" si="1"/>
        <v>1</v>
      </c>
      <c r="C49" s="96">
        <f>+C50</f>
        <v>0</v>
      </c>
      <c r="D49" s="96">
        <f>+D50</f>
        <v>0</v>
      </c>
      <c r="E49" s="96">
        <f>+E50</f>
        <v>0</v>
      </c>
      <c r="F49" s="96">
        <f>+F50</f>
        <v>1</v>
      </c>
      <c r="G49" s="96">
        <f>+G50</f>
        <v>0</v>
      </c>
    </row>
    <row r="50" spans="1:7" s="15" customFormat="1" ht="15.75" customHeight="1">
      <c r="A50" s="98" t="s">
        <v>5</v>
      </c>
      <c r="B50" s="357">
        <f t="shared" si="1"/>
        <v>1</v>
      </c>
      <c r="C50" s="96">
        <v>0</v>
      </c>
      <c r="D50" s="96">
        <v>0</v>
      </c>
      <c r="E50" s="96">
        <v>0</v>
      </c>
      <c r="F50" s="128">
        <v>1</v>
      </c>
      <c r="G50" s="96">
        <v>0</v>
      </c>
    </row>
    <row r="51" spans="1:7" s="14" customFormat="1" ht="15.75" customHeight="1">
      <c r="A51" s="124" t="s">
        <v>102</v>
      </c>
      <c r="B51" s="357">
        <f>SUM(C51:G51)</f>
        <v>2</v>
      </c>
      <c r="C51" s="96">
        <f>+C52</f>
        <v>0</v>
      </c>
      <c r="D51" s="96">
        <f>+D52</f>
        <v>0</v>
      </c>
      <c r="E51" s="96">
        <f>+E52</f>
        <v>2</v>
      </c>
      <c r="F51" s="96">
        <f>+F52</f>
        <v>0</v>
      </c>
      <c r="G51" s="96">
        <f>+G52</f>
        <v>0</v>
      </c>
    </row>
    <row r="52" spans="1:7" s="14" customFormat="1" ht="15.75" customHeight="1">
      <c r="A52" s="98" t="s">
        <v>5</v>
      </c>
      <c r="B52" s="357">
        <f t="shared" si="1"/>
        <v>2</v>
      </c>
      <c r="C52" s="96">
        <v>0</v>
      </c>
      <c r="D52" s="96">
        <v>0</v>
      </c>
      <c r="E52" s="96">
        <v>2</v>
      </c>
      <c r="F52" s="96">
        <v>0</v>
      </c>
      <c r="G52" s="96">
        <v>0</v>
      </c>
    </row>
    <row r="53" spans="1:7" ht="15.75" customHeight="1">
      <c r="A53" s="124" t="s">
        <v>56</v>
      </c>
      <c r="B53" s="357">
        <f t="shared" si="1"/>
        <v>3</v>
      </c>
      <c r="C53" s="96">
        <f>+C54</f>
        <v>0</v>
      </c>
      <c r="D53" s="96">
        <f>+D54</f>
        <v>0</v>
      </c>
      <c r="E53" s="96">
        <f>+E54</f>
        <v>0</v>
      </c>
      <c r="F53" s="96">
        <f>+F54</f>
        <v>3</v>
      </c>
      <c r="G53" s="96">
        <f>+G54</f>
        <v>0</v>
      </c>
    </row>
    <row r="54" spans="1:7" ht="15.75" customHeight="1">
      <c r="A54" s="98" t="s">
        <v>5</v>
      </c>
      <c r="B54" s="357">
        <f t="shared" si="1"/>
        <v>3</v>
      </c>
      <c r="C54" s="96">
        <v>0</v>
      </c>
      <c r="D54" s="96">
        <v>0</v>
      </c>
      <c r="E54" s="96">
        <v>0</v>
      </c>
      <c r="F54" s="96">
        <v>3</v>
      </c>
      <c r="G54" s="96">
        <v>0</v>
      </c>
    </row>
    <row r="55" spans="1:7" s="14" customFormat="1" ht="15.75" customHeight="1">
      <c r="A55" s="124" t="s">
        <v>266</v>
      </c>
      <c r="B55" s="357">
        <f>SUM(C55:G55)</f>
        <v>1</v>
      </c>
      <c r="C55" s="96">
        <f>+C56</f>
        <v>0</v>
      </c>
      <c r="D55" s="96">
        <f>+D56</f>
        <v>0</v>
      </c>
      <c r="E55" s="96">
        <f>+E56</f>
        <v>1</v>
      </c>
      <c r="F55" s="96">
        <f>+F56</f>
        <v>0</v>
      </c>
      <c r="G55" s="96">
        <f>+G56</f>
        <v>0</v>
      </c>
    </row>
    <row r="56" spans="1:7" s="14" customFormat="1" ht="15.75" customHeight="1">
      <c r="A56" s="98" t="s">
        <v>5</v>
      </c>
      <c r="B56" s="357">
        <f>SUM(C56:G56)</f>
        <v>1</v>
      </c>
      <c r="C56" s="96">
        <v>0</v>
      </c>
      <c r="D56" s="96">
        <v>0</v>
      </c>
      <c r="E56" s="96">
        <v>1</v>
      </c>
      <c r="F56" s="96">
        <v>0</v>
      </c>
      <c r="G56" s="96">
        <v>0</v>
      </c>
    </row>
    <row r="57" spans="1:7" ht="12.75">
      <c r="A57" s="401" t="s">
        <v>646</v>
      </c>
      <c r="B57" s="401"/>
      <c r="C57" s="401"/>
      <c r="D57" s="401"/>
      <c r="E57" s="401"/>
      <c r="F57" s="401"/>
      <c r="G57" s="401"/>
    </row>
  </sheetData>
  <mergeCells count="5">
    <mergeCell ref="A1:G1"/>
    <mergeCell ref="A4:G4"/>
    <mergeCell ref="B5:G5"/>
    <mergeCell ref="A2:H2"/>
    <mergeCell ref="A57:G57"/>
  </mergeCells>
  <phoneticPr fontId="19" type="noConversion"/>
  <pageMargins left="0.59055118110236227" right="0.39370078740157483" top="0.59055118110236227" bottom="0.59055118110236227" header="0.51181102362204722" footer="0.51181102362204722"/>
  <pageSetup paperSize="9" scale="89" orientation="portrait" r:id="rId1"/>
  <headerFooter alignWithMargins="0">
    <oddHeader>&amp;R&amp;A</oddHead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56"/>
  <sheetViews>
    <sheetView zoomScale="85" zoomScaleNormal="85" workbookViewId="0">
      <pane ySplit="5" topLeftCell="A6" activePane="bottomLeft" state="frozen"/>
      <selection activeCell="K34" sqref="K34"/>
      <selection pane="bottomLeft" activeCell="V39" sqref="V39"/>
    </sheetView>
  </sheetViews>
  <sheetFormatPr baseColWidth="10" defaultColWidth="11.42578125" defaultRowHeight="12"/>
  <cols>
    <col min="1" max="1" width="24" style="14" bestFit="1" customWidth="1"/>
    <col min="2" max="2" width="6.85546875" style="16" bestFit="1" customWidth="1"/>
    <col min="3" max="14" width="6.28515625" style="16" customWidth="1"/>
    <col min="15" max="16384" width="11.42578125" style="17"/>
  </cols>
  <sheetData>
    <row r="1" spans="1:14" s="13" customFormat="1" ht="18">
      <c r="A1" s="400" t="s">
        <v>250</v>
      </c>
      <c r="B1" s="400"/>
      <c r="C1" s="400"/>
      <c r="D1" s="400"/>
      <c r="E1" s="400"/>
      <c r="F1" s="400"/>
      <c r="G1" s="400"/>
      <c r="H1" s="400"/>
      <c r="I1" s="400"/>
      <c r="J1" s="400"/>
      <c r="K1" s="400"/>
      <c r="L1" s="400"/>
      <c r="M1" s="400"/>
      <c r="N1" s="400"/>
    </row>
    <row r="2" spans="1:14" ht="15.75" customHeight="1">
      <c r="A2" s="403" t="s">
        <v>428</v>
      </c>
      <c r="B2" s="403"/>
      <c r="C2" s="403"/>
      <c r="D2" s="403"/>
      <c r="E2" s="403"/>
      <c r="F2" s="403"/>
      <c r="G2" s="403"/>
      <c r="H2" s="403"/>
      <c r="I2" s="403"/>
      <c r="J2" s="403"/>
      <c r="K2" s="403"/>
      <c r="L2" s="403"/>
      <c r="M2" s="403"/>
      <c r="N2" s="403"/>
    </row>
    <row r="3" spans="1:14" ht="15.75" customHeight="1">
      <c r="B3" s="14"/>
      <c r="C3" s="14"/>
      <c r="D3" s="14"/>
      <c r="E3" s="14"/>
      <c r="F3" s="14"/>
      <c r="G3" s="14"/>
      <c r="H3" s="14"/>
      <c r="I3" s="14"/>
      <c r="J3" s="14"/>
      <c r="K3" s="14"/>
      <c r="L3" s="14"/>
      <c r="M3" s="14"/>
      <c r="N3" s="14"/>
    </row>
    <row r="4" spans="1:14" ht="15.75" customHeight="1" thickBot="1">
      <c r="A4" s="397" t="s">
        <v>641</v>
      </c>
      <c r="B4" s="397"/>
      <c r="C4" s="397"/>
      <c r="D4" s="397"/>
      <c r="E4" s="397"/>
      <c r="F4" s="397"/>
      <c r="G4" s="397"/>
      <c r="H4" s="397"/>
      <c r="I4" s="397"/>
      <c r="J4" s="397"/>
      <c r="K4" s="397"/>
      <c r="L4" s="397"/>
      <c r="M4" s="397"/>
      <c r="N4" s="397"/>
    </row>
    <row r="5" spans="1:14" s="30" customFormat="1" ht="31.5">
      <c r="A5" s="277" t="s">
        <v>4</v>
      </c>
      <c r="B5" s="456" t="s">
        <v>7</v>
      </c>
      <c r="C5" s="456" t="s">
        <v>34</v>
      </c>
      <c r="D5" s="456" t="s">
        <v>35</v>
      </c>
      <c r="E5" s="456" t="s">
        <v>36</v>
      </c>
      <c r="F5" s="456" t="s">
        <v>37</v>
      </c>
      <c r="G5" s="456" t="s">
        <v>38</v>
      </c>
      <c r="H5" s="456" t="s">
        <v>39</v>
      </c>
      <c r="I5" s="456" t="s">
        <v>40</v>
      </c>
      <c r="J5" s="456" t="s">
        <v>41</v>
      </c>
      <c r="K5" s="456" t="s">
        <v>42</v>
      </c>
      <c r="L5" s="456" t="s">
        <v>43</v>
      </c>
      <c r="M5" s="456" t="s">
        <v>44</v>
      </c>
      <c r="N5" s="456" t="s">
        <v>45</v>
      </c>
    </row>
    <row r="6" spans="1:14" ht="15.75">
      <c r="A6" s="122" t="s">
        <v>7</v>
      </c>
      <c r="B6" s="358">
        <v>53</v>
      </c>
      <c r="C6" s="175">
        <v>9</v>
      </c>
      <c r="D6" s="175">
        <v>4</v>
      </c>
      <c r="E6" s="175">
        <v>4</v>
      </c>
      <c r="F6" s="175">
        <v>4</v>
      </c>
      <c r="G6" s="175">
        <v>4</v>
      </c>
      <c r="H6" s="175">
        <v>1</v>
      </c>
      <c r="I6" s="175">
        <v>12</v>
      </c>
      <c r="J6" s="175">
        <v>4</v>
      </c>
      <c r="K6" s="175">
        <v>2</v>
      </c>
      <c r="L6" s="175">
        <v>3</v>
      </c>
      <c r="M6" s="175">
        <v>4</v>
      </c>
      <c r="N6" s="175">
        <v>2</v>
      </c>
    </row>
    <row r="7" spans="1:14" ht="15">
      <c r="A7" s="98" t="s">
        <v>6</v>
      </c>
      <c r="B7" s="359">
        <v>12</v>
      </c>
      <c r="C7" s="125">
        <v>3</v>
      </c>
      <c r="D7" s="125">
        <v>0</v>
      </c>
      <c r="E7" s="125">
        <v>0</v>
      </c>
      <c r="F7" s="125">
        <v>1</v>
      </c>
      <c r="G7" s="125">
        <v>0</v>
      </c>
      <c r="H7" s="125">
        <v>0</v>
      </c>
      <c r="I7" s="125">
        <v>6</v>
      </c>
      <c r="J7" s="125">
        <v>1</v>
      </c>
      <c r="K7" s="125">
        <v>0</v>
      </c>
      <c r="L7" s="125">
        <v>0</v>
      </c>
      <c r="M7" s="125">
        <v>1</v>
      </c>
      <c r="N7" s="125">
        <v>0</v>
      </c>
    </row>
    <row r="8" spans="1:14" ht="15">
      <c r="A8" s="98" t="s">
        <v>5</v>
      </c>
      <c r="B8" s="359">
        <v>41</v>
      </c>
      <c r="C8" s="125">
        <v>6</v>
      </c>
      <c r="D8" s="125">
        <v>4</v>
      </c>
      <c r="E8" s="125">
        <v>4</v>
      </c>
      <c r="F8" s="125">
        <v>3</v>
      </c>
      <c r="G8" s="125">
        <v>4</v>
      </c>
      <c r="H8" s="125">
        <v>1</v>
      </c>
      <c r="I8" s="125">
        <v>6</v>
      </c>
      <c r="J8" s="125">
        <v>3</v>
      </c>
      <c r="K8" s="125">
        <v>2</v>
      </c>
      <c r="L8" s="125">
        <v>3</v>
      </c>
      <c r="M8" s="125">
        <v>3</v>
      </c>
      <c r="N8" s="125">
        <v>2</v>
      </c>
    </row>
    <row r="9" spans="1:14" ht="15">
      <c r="A9" s="124" t="s">
        <v>92</v>
      </c>
      <c r="B9" s="359">
        <v>3</v>
      </c>
      <c r="C9" s="174">
        <v>1</v>
      </c>
      <c r="D9" s="174">
        <v>0</v>
      </c>
      <c r="E9" s="174">
        <v>0</v>
      </c>
      <c r="F9" s="174">
        <v>0</v>
      </c>
      <c r="G9" s="174">
        <v>0</v>
      </c>
      <c r="H9" s="174">
        <v>0</v>
      </c>
      <c r="I9" s="174">
        <v>0</v>
      </c>
      <c r="J9" s="174">
        <v>1</v>
      </c>
      <c r="K9" s="174">
        <v>0</v>
      </c>
      <c r="L9" s="174">
        <v>0</v>
      </c>
      <c r="M9" s="174">
        <v>1</v>
      </c>
      <c r="N9" s="174">
        <v>0</v>
      </c>
    </row>
    <row r="10" spans="1:14" ht="15">
      <c r="A10" s="98" t="s">
        <v>5</v>
      </c>
      <c r="B10" s="359">
        <v>3</v>
      </c>
      <c r="C10" s="174">
        <v>1</v>
      </c>
      <c r="D10" s="174">
        <v>0</v>
      </c>
      <c r="E10" s="174">
        <v>0</v>
      </c>
      <c r="F10" s="174">
        <v>0</v>
      </c>
      <c r="G10" s="174">
        <v>0</v>
      </c>
      <c r="H10" s="174">
        <v>0</v>
      </c>
      <c r="I10" s="174">
        <v>0</v>
      </c>
      <c r="J10" s="174">
        <v>1</v>
      </c>
      <c r="K10" s="174">
        <v>0</v>
      </c>
      <c r="L10" s="174">
        <v>0</v>
      </c>
      <c r="M10" s="174">
        <v>1</v>
      </c>
      <c r="N10" s="174">
        <v>0</v>
      </c>
    </row>
    <row r="11" spans="1:14" ht="15">
      <c r="A11" s="124" t="s">
        <v>267</v>
      </c>
      <c r="B11" s="359">
        <v>2</v>
      </c>
      <c r="C11" s="174">
        <v>0</v>
      </c>
      <c r="D11" s="174">
        <v>0</v>
      </c>
      <c r="E11" s="174">
        <v>0</v>
      </c>
      <c r="F11" s="174">
        <v>0</v>
      </c>
      <c r="G11" s="174">
        <v>0</v>
      </c>
      <c r="H11" s="174">
        <v>0</v>
      </c>
      <c r="I11" s="174">
        <v>2</v>
      </c>
      <c r="J11" s="174">
        <v>0</v>
      </c>
      <c r="K11" s="174">
        <v>0</v>
      </c>
      <c r="L11" s="174">
        <v>0</v>
      </c>
      <c r="M11" s="174">
        <v>0</v>
      </c>
      <c r="N11" s="174">
        <v>0</v>
      </c>
    </row>
    <row r="12" spans="1:14" ht="15">
      <c r="A12" s="98" t="s">
        <v>6</v>
      </c>
      <c r="B12" s="359">
        <v>2</v>
      </c>
      <c r="C12" s="174">
        <v>0</v>
      </c>
      <c r="D12" s="174">
        <v>0</v>
      </c>
      <c r="E12" s="174">
        <v>0</v>
      </c>
      <c r="F12" s="174">
        <v>0</v>
      </c>
      <c r="G12" s="174">
        <v>0</v>
      </c>
      <c r="H12" s="174">
        <v>0</v>
      </c>
      <c r="I12" s="174">
        <v>2</v>
      </c>
      <c r="J12" s="174">
        <v>0</v>
      </c>
      <c r="K12" s="174">
        <v>0</v>
      </c>
      <c r="L12" s="174">
        <v>0</v>
      </c>
      <c r="M12" s="174">
        <v>0</v>
      </c>
      <c r="N12" s="174">
        <v>0</v>
      </c>
    </row>
    <row r="13" spans="1:14" ht="15">
      <c r="A13" s="124" t="s">
        <v>446</v>
      </c>
      <c r="B13" s="359">
        <v>1</v>
      </c>
      <c r="C13" s="174">
        <v>0</v>
      </c>
      <c r="D13" s="174">
        <v>1</v>
      </c>
      <c r="E13" s="174">
        <v>0</v>
      </c>
      <c r="F13" s="174">
        <v>0</v>
      </c>
      <c r="G13" s="174">
        <v>0</v>
      </c>
      <c r="H13" s="174">
        <v>0</v>
      </c>
      <c r="I13" s="174">
        <v>0</v>
      </c>
      <c r="J13" s="174">
        <v>0</v>
      </c>
      <c r="K13" s="174">
        <v>0</v>
      </c>
      <c r="L13" s="174">
        <v>0</v>
      </c>
      <c r="M13" s="174">
        <v>0</v>
      </c>
      <c r="N13" s="174">
        <v>0</v>
      </c>
    </row>
    <row r="14" spans="1:14" ht="15">
      <c r="A14" s="126" t="s">
        <v>5</v>
      </c>
      <c r="B14" s="359">
        <v>1</v>
      </c>
      <c r="C14" s="174">
        <v>0</v>
      </c>
      <c r="D14" s="174">
        <v>1</v>
      </c>
      <c r="E14" s="174">
        <v>0</v>
      </c>
      <c r="F14" s="174">
        <v>0</v>
      </c>
      <c r="G14" s="174">
        <v>0</v>
      </c>
      <c r="H14" s="174">
        <v>0</v>
      </c>
      <c r="I14" s="174">
        <v>0</v>
      </c>
      <c r="J14" s="174">
        <v>0</v>
      </c>
      <c r="K14" s="174">
        <v>0</v>
      </c>
      <c r="L14" s="174">
        <v>0</v>
      </c>
      <c r="M14" s="174">
        <v>0</v>
      </c>
      <c r="N14" s="174">
        <v>0</v>
      </c>
    </row>
    <row r="15" spans="1:14" ht="15">
      <c r="A15" s="124" t="s">
        <v>204</v>
      </c>
      <c r="B15" s="359">
        <v>5</v>
      </c>
      <c r="C15" s="174">
        <v>0</v>
      </c>
      <c r="D15" s="174">
        <v>0</v>
      </c>
      <c r="E15" s="174">
        <v>0</v>
      </c>
      <c r="F15" s="174">
        <v>1</v>
      </c>
      <c r="G15" s="174">
        <v>0</v>
      </c>
      <c r="H15" s="174">
        <v>0</v>
      </c>
      <c r="I15" s="174">
        <v>1</v>
      </c>
      <c r="J15" s="174">
        <v>1</v>
      </c>
      <c r="K15" s="174">
        <v>1</v>
      </c>
      <c r="L15" s="174">
        <v>1</v>
      </c>
      <c r="M15" s="174">
        <v>0</v>
      </c>
      <c r="N15" s="174">
        <v>0</v>
      </c>
    </row>
    <row r="16" spans="1:14" ht="15">
      <c r="A16" s="98" t="s">
        <v>6</v>
      </c>
      <c r="B16" s="359">
        <v>1</v>
      </c>
      <c r="C16" s="174">
        <v>0</v>
      </c>
      <c r="D16" s="174">
        <v>0</v>
      </c>
      <c r="E16" s="174">
        <v>0</v>
      </c>
      <c r="F16" s="174">
        <v>0</v>
      </c>
      <c r="G16" s="174">
        <v>0</v>
      </c>
      <c r="H16" s="174">
        <v>0</v>
      </c>
      <c r="I16" s="174">
        <v>0</v>
      </c>
      <c r="J16" s="174">
        <v>1</v>
      </c>
      <c r="K16" s="174">
        <v>0</v>
      </c>
      <c r="L16" s="174">
        <v>0</v>
      </c>
      <c r="M16" s="174">
        <v>0</v>
      </c>
      <c r="N16" s="174">
        <v>0</v>
      </c>
    </row>
    <row r="17" spans="1:14" ht="15">
      <c r="A17" s="98" t="s">
        <v>5</v>
      </c>
      <c r="B17" s="359">
        <v>4</v>
      </c>
      <c r="C17" s="174">
        <v>0</v>
      </c>
      <c r="D17" s="174">
        <v>0</v>
      </c>
      <c r="E17" s="174">
        <v>0</v>
      </c>
      <c r="F17" s="174">
        <v>1</v>
      </c>
      <c r="G17" s="174">
        <v>0</v>
      </c>
      <c r="H17" s="174">
        <v>0</v>
      </c>
      <c r="I17" s="174">
        <v>1</v>
      </c>
      <c r="J17" s="174">
        <v>0</v>
      </c>
      <c r="K17" s="174">
        <v>1</v>
      </c>
      <c r="L17" s="174">
        <v>1</v>
      </c>
      <c r="M17" s="174">
        <v>0</v>
      </c>
      <c r="N17" s="174">
        <v>0</v>
      </c>
    </row>
    <row r="18" spans="1:14" ht="15">
      <c r="A18" s="127" t="s">
        <v>49</v>
      </c>
      <c r="B18" s="359">
        <v>1</v>
      </c>
      <c r="C18" s="174">
        <v>0</v>
      </c>
      <c r="D18" s="174">
        <v>1</v>
      </c>
      <c r="E18" s="174">
        <v>0</v>
      </c>
      <c r="F18" s="174">
        <v>0</v>
      </c>
      <c r="G18" s="174">
        <v>0</v>
      </c>
      <c r="H18" s="174">
        <v>0</v>
      </c>
      <c r="I18" s="174">
        <v>0</v>
      </c>
      <c r="J18" s="174">
        <v>0</v>
      </c>
      <c r="K18" s="174">
        <v>0</v>
      </c>
      <c r="L18" s="174">
        <v>0</v>
      </c>
      <c r="M18" s="174">
        <v>0</v>
      </c>
      <c r="N18" s="174">
        <v>0</v>
      </c>
    </row>
    <row r="19" spans="1:14" ht="15">
      <c r="A19" s="126" t="s">
        <v>5</v>
      </c>
      <c r="B19" s="359">
        <v>1</v>
      </c>
      <c r="C19" s="174">
        <v>0</v>
      </c>
      <c r="D19" s="174">
        <v>1</v>
      </c>
      <c r="E19" s="174">
        <v>0</v>
      </c>
      <c r="F19" s="174">
        <v>0</v>
      </c>
      <c r="G19" s="174">
        <v>0</v>
      </c>
      <c r="H19" s="174">
        <v>0</v>
      </c>
      <c r="I19" s="174">
        <v>0</v>
      </c>
      <c r="J19" s="174">
        <v>0</v>
      </c>
      <c r="K19" s="174">
        <v>0</v>
      </c>
      <c r="L19" s="174">
        <v>0</v>
      </c>
      <c r="M19" s="174">
        <v>0</v>
      </c>
      <c r="N19" s="174">
        <v>0</v>
      </c>
    </row>
    <row r="20" spans="1:14" ht="15">
      <c r="A20" s="127" t="s">
        <v>447</v>
      </c>
      <c r="B20" s="359">
        <v>1</v>
      </c>
      <c r="C20" s="174">
        <v>0</v>
      </c>
      <c r="D20" s="174">
        <v>0</v>
      </c>
      <c r="E20" s="174">
        <v>0</v>
      </c>
      <c r="F20" s="174">
        <v>0</v>
      </c>
      <c r="G20" s="174">
        <v>0</v>
      </c>
      <c r="H20" s="174">
        <v>0</v>
      </c>
      <c r="I20" s="174">
        <v>0</v>
      </c>
      <c r="J20" s="174">
        <v>0</v>
      </c>
      <c r="K20" s="174">
        <v>0</v>
      </c>
      <c r="L20" s="174">
        <v>0</v>
      </c>
      <c r="M20" s="174">
        <v>0</v>
      </c>
      <c r="N20" s="174">
        <v>1</v>
      </c>
    </row>
    <row r="21" spans="1:14" ht="15">
      <c r="A21" s="126" t="s">
        <v>5</v>
      </c>
      <c r="B21" s="359">
        <v>1</v>
      </c>
      <c r="C21" s="174">
        <v>0</v>
      </c>
      <c r="D21" s="174">
        <v>0</v>
      </c>
      <c r="E21" s="174">
        <v>0</v>
      </c>
      <c r="F21" s="174">
        <v>0</v>
      </c>
      <c r="G21" s="174">
        <v>0</v>
      </c>
      <c r="H21" s="174">
        <v>0</v>
      </c>
      <c r="I21" s="174">
        <v>0</v>
      </c>
      <c r="J21" s="174">
        <v>0</v>
      </c>
      <c r="K21" s="174">
        <v>0</v>
      </c>
      <c r="L21" s="174">
        <v>0</v>
      </c>
      <c r="M21" s="174">
        <v>0</v>
      </c>
      <c r="N21" s="174">
        <v>1</v>
      </c>
    </row>
    <row r="22" spans="1:14" ht="15">
      <c r="A22" s="127" t="s">
        <v>100</v>
      </c>
      <c r="B22" s="359">
        <v>4</v>
      </c>
      <c r="C22" s="174">
        <v>1</v>
      </c>
      <c r="D22" s="174">
        <v>0</v>
      </c>
      <c r="E22" s="174">
        <v>1</v>
      </c>
      <c r="F22" s="174">
        <v>1</v>
      </c>
      <c r="G22" s="174">
        <v>0</v>
      </c>
      <c r="H22" s="174">
        <v>0</v>
      </c>
      <c r="I22" s="174">
        <v>0</v>
      </c>
      <c r="J22" s="174">
        <v>1</v>
      </c>
      <c r="K22" s="174">
        <v>0</v>
      </c>
      <c r="L22" s="174">
        <v>0</v>
      </c>
      <c r="M22" s="174">
        <v>0</v>
      </c>
      <c r="N22" s="174">
        <v>0</v>
      </c>
    </row>
    <row r="23" spans="1:14" ht="15">
      <c r="A23" s="126" t="s">
        <v>5</v>
      </c>
      <c r="B23" s="359">
        <v>4</v>
      </c>
      <c r="C23" s="174">
        <v>1</v>
      </c>
      <c r="D23" s="174">
        <v>0</v>
      </c>
      <c r="E23" s="174">
        <v>1</v>
      </c>
      <c r="F23" s="174">
        <v>1</v>
      </c>
      <c r="G23" s="174">
        <v>0</v>
      </c>
      <c r="H23" s="174">
        <v>0</v>
      </c>
      <c r="I23" s="174">
        <v>0</v>
      </c>
      <c r="J23" s="174">
        <v>1</v>
      </c>
      <c r="K23" s="174">
        <v>0</v>
      </c>
      <c r="L23" s="174">
        <v>0</v>
      </c>
      <c r="M23" s="174">
        <v>0</v>
      </c>
      <c r="N23" s="174">
        <v>0</v>
      </c>
    </row>
    <row r="24" spans="1:14" ht="15">
      <c r="A24" s="127" t="s">
        <v>107</v>
      </c>
      <c r="B24" s="359">
        <v>1</v>
      </c>
      <c r="C24" s="174">
        <v>0</v>
      </c>
      <c r="D24" s="174">
        <v>0</v>
      </c>
      <c r="E24" s="174">
        <v>0</v>
      </c>
      <c r="F24" s="174">
        <v>0</v>
      </c>
      <c r="G24" s="174">
        <v>1</v>
      </c>
      <c r="H24" s="174">
        <v>0</v>
      </c>
      <c r="I24" s="174">
        <v>0</v>
      </c>
      <c r="J24" s="174">
        <v>0</v>
      </c>
      <c r="K24" s="174">
        <v>0</v>
      </c>
      <c r="L24" s="174">
        <v>0</v>
      </c>
      <c r="M24" s="174">
        <v>0</v>
      </c>
      <c r="N24" s="174">
        <v>0</v>
      </c>
    </row>
    <row r="25" spans="1:14" ht="15">
      <c r="A25" s="126" t="s">
        <v>5</v>
      </c>
      <c r="B25" s="359">
        <v>1</v>
      </c>
      <c r="C25" s="174">
        <v>0</v>
      </c>
      <c r="D25" s="174">
        <v>0</v>
      </c>
      <c r="E25" s="174">
        <v>0</v>
      </c>
      <c r="F25" s="174">
        <v>0</v>
      </c>
      <c r="G25" s="174">
        <v>1</v>
      </c>
      <c r="H25" s="174">
        <v>0</v>
      </c>
      <c r="I25" s="174">
        <v>0</v>
      </c>
      <c r="J25" s="174">
        <v>0</v>
      </c>
      <c r="K25" s="174">
        <v>0</v>
      </c>
      <c r="L25" s="174">
        <v>0</v>
      </c>
      <c r="M25" s="174">
        <v>0</v>
      </c>
      <c r="N25" s="174">
        <v>0</v>
      </c>
    </row>
    <row r="26" spans="1:14" ht="15">
      <c r="A26" s="127" t="s">
        <v>95</v>
      </c>
      <c r="B26" s="359">
        <v>6</v>
      </c>
      <c r="C26" s="174">
        <v>0</v>
      </c>
      <c r="D26" s="174">
        <v>2</v>
      </c>
      <c r="E26" s="174">
        <v>1</v>
      </c>
      <c r="F26" s="174">
        <v>2</v>
      </c>
      <c r="G26" s="174">
        <v>0</v>
      </c>
      <c r="H26" s="174">
        <v>0</v>
      </c>
      <c r="I26" s="174">
        <v>0</v>
      </c>
      <c r="J26" s="174">
        <v>1</v>
      </c>
      <c r="K26" s="174">
        <v>0</v>
      </c>
      <c r="L26" s="174">
        <v>0</v>
      </c>
      <c r="M26" s="174">
        <v>0</v>
      </c>
      <c r="N26" s="174">
        <v>0</v>
      </c>
    </row>
    <row r="27" spans="1:14" ht="15">
      <c r="A27" s="98" t="s">
        <v>6</v>
      </c>
      <c r="B27" s="359">
        <v>1</v>
      </c>
      <c r="C27" s="174">
        <v>0</v>
      </c>
      <c r="D27" s="174">
        <v>0</v>
      </c>
      <c r="E27" s="174">
        <v>0</v>
      </c>
      <c r="F27" s="174">
        <v>1</v>
      </c>
      <c r="G27" s="174">
        <v>0</v>
      </c>
      <c r="H27" s="174">
        <v>0</v>
      </c>
      <c r="I27" s="174">
        <v>0</v>
      </c>
      <c r="J27" s="174">
        <v>0</v>
      </c>
      <c r="K27" s="174">
        <v>0</v>
      </c>
      <c r="L27" s="174">
        <v>0</v>
      </c>
      <c r="M27" s="174">
        <v>0</v>
      </c>
      <c r="N27" s="174">
        <v>0</v>
      </c>
    </row>
    <row r="28" spans="1:14" ht="15">
      <c r="A28" s="98" t="s">
        <v>5</v>
      </c>
      <c r="B28" s="359">
        <v>5</v>
      </c>
      <c r="C28" s="174">
        <v>0</v>
      </c>
      <c r="D28" s="174">
        <v>2</v>
      </c>
      <c r="E28" s="174">
        <v>1</v>
      </c>
      <c r="F28" s="174">
        <v>1</v>
      </c>
      <c r="G28" s="174">
        <v>0</v>
      </c>
      <c r="H28" s="174">
        <v>0</v>
      </c>
      <c r="I28" s="174">
        <v>0</v>
      </c>
      <c r="J28" s="174">
        <v>1</v>
      </c>
      <c r="K28" s="174">
        <v>0</v>
      </c>
      <c r="L28" s="174">
        <v>0</v>
      </c>
      <c r="M28" s="174">
        <v>0</v>
      </c>
      <c r="N28" s="174">
        <v>0</v>
      </c>
    </row>
    <row r="29" spans="1:14" ht="15">
      <c r="A29" s="127" t="s">
        <v>101</v>
      </c>
      <c r="B29" s="359">
        <v>1</v>
      </c>
      <c r="C29" s="174">
        <v>0</v>
      </c>
      <c r="D29" s="174">
        <v>0</v>
      </c>
      <c r="E29" s="174">
        <v>0</v>
      </c>
      <c r="F29" s="174">
        <v>0</v>
      </c>
      <c r="G29" s="174">
        <v>1</v>
      </c>
      <c r="H29" s="174">
        <v>0</v>
      </c>
      <c r="I29" s="174">
        <v>0</v>
      </c>
      <c r="J29" s="174">
        <v>0</v>
      </c>
      <c r="K29" s="174">
        <v>0</v>
      </c>
      <c r="L29" s="174">
        <v>0</v>
      </c>
      <c r="M29" s="174">
        <v>0</v>
      </c>
      <c r="N29" s="174">
        <v>0</v>
      </c>
    </row>
    <row r="30" spans="1:14" ht="15">
      <c r="A30" s="98" t="s">
        <v>5</v>
      </c>
      <c r="B30" s="359">
        <v>1</v>
      </c>
      <c r="C30" s="174">
        <v>0</v>
      </c>
      <c r="D30" s="174">
        <v>0</v>
      </c>
      <c r="E30" s="174">
        <v>0</v>
      </c>
      <c r="F30" s="174">
        <v>0</v>
      </c>
      <c r="G30" s="174">
        <v>1</v>
      </c>
      <c r="H30" s="174">
        <v>0</v>
      </c>
      <c r="I30" s="174">
        <v>0</v>
      </c>
      <c r="J30" s="174">
        <v>0</v>
      </c>
      <c r="K30" s="174">
        <v>0</v>
      </c>
      <c r="L30" s="174">
        <v>0</v>
      </c>
      <c r="M30" s="174">
        <v>0</v>
      </c>
      <c r="N30" s="174">
        <v>0</v>
      </c>
    </row>
    <row r="31" spans="1:14" ht="15">
      <c r="A31" s="127" t="s">
        <v>96</v>
      </c>
      <c r="B31" s="359">
        <v>1</v>
      </c>
      <c r="C31" s="174">
        <v>0</v>
      </c>
      <c r="D31" s="174">
        <v>0</v>
      </c>
      <c r="E31" s="174">
        <v>0</v>
      </c>
      <c r="F31" s="174">
        <v>0</v>
      </c>
      <c r="G31" s="174">
        <v>0</v>
      </c>
      <c r="H31" s="174">
        <v>0</v>
      </c>
      <c r="I31" s="174">
        <v>1</v>
      </c>
      <c r="J31" s="174">
        <v>0</v>
      </c>
      <c r="K31" s="174">
        <v>0</v>
      </c>
      <c r="L31" s="174">
        <v>0</v>
      </c>
      <c r="M31" s="174">
        <v>0</v>
      </c>
      <c r="N31" s="174">
        <v>0</v>
      </c>
    </row>
    <row r="32" spans="1:14" ht="15">
      <c r="A32" s="98" t="s">
        <v>5</v>
      </c>
      <c r="B32" s="359">
        <v>1</v>
      </c>
      <c r="C32" s="174">
        <v>0</v>
      </c>
      <c r="D32" s="174">
        <v>0</v>
      </c>
      <c r="E32" s="174">
        <v>0</v>
      </c>
      <c r="F32" s="174">
        <v>0</v>
      </c>
      <c r="G32" s="174">
        <v>0</v>
      </c>
      <c r="H32" s="174">
        <v>0</v>
      </c>
      <c r="I32" s="174">
        <v>1</v>
      </c>
      <c r="J32" s="174">
        <v>0</v>
      </c>
      <c r="K32" s="174">
        <v>0</v>
      </c>
      <c r="L32" s="174">
        <v>0</v>
      </c>
      <c r="M32" s="174">
        <v>0</v>
      </c>
      <c r="N32" s="174">
        <v>0</v>
      </c>
    </row>
    <row r="33" spans="1:14" ht="15">
      <c r="A33" s="127" t="s">
        <v>196</v>
      </c>
      <c r="B33" s="359">
        <v>2</v>
      </c>
      <c r="C33" s="174">
        <v>0</v>
      </c>
      <c r="D33" s="174">
        <v>0</v>
      </c>
      <c r="E33" s="174">
        <v>0</v>
      </c>
      <c r="F33" s="174">
        <v>0</v>
      </c>
      <c r="G33" s="174">
        <v>2</v>
      </c>
      <c r="H33" s="174">
        <v>0</v>
      </c>
      <c r="I33" s="174">
        <v>0</v>
      </c>
      <c r="J33" s="174">
        <v>0</v>
      </c>
      <c r="K33" s="174">
        <v>0</v>
      </c>
      <c r="L33" s="174">
        <v>0</v>
      </c>
      <c r="M33" s="174">
        <v>0</v>
      </c>
      <c r="N33" s="174">
        <v>0</v>
      </c>
    </row>
    <row r="34" spans="1:14" ht="15">
      <c r="A34" s="98" t="s">
        <v>5</v>
      </c>
      <c r="B34" s="359">
        <v>2</v>
      </c>
      <c r="C34" s="174">
        <v>0</v>
      </c>
      <c r="D34" s="174">
        <v>0</v>
      </c>
      <c r="E34" s="174">
        <v>0</v>
      </c>
      <c r="F34" s="174">
        <v>0</v>
      </c>
      <c r="G34" s="174">
        <v>2</v>
      </c>
      <c r="H34" s="174">
        <v>0</v>
      </c>
      <c r="I34" s="174">
        <v>0</v>
      </c>
      <c r="J34" s="174">
        <v>0</v>
      </c>
      <c r="K34" s="174">
        <v>0</v>
      </c>
      <c r="L34" s="174">
        <v>0</v>
      </c>
      <c r="M34" s="174">
        <v>0</v>
      </c>
      <c r="N34" s="174">
        <v>0</v>
      </c>
    </row>
    <row r="35" spans="1:14" ht="15">
      <c r="A35" s="127" t="s">
        <v>55</v>
      </c>
      <c r="B35" s="359">
        <v>9</v>
      </c>
      <c r="C35" s="174">
        <v>1</v>
      </c>
      <c r="D35" s="174">
        <v>0</v>
      </c>
      <c r="E35" s="174">
        <v>0</v>
      </c>
      <c r="F35" s="174">
        <v>0</v>
      </c>
      <c r="G35" s="174">
        <v>0</v>
      </c>
      <c r="H35" s="174">
        <v>0</v>
      </c>
      <c r="I35" s="174">
        <v>8</v>
      </c>
      <c r="J35" s="174">
        <v>0</v>
      </c>
      <c r="K35" s="174">
        <v>0</v>
      </c>
      <c r="L35" s="174">
        <v>0</v>
      </c>
      <c r="M35" s="174">
        <v>0</v>
      </c>
      <c r="N35" s="174">
        <v>0</v>
      </c>
    </row>
    <row r="36" spans="1:14" ht="15">
      <c r="A36" s="98" t="s">
        <v>6</v>
      </c>
      <c r="B36" s="359">
        <v>4</v>
      </c>
      <c r="C36" s="174">
        <v>0</v>
      </c>
      <c r="D36" s="174">
        <v>0</v>
      </c>
      <c r="E36" s="174">
        <v>0</v>
      </c>
      <c r="F36" s="174">
        <v>0</v>
      </c>
      <c r="G36" s="174">
        <v>0</v>
      </c>
      <c r="H36" s="174">
        <v>0</v>
      </c>
      <c r="I36" s="174">
        <v>4</v>
      </c>
      <c r="J36" s="174">
        <v>0</v>
      </c>
      <c r="K36" s="174">
        <v>0</v>
      </c>
      <c r="L36" s="174">
        <v>0</v>
      </c>
      <c r="M36" s="174">
        <v>0</v>
      </c>
      <c r="N36" s="174">
        <v>0</v>
      </c>
    </row>
    <row r="37" spans="1:14" ht="15">
      <c r="A37" s="98" t="s">
        <v>5</v>
      </c>
      <c r="B37" s="359">
        <v>5</v>
      </c>
      <c r="C37" s="174">
        <v>1</v>
      </c>
      <c r="D37" s="174">
        <v>0</v>
      </c>
      <c r="E37" s="174">
        <v>0</v>
      </c>
      <c r="F37" s="174">
        <v>0</v>
      </c>
      <c r="G37" s="174">
        <v>0</v>
      </c>
      <c r="H37" s="174">
        <v>0</v>
      </c>
      <c r="I37" s="174">
        <v>4</v>
      </c>
      <c r="J37" s="174">
        <v>0</v>
      </c>
      <c r="K37" s="174">
        <v>0</v>
      </c>
      <c r="L37" s="174">
        <v>0</v>
      </c>
      <c r="M37" s="174">
        <v>0</v>
      </c>
      <c r="N37" s="174">
        <v>0</v>
      </c>
    </row>
    <row r="38" spans="1:14" ht="15">
      <c r="A38" s="124" t="s">
        <v>394</v>
      </c>
      <c r="B38" s="359">
        <v>1</v>
      </c>
      <c r="C38" s="174">
        <v>0</v>
      </c>
      <c r="D38" s="174">
        <v>0</v>
      </c>
      <c r="E38" s="174">
        <v>1</v>
      </c>
      <c r="F38" s="174">
        <v>0</v>
      </c>
      <c r="G38" s="174">
        <v>0</v>
      </c>
      <c r="H38" s="174">
        <v>0</v>
      </c>
      <c r="I38" s="174">
        <v>0</v>
      </c>
      <c r="J38" s="174">
        <v>0</v>
      </c>
      <c r="K38" s="174">
        <v>0</v>
      </c>
      <c r="L38" s="174">
        <v>0</v>
      </c>
      <c r="M38" s="174">
        <v>0</v>
      </c>
      <c r="N38" s="174">
        <v>0</v>
      </c>
    </row>
    <row r="39" spans="1:14" ht="15">
      <c r="A39" s="126" t="s">
        <v>5</v>
      </c>
      <c r="B39" s="359">
        <v>1</v>
      </c>
      <c r="C39" s="174">
        <v>0</v>
      </c>
      <c r="D39" s="174">
        <v>0</v>
      </c>
      <c r="E39" s="174">
        <v>1</v>
      </c>
      <c r="F39" s="174">
        <v>0</v>
      </c>
      <c r="G39" s="174">
        <v>0</v>
      </c>
      <c r="H39" s="174">
        <v>0</v>
      </c>
      <c r="I39" s="174">
        <v>0</v>
      </c>
      <c r="J39" s="174">
        <v>0</v>
      </c>
      <c r="K39" s="174">
        <v>0</v>
      </c>
      <c r="L39" s="174">
        <v>0</v>
      </c>
      <c r="M39" s="174">
        <v>0</v>
      </c>
      <c r="N39" s="174">
        <v>0</v>
      </c>
    </row>
    <row r="40" spans="1:14" ht="15">
      <c r="A40" s="124" t="s">
        <v>448</v>
      </c>
      <c r="B40" s="359">
        <v>1</v>
      </c>
      <c r="C40" s="174">
        <v>1</v>
      </c>
      <c r="D40" s="174">
        <v>0</v>
      </c>
      <c r="E40" s="174">
        <v>0</v>
      </c>
      <c r="F40" s="174">
        <v>0</v>
      </c>
      <c r="G40" s="174">
        <v>0</v>
      </c>
      <c r="H40" s="174">
        <v>0</v>
      </c>
      <c r="I40" s="174">
        <v>0</v>
      </c>
      <c r="J40" s="174">
        <v>0</v>
      </c>
      <c r="K40" s="174">
        <v>0</v>
      </c>
      <c r="L40" s="174">
        <v>0</v>
      </c>
      <c r="M40" s="174">
        <v>0</v>
      </c>
      <c r="N40" s="174">
        <v>0</v>
      </c>
    </row>
    <row r="41" spans="1:14" ht="15">
      <c r="A41" s="126" t="s">
        <v>5</v>
      </c>
      <c r="B41" s="359">
        <v>1</v>
      </c>
      <c r="C41" s="174">
        <v>1</v>
      </c>
      <c r="D41" s="174">
        <v>0</v>
      </c>
      <c r="E41" s="174">
        <v>0</v>
      </c>
      <c r="F41" s="174">
        <v>0</v>
      </c>
      <c r="G41" s="174">
        <v>0</v>
      </c>
      <c r="H41" s="174">
        <v>0</v>
      </c>
      <c r="I41" s="174">
        <v>0</v>
      </c>
      <c r="J41" s="174">
        <v>0</v>
      </c>
      <c r="K41" s="174">
        <v>0</v>
      </c>
      <c r="L41" s="174">
        <v>0</v>
      </c>
      <c r="M41" s="174">
        <v>0</v>
      </c>
      <c r="N41" s="174">
        <v>0</v>
      </c>
    </row>
    <row r="42" spans="1:14" ht="15">
      <c r="A42" s="124" t="s">
        <v>60</v>
      </c>
      <c r="B42" s="359">
        <v>5</v>
      </c>
      <c r="C42" s="174">
        <v>5</v>
      </c>
      <c r="D42" s="174">
        <v>0</v>
      </c>
      <c r="E42" s="174">
        <v>0</v>
      </c>
      <c r="F42" s="174">
        <v>0</v>
      </c>
      <c r="G42" s="174">
        <v>0</v>
      </c>
      <c r="H42" s="174">
        <v>0</v>
      </c>
      <c r="I42" s="174">
        <v>0</v>
      </c>
      <c r="J42" s="174">
        <v>0</v>
      </c>
      <c r="K42" s="174">
        <v>0</v>
      </c>
      <c r="L42" s="174">
        <v>0</v>
      </c>
      <c r="M42" s="174">
        <v>0</v>
      </c>
      <c r="N42" s="174">
        <v>0</v>
      </c>
    </row>
    <row r="43" spans="1:14" ht="15">
      <c r="A43" s="126" t="s">
        <v>6</v>
      </c>
      <c r="B43" s="359">
        <v>3</v>
      </c>
      <c r="C43" s="174">
        <v>3</v>
      </c>
      <c r="D43" s="174">
        <v>0</v>
      </c>
      <c r="E43" s="174">
        <v>0</v>
      </c>
      <c r="F43" s="174">
        <v>0</v>
      </c>
      <c r="G43" s="174">
        <v>0</v>
      </c>
      <c r="H43" s="174">
        <v>0</v>
      </c>
      <c r="I43" s="174">
        <v>0</v>
      </c>
      <c r="J43" s="174">
        <v>0</v>
      </c>
      <c r="K43" s="174">
        <v>0</v>
      </c>
      <c r="L43" s="174">
        <v>0</v>
      </c>
      <c r="M43" s="174">
        <v>0</v>
      </c>
      <c r="N43" s="174">
        <v>0</v>
      </c>
    </row>
    <row r="44" spans="1:14" ht="15">
      <c r="A44" s="98" t="s">
        <v>5</v>
      </c>
      <c r="B44" s="359">
        <v>2</v>
      </c>
      <c r="C44" s="174">
        <v>2</v>
      </c>
      <c r="D44" s="174">
        <v>0</v>
      </c>
      <c r="E44" s="174">
        <v>0</v>
      </c>
      <c r="F44" s="174">
        <v>0</v>
      </c>
      <c r="G44" s="174">
        <v>0</v>
      </c>
      <c r="H44" s="174">
        <v>0</v>
      </c>
      <c r="I44" s="174">
        <v>0</v>
      </c>
      <c r="J44" s="174">
        <v>0</v>
      </c>
      <c r="K44" s="174">
        <v>0</v>
      </c>
      <c r="L44" s="174">
        <v>0</v>
      </c>
      <c r="M44" s="174">
        <v>0</v>
      </c>
      <c r="N44" s="174">
        <v>0</v>
      </c>
    </row>
    <row r="45" spans="1:14" ht="15">
      <c r="A45" s="124" t="s">
        <v>54</v>
      </c>
      <c r="B45" s="359">
        <v>2</v>
      </c>
      <c r="C45" s="174">
        <v>0</v>
      </c>
      <c r="D45" s="174">
        <v>0</v>
      </c>
      <c r="E45" s="174">
        <v>0</v>
      </c>
      <c r="F45" s="174">
        <v>0</v>
      </c>
      <c r="G45" s="174">
        <v>0</v>
      </c>
      <c r="H45" s="174">
        <v>0</v>
      </c>
      <c r="I45" s="174">
        <v>0</v>
      </c>
      <c r="J45" s="174">
        <v>0</v>
      </c>
      <c r="K45" s="174">
        <v>0</v>
      </c>
      <c r="L45" s="174">
        <v>0</v>
      </c>
      <c r="M45" s="174">
        <v>2</v>
      </c>
      <c r="N45" s="174">
        <v>0</v>
      </c>
    </row>
    <row r="46" spans="1:14" ht="15">
      <c r="A46" s="98" t="s">
        <v>6</v>
      </c>
      <c r="B46" s="359">
        <v>1</v>
      </c>
      <c r="C46" s="174">
        <v>0</v>
      </c>
      <c r="D46" s="174">
        <v>0</v>
      </c>
      <c r="E46" s="174">
        <v>0</v>
      </c>
      <c r="F46" s="174">
        <v>0</v>
      </c>
      <c r="G46" s="174">
        <v>0</v>
      </c>
      <c r="H46" s="174">
        <v>0</v>
      </c>
      <c r="I46" s="174">
        <v>0</v>
      </c>
      <c r="J46" s="174">
        <v>0</v>
      </c>
      <c r="K46" s="174">
        <v>0</v>
      </c>
      <c r="L46" s="174">
        <v>0</v>
      </c>
      <c r="M46" s="174">
        <v>1</v>
      </c>
      <c r="N46" s="174">
        <v>0</v>
      </c>
    </row>
    <row r="47" spans="1:14" ht="15">
      <c r="A47" s="98" t="s">
        <v>5</v>
      </c>
      <c r="B47" s="359">
        <v>1</v>
      </c>
      <c r="C47" s="174">
        <v>0</v>
      </c>
      <c r="D47" s="174">
        <v>0</v>
      </c>
      <c r="E47" s="174">
        <v>0</v>
      </c>
      <c r="F47" s="174">
        <v>0</v>
      </c>
      <c r="G47" s="174">
        <v>0</v>
      </c>
      <c r="H47" s="174">
        <v>0</v>
      </c>
      <c r="I47" s="174">
        <v>0</v>
      </c>
      <c r="J47" s="174">
        <v>0</v>
      </c>
      <c r="K47" s="174">
        <v>0</v>
      </c>
      <c r="L47" s="174">
        <v>0</v>
      </c>
      <c r="M47" s="174">
        <v>1</v>
      </c>
      <c r="N47" s="174">
        <v>0</v>
      </c>
    </row>
    <row r="48" spans="1:14" ht="15">
      <c r="A48" s="124" t="s">
        <v>98</v>
      </c>
      <c r="B48" s="359">
        <v>1</v>
      </c>
      <c r="C48" s="174">
        <v>0</v>
      </c>
      <c r="D48" s="174">
        <v>0</v>
      </c>
      <c r="E48" s="174">
        <v>1</v>
      </c>
      <c r="F48" s="174">
        <v>0</v>
      </c>
      <c r="G48" s="174">
        <v>0</v>
      </c>
      <c r="H48" s="174">
        <v>0</v>
      </c>
      <c r="I48" s="174">
        <v>0</v>
      </c>
      <c r="J48" s="174">
        <v>0</v>
      </c>
      <c r="K48" s="174">
        <v>0</v>
      </c>
      <c r="L48" s="174">
        <v>0</v>
      </c>
      <c r="M48" s="174">
        <v>0</v>
      </c>
      <c r="N48" s="174">
        <v>0</v>
      </c>
    </row>
    <row r="49" spans="1:14" ht="15">
      <c r="A49" s="98" t="s">
        <v>5</v>
      </c>
      <c r="B49" s="359">
        <v>1</v>
      </c>
      <c r="C49" s="174">
        <v>0</v>
      </c>
      <c r="D49" s="174">
        <v>0</v>
      </c>
      <c r="E49" s="174">
        <v>1</v>
      </c>
      <c r="F49" s="174">
        <v>0</v>
      </c>
      <c r="G49" s="174">
        <v>0</v>
      </c>
      <c r="H49" s="174">
        <v>0</v>
      </c>
      <c r="I49" s="174">
        <v>0</v>
      </c>
      <c r="J49" s="174">
        <v>0</v>
      </c>
      <c r="K49" s="174">
        <v>0</v>
      </c>
      <c r="L49" s="174">
        <v>0</v>
      </c>
      <c r="M49" s="174">
        <v>0</v>
      </c>
      <c r="N49" s="174">
        <v>0</v>
      </c>
    </row>
    <row r="50" spans="1:14" ht="15">
      <c r="A50" s="124" t="s">
        <v>102</v>
      </c>
      <c r="B50" s="359">
        <v>2</v>
      </c>
      <c r="C50" s="174">
        <v>0</v>
      </c>
      <c r="D50" s="174">
        <v>0</v>
      </c>
      <c r="E50" s="174">
        <v>0</v>
      </c>
      <c r="F50" s="174">
        <v>0</v>
      </c>
      <c r="G50" s="174">
        <v>0</v>
      </c>
      <c r="H50" s="174">
        <v>0</v>
      </c>
      <c r="I50" s="174">
        <v>0</v>
      </c>
      <c r="J50" s="174">
        <v>0</v>
      </c>
      <c r="K50" s="174">
        <v>0</v>
      </c>
      <c r="L50" s="174">
        <v>2</v>
      </c>
      <c r="M50" s="174">
        <v>0</v>
      </c>
      <c r="N50" s="174">
        <v>0</v>
      </c>
    </row>
    <row r="51" spans="1:14" ht="15">
      <c r="A51" s="126" t="s">
        <v>5</v>
      </c>
      <c r="B51" s="359">
        <v>2</v>
      </c>
      <c r="C51" s="174">
        <v>0</v>
      </c>
      <c r="D51" s="174">
        <v>0</v>
      </c>
      <c r="E51" s="174">
        <v>0</v>
      </c>
      <c r="F51" s="174">
        <v>0</v>
      </c>
      <c r="G51" s="174">
        <v>0</v>
      </c>
      <c r="H51" s="174">
        <v>0</v>
      </c>
      <c r="I51" s="174">
        <v>0</v>
      </c>
      <c r="J51" s="174">
        <v>0</v>
      </c>
      <c r="K51" s="174">
        <v>0</v>
      </c>
      <c r="L51" s="174">
        <v>2</v>
      </c>
      <c r="M51" s="174">
        <v>0</v>
      </c>
      <c r="N51" s="174">
        <v>0</v>
      </c>
    </row>
    <row r="52" spans="1:14" ht="15">
      <c r="A52" s="124" t="s">
        <v>56</v>
      </c>
      <c r="B52" s="359">
        <v>3</v>
      </c>
      <c r="C52" s="174">
        <v>0</v>
      </c>
      <c r="D52" s="174">
        <v>0</v>
      </c>
      <c r="E52" s="174">
        <v>0</v>
      </c>
      <c r="F52" s="174">
        <v>0</v>
      </c>
      <c r="G52" s="174">
        <v>0</v>
      </c>
      <c r="H52" s="174">
        <v>1</v>
      </c>
      <c r="I52" s="174">
        <v>0</v>
      </c>
      <c r="J52" s="174">
        <v>0</v>
      </c>
      <c r="K52" s="174">
        <v>0</v>
      </c>
      <c r="L52" s="174">
        <v>0</v>
      </c>
      <c r="M52" s="174">
        <v>1</v>
      </c>
      <c r="N52" s="174">
        <v>1</v>
      </c>
    </row>
    <row r="53" spans="1:14" ht="15">
      <c r="A53" s="126" t="s">
        <v>5</v>
      </c>
      <c r="B53" s="359">
        <v>3</v>
      </c>
      <c r="C53" s="174">
        <v>0</v>
      </c>
      <c r="D53" s="174">
        <v>0</v>
      </c>
      <c r="E53" s="174">
        <v>0</v>
      </c>
      <c r="F53" s="174">
        <v>0</v>
      </c>
      <c r="G53" s="174">
        <v>0</v>
      </c>
      <c r="H53" s="174">
        <v>1</v>
      </c>
      <c r="I53" s="174">
        <v>0</v>
      </c>
      <c r="J53" s="174">
        <v>0</v>
      </c>
      <c r="K53" s="174">
        <v>0</v>
      </c>
      <c r="L53" s="174">
        <v>0</v>
      </c>
      <c r="M53" s="174">
        <v>1</v>
      </c>
      <c r="N53" s="174">
        <v>1</v>
      </c>
    </row>
    <row r="54" spans="1:14" ht="15">
      <c r="A54" s="124" t="s">
        <v>266</v>
      </c>
      <c r="B54" s="359">
        <v>1</v>
      </c>
      <c r="C54" s="174">
        <v>0</v>
      </c>
      <c r="D54" s="174">
        <v>0</v>
      </c>
      <c r="E54" s="174">
        <v>0</v>
      </c>
      <c r="F54" s="174">
        <v>0</v>
      </c>
      <c r="G54" s="174">
        <v>0</v>
      </c>
      <c r="H54" s="174">
        <v>0</v>
      </c>
      <c r="I54" s="174">
        <v>0</v>
      </c>
      <c r="J54" s="174">
        <v>0</v>
      </c>
      <c r="K54" s="174">
        <v>1</v>
      </c>
      <c r="L54" s="174">
        <v>0</v>
      </c>
      <c r="M54" s="174">
        <v>0</v>
      </c>
      <c r="N54" s="174">
        <v>0</v>
      </c>
    </row>
    <row r="55" spans="1:14" ht="15.75" thickBot="1">
      <c r="A55" s="251" t="s">
        <v>5</v>
      </c>
      <c r="B55" s="360">
        <v>1</v>
      </c>
      <c r="C55" s="280">
        <v>0</v>
      </c>
      <c r="D55" s="280">
        <v>0</v>
      </c>
      <c r="E55" s="280">
        <v>0</v>
      </c>
      <c r="F55" s="280">
        <v>0</v>
      </c>
      <c r="G55" s="280">
        <v>0</v>
      </c>
      <c r="H55" s="280">
        <v>0</v>
      </c>
      <c r="I55" s="280">
        <v>0</v>
      </c>
      <c r="J55" s="280">
        <v>0</v>
      </c>
      <c r="K55" s="280">
        <v>1</v>
      </c>
      <c r="L55" s="280">
        <v>0</v>
      </c>
      <c r="M55" s="280">
        <v>0</v>
      </c>
      <c r="N55" s="280">
        <v>0</v>
      </c>
    </row>
    <row r="56" spans="1:14" ht="12.75">
      <c r="A56" s="401" t="s">
        <v>646</v>
      </c>
      <c r="B56" s="401"/>
      <c r="C56" s="401"/>
      <c r="D56" s="401"/>
      <c r="E56" s="401"/>
      <c r="F56" s="401"/>
      <c r="G56" s="401"/>
      <c r="H56" s="401"/>
      <c r="I56" s="401"/>
      <c r="J56" s="401"/>
      <c r="K56" s="401"/>
      <c r="L56" s="401"/>
      <c r="M56" s="401"/>
      <c r="N56" s="401"/>
    </row>
  </sheetData>
  <mergeCells count="4">
    <mergeCell ref="A1:N1"/>
    <mergeCell ref="A2:N2"/>
    <mergeCell ref="A4:N4"/>
    <mergeCell ref="A56:N56"/>
  </mergeCells>
  <phoneticPr fontId="19" type="noConversion"/>
  <conditionalFormatting sqref="B6:B39">
    <cfRule type="cellIs" dxfId="32" priority="9" stopIfTrue="1" operator="notEqual">
      <formula>#REF!</formula>
    </cfRule>
  </conditionalFormatting>
  <conditionalFormatting sqref="B40:B55">
    <cfRule type="cellIs" dxfId="31" priority="1" stopIfTrue="1" operator="notEqual">
      <formula>#REF!</formula>
    </cfRule>
  </conditionalFormatting>
  <pageMargins left="0.59055118110236227" right="0.39370078740157483" top="0.59055118110236227" bottom="0.59055118110236227" header="0.51181102362204722" footer="0.51181102362204722"/>
  <pageSetup paperSize="9" scale="92" orientation="portrait" r:id="rId1"/>
  <headerFooter alignWithMargins="0">
    <oddHeader>&amp;R&amp;A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67"/>
  <sheetViews>
    <sheetView zoomScale="85" zoomScaleNormal="85" workbookViewId="0">
      <selection activeCell="M38" sqref="M38"/>
    </sheetView>
  </sheetViews>
  <sheetFormatPr baseColWidth="10" defaultColWidth="11.42578125" defaultRowHeight="11.25"/>
  <cols>
    <col min="1" max="1" width="8.5703125" style="9" customWidth="1"/>
    <col min="2" max="2" width="14.42578125" style="11" bestFit="1" customWidth="1"/>
    <col min="3" max="3" width="13.42578125" style="10" bestFit="1" customWidth="1"/>
    <col min="4" max="4" width="20" style="10" bestFit="1" customWidth="1"/>
    <col min="5" max="5" width="14.42578125" style="10" bestFit="1" customWidth="1"/>
    <col min="6" max="6" width="36.5703125" style="10" customWidth="1"/>
    <col min="7" max="16384" width="11.42578125" style="10"/>
  </cols>
  <sheetData>
    <row r="1" spans="1:9" s="35" customFormat="1" ht="18">
      <c r="A1" s="400" t="s">
        <v>212</v>
      </c>
      <c r="B1" s="400"/>
      <c r="C1" s="400"/>
      <c r="D1" s="400"/>
      <c r="E1" s="400"/>
      <c r="F1" s="400"/>
    </row>
    <row r="2" spans="1:9" s="35" customFormat="1" ht="15.75" customHeight="1"/>
    <row r="3" spans="1:9" ht="15.75" customHeight="1" thickBot="1">
      <c r="A3" s="397" t="s">
        <v>191</v>
      </c>
      <c r="B3" s="397"/>
      <c r="C3" s="397"/>
      <c r="D3" s="397"/>
      <c r="E3" s="397"/>
    </row>
    <row r="4" spans="1:9" s="11" customFormat="1" ht="45">
      <c r="A4" s="239" t="s">
        <v>1</v>
      </c>
      <c r="B4" s="236" t="s">
        <v>2</v>
      </c>
      <c r="C4" s="236" t="s">
        <v>244</v>
      </c>
      <c r="D4" s="236" t="s">
        <v>629</v>
      </c>
      <c r="E4" s="236" t="s">
        <v>3</v>
      </c>
    </row>
    <row r="5" spans="1:9" ht="15.75" customHeight="1">
      <c r="A5" s="82">
        <v>2009</v>
      </c>
      <c r="B5" s="80">
        <v>35589</v>
      </c>
      <c r="C5" s="81">
        <v>177</v>
      </c>
      <c r="D5" s="81">
        <v>128</v>
      </c>
      <c r="E5" s="81">
        <v>35894</v>
      </c>
    </row>
    <row r="6" spans="1:9" ht="15.75" customHeight="1">
      <c r="A6" s="82">
        <v>2010</v>
      </c>
      <c r="B6" s="80">
        <v>35894</v>
      </c>
      <c r="C6" s="81">
        <v>91</v>
      </c>
      <c r="D6" s="81">
        <v>164</v>
      </c>
      <c r="E6" s="81">
        <v>36149</v>
      </c>
    </row>
    <row r="7" spans="1:9" ht="15.75" customHeight="1">
      <c r="A7" s="82">
        <v>2011</v>
      </c>
      <c r="B7" s="80">
        <v>36149</v>
      </c>
      <c r="C7" s="81">
        <v>147</v>
      </c>
      <c r="D7" s="81">
        <v>179</v>
      </c>
      <c r="E7" s="81">
        <v>36475</v>
      </c>
    </row>
    <row r="8" spans="1:9" ht="15.75" customHeight="1">
      <c r="A8" s="82">
        <v>2012</v>
      </c>
      <c r="B8" s="80">
        <v>36475</v>
      </c>
      <c r="C8" s="80">
        <v>133</v>
      </c>
      <c r="D8" s="80">
        <v>230</v>
      </c>
      <c r="E8" s="80">
        <v>36838</v>
      </c>
    </row>
    <row r="9" spans="1:9" ht="15.75" customHeight="1">
      <c r="A9" s="82">
        <v>2013</v>
      </c>
      <c r="B9" s="80">
        <v>36838</v>
      </c>
      <c r="C9" s="80">
        <v>93</v>
      </c>
      <c r="D9" s="80">
        <v>198</v>
      </c>
      <c r="E9" s="80">
        <v>37129</v>
      </c>
    </row>
    <row r="10" spans="1:9" ht="15.75" customHeight="1">
      <c r="A10" s="82">
        <v>2014</v>
      </c>
      <c r="B10" s="80">
        <v>37129</v>
      </c>
      <c r="C10" s="80">
        <v>104</v>
      </c>
      <c r="D10" s="80">
        <v>133</v>
      </c>
      <c r="E10" s="80">
        <v>37366</v>
      </c>
    </row>
    <row r="11" spans="1:9" ht="15.75" customHeight="1">
      <c r="A11" s="82">
        <v>2015</v>
      </c>
      <c r="B11" s="80">
        <v>37366</v>
      </c>
      <c r="C11" s="80">
        <v>73</v>
      </c>
      <c r="D11" s="80">
        <v>183</v>
      </c>
      <c r="E11" s="80">
        <v>37622</v>
      </c>
    </row>
    <row r="12" spans="1:9" ht="15.75" customHeight="1">
      <c r="A12" s="82">
        <v>2016</v>
      </c>
      <c r="B12" s="80">
        <v>37622</v>
      </c>
      <c r="C12" s="80">
        <v>107</v>
      </c>
      <c r="D12" s="80">
        <v>81</v>
      </c>
      <c r="E12" s="80">
        <v>37810</v>
      </c>
    </row>
    <row r="13" spans="1:9" ht="15.75" customHeight="1">
      <c r="A13" s="82">
        <v>2017</v>
      </c>
      <c r="B13" s="80">
        <v>37810</v>
      </c>
      <c r="C13" s="80">
        <v>89</v>
      </c>
      <c r="D13" s="80">
        <v>215</v>
      </c>
      <c r="E13" s="80">
        <v>38114</v>
      </c>
    </row>
    <row r="14" spans="1:9" ht="15.75" customHeight="1">
      <c r="A14" s="82">
        <v>2018</v>
      </c>
      <c r="B14" s="80">
        <v>38114</v>
      </c>
      <c r="C14" s="80">
        <v>104</v>
      </c>
      <c r="D14" s="80">
        <v>160</v>
      </c>
      <c r="E14" s="80">
        <v>38378</v>
      </c>
    </row>
    <row r="15" spans="1:9" ht="15.75" customHeight="1" thickBot="1">
      <c r="A15" s="234">
        <v>2019</v>
      </c>
      <c r="B15" s="229">
        <v>38378</v>
      </c>
      <c r="C15" s="229">
        <v>93</v>
      </c>
      <c r="D15" s="229">
        <v>276</v>
      </c>
      <c r="E15" s="229">
        <v>38747</v>
      </c>
    </row>
    <row r="16" spans="1:9" ht="15.75" customHeight="1">
      <c r="A16" s="401" t="s">
        <v>646</v>
      </c>
      <c r="B16" s="401"/>
      <c r="C16" s="401"/>
      <c r="D16" s="401"/>
      <c r="E16" s="401"/>
      <c r="F16" s="216"/>
      <c r="G16" s="216"/>
      <c r="H16" s="216"/>
      <c r="I16" s="216"/>
    </row>
    <row r="17" spans="1:7" ht="15.75" customHeight="1">
      <c r="A17" s="82"/>
      <c r="B17" s="80"/>
      <c r="C17" s="80"/>
      <c r="D17" s="80"/>
      <c r="E17" s="80"/>
    </row>
    <row r="18" spans="1:7" ht="15.75" customHeight="1">
      <c r="C18" s="11"/>
      <c r="D18" s="11"/>
      <c r="E18" s="11"/>
    </row>
    <row r="19" spans="1:7" ht="18">
      <c r="A19" s="400" t="s">
        <v>333</v>
      </c>
      <c r="B19" s="400"/>
      <c r="C19" s="400"/>
      <c r="D19" s="400"/>
      <c r="E19" s="400"/>
      <c r="F19" s="400"/>
      <c r="G19" s="400"/>
    </row>
    <row r="20" spans="1:7" ht="15.75" customHeight="1">
      <c r="A20" s="38"/>
      <c r="B20" s="39"/>
      <c r="C20" s="35"/>
      <c r="D20" s="35"/>
      <c r="E20" s="35"/>
    </row>
    <row r="21" spans="1:7" ht="15.75" customHeight="1" thickBot="1">
      <c r="A21" s="397" t="s">
        <v>223</v>
      </c>
      <c r="B21" s="397"/>
      <c r="C21" s="397"/>
      <c r="D21" s="397"/>
      <c r="E21" s="397"/>
    </row>
    <row r="22" spans="1:7" ht="45">
      <c r="A22" s="240" t="s">
        <v>1</v>
      </c>
      <c r="B22" s="220" t="s">
        <v>2</v>
      </c>
      <c r="C22" s="220" t="s">
        <v>244</v>
      </c>
      <c r="D22" s="220" t="s">
        <v>629</v>
      </c>
      <c r="E22" s="220" t="s">
        <v>3</v>
      </c>
    </row>
    <row r="23" spans="1:7" ht="15.75" customHeight="1">
      <c r="A23" s="82">
        <v>2009</v>
      </c>
      <c r="B23" s="80">
        <v>17998</v>
      </c>
      <c r="C23" s="81">
        <v>66</v>
      </c>
      <c r="D23" s="81">
        <v>61</v>
      </c>
      <c r="E23" s="81">
        <v>18125</v>
      </c>
    </row>
    <row r="24" spans="1:7" ht="15.75" customHeight="1">
      <c r="A24" s="82">
        <v>2010</v>
      </c>
      <c r="B24" s="80">
        <v>18125</v>
      </c>
      <c r="C24" s="81">
        <v>41</v>
      </c>
      <c r="D24" s="81">
        <v>97</v>
      </c>
      <c r="E24" s="81">
        <v>18263</v>
      </c>
    </row>
    <row r="25" spans="1:7" ht="15.75" customHeight="1">
      <c r="A25" s="82">
        <v>2011</v>
      </c>
      <c r="B25" s="80">
        <v>18263</v>
      </c>
      <c r="C25" s="81">
        <v>70</v>
      </c>
      <c r="D25" s="81">
        <v>100</v>
      </c>
      <c r="E25" s="81">
        <v>18433</v>
      </c>
    </row>
    <row r="26" spans="1:7" ht="15.75" customHeight="1">
      <c r="A26" s="82">
        <v>2012</v>
      </c>
      <c r="B26" s="81">
        <v>18433</v>
      </c>
      <c r="C26" s="81">
        <v>60</v>
      </c>
      <c r="D26" s="81">
        <v>98</v>
      </c>
      <c r="E26" s="81">
        <v>18591</v>
      </c>
    </row>
    <row r="27" spans="1:7" ht="15.75" customHeight="1">
      <c r="A27" s="82">
        <v>2013</v>
      </c>
      <c r="B27" s="81">
        <v>18591</v>
      </c>
      <c r="C27" s="81">
        <v>37</v>
      </c>
      <c r="D27" s="81">
        <v>101</v>
      </c>
      <c r="E27" s="81">
        <v>18729</v>
      </c>
    </row>
    <row r="28" spans="1:7" ht="15.75" customHeight="1">
      <c r="A28" s="82">
        <v>2014</v>
      </c>
      <c r="B28" s="81">
        <v>18729</v>
      </c>
      <c r="C28" s="81">
        <v>17</v>
      </c>
      <c r="D28" s="81">
        <v>67</v>
      </c>
      <c r="E28" s="81">
        <v>18813</v>
      </c>
    </row>
    <row r="29" spans="1:7" ht="15.75" customHeight="1">
      <c r="A29" s="82">
        <v>2015</v>
      </c>
      <c r="B29" s="81">
        <v>18813</v>
      </c>
      <c r="C29" s="81">
        <v>18</v>
      </c>
      <c r="D29" s="81">
        <v>131</v>
      </c>
      <c r="E29" s="81">
        <v>18962</v>
      </c>
    </row>
    <row r="30" spans="1:7" ht="15.75" customHeight="1">
      <c r="A30" s="82">
        <v>2016</v>
      </c>
      <c r="B30" s="80">
        <v>18962</v>
      </c>
      <c r="C30" s="81">
        <v>57</v>
      </c>
      <c r="D30" s="81">
        <v>45</v>
      </c>
      <c r="E30" s="81">
        <v>19064</v>
      </c>
    </row>
    <row r="31" spans="1:7" ht="15.75" customHeight="1">
      <c r="A31" s="82">
        <v>2017</v>
      </c>
      <c r="B31" s="80">
        <v>19064</v>
      </c>
      <c r="C31" s="81">
        <v>40</v>
      </c>
      <c r="D31" s="81">
        <v>120</v>
      </c>
      <c r="E31" s="81">
        <v>19224</v>
      </c>
    </row>
    <row r="32" spans="1:7" ht="15.75" customHeight="1">
      <c r="A32" s="82">
        <v>2018</v>
      </c>
      <c r="B32" s="80">
        <v>19224</v>
      </c>
      <c r="C32" s="81">
        <v>55</v>
      </c>
      <c r="D32" s="81">
        <v>74</v>
      </c>
      <c r="E32" s="81">
        <v>19353</v>
      </c>
    </row>
    <row r="33" spans="1:7" ht="15.75" customHeight="1" thickBot="1">
      <c r="A33" s="234">
        <v>2019</v>
      </c>
      <c r="B33" s="229">
        <v>19353</v>
      </c>
      <c r="C33" s="231">
        <v>40</v>
      </c>
      <c r="D33" s="231">
        <v>139</v>
      </c>
      <c r="E33" s="231">
        <v>19532</v>
      </c>
    </row>
    <row r="34" spans="1:7" ht="15.75" customHeight="1">
      <c r="A34" s="401" t="s">
        <v>646</v>
      </c>
      <c r="B34" s="401"/>
      <c r="C34" s="401"/>
      <c r="D34" s="401"/>
      <c r="E34" s="401"/>
    </row>
    <row r="35" spans="1:7" ht="15.75" customHeight="1">
      <c r="A35" s="82"/>
      <c r="B35" s="80"/>
      <c r="C35" s="81"/>
      <c r="D35" s="81"/>
      <c r="E35" s="81"/>
    </row>
    <row r="36" spans="1:7" ht="15.75" customHeight="1">
      <c r="A36" s="36"/>
    </row>
    <row r="37" spans="1:7" ht="18">
      <c r="A37" s="400" t="s">
        <v>332</v>
      </c>
      <c r="B37" s="400"/>
      <c r="C37" s="400"/>
      <c r="D37" s="400"/>
      <c r="E37" s="400"/>
      <c r="F37" s="400"/>
      <c r="G37" s="400"/>
    </row>
    <row r="38" spans="1:7" ht="15.75" customHeight="1">
      <c r="A38" s="38"/>
      <c r="B38" s="38"/>
      <c r="C38" s="38"/>
      <c r="D38" s="38"/>
      <c r="E38" s="38"/>
    </row>
    <row r="39" spans="1:7" ht="15.75" customHeight="1" thickBot="1">
      <c r="A39" s="397" t="s">
        <v>224</v>
      </c>
      <c r="B39" s="397"/>
      <c r="C39" s="397"/>
      <c r="D39" s="397"/>
      <c r="E39" s="397"/>
    </row>
    <row r="40" spans="1:7" s="11" customFormat="1" ht="45">
      <c r="A40" s="240" t="s">
        <v>1</v>
      </c>
      <c r="B40" s="241" t="s">
        <v>2</v>
      </c>
      <c r="C40" s="241" t="s">
        <v>244</v>
      </c>
      <c r="D40" s="241" t="s">
        <v>629</v>
      </c>
      <c r="E40" s="241" t="s">
        <v>3</v>
      </c>
    </row>
    <row r="41" spans="1:7" ht="15.75" customHeight="1">
      <c r="A41" s="82">
        <v>2009</v>
      </c>
      <c r="B41" s="80">
        <v>17591</v>
      </c>
      <c r="C41" s="81">
        <v>111</v>
      </c>
      <c r="D41" s="81">
        <v>67</v>
      </c>
      <c r="E41" s="81">
        <v>17769</v>
      </c>
    </row>
    <row r="42" spans="1:7" ht="15.75" customHeight="1">
      <c r="A42" s="82">
        <v>2010</v>
      </c>
      <c r="B42" s="80">
        <v>17769</v>
      </c>
      <c r="C42" s="81">
        <v>50</v>
      </c>
      <c r="D42" s="81">
        <v>67</v>
      </c>
      <c r="E42" s="81">
        <v>17886</v>
      </c>
    </row>
    <row r="43" spans="1:7" ht="15.75" customHeight="1">
      <c r="A43" s="82">
        <v>2011</v>
      </c>
      <c r="B43" s="80">
        <v>17886</v>
      </c>
      <c r="C43" s="81">
        <v>77</v>
      </c>
      <c r="D43" s="81">
        <v>79</v>
      </c>
      <c r="E43" s="81">
        <v>18042</v>
      </c>
    </row>
    <row r="44" spans="1:7" ht="15.75" customHeight="1">
      <c r="A44" s="82">
        <v>2012</v>
      </c>
      <c r="B44" s="81">
        <v>18042</v>
      </c>
      <c r="C44" s="81">
        <v>73</v>
      </c>
      <c r="D44" s="81">
        <v>132</v>
      </c>
      <c r="E44" s="81">
        <v>18247</v>
      </c>
    </row>
    <row r="45" spans="1:7" ht="15.75" customHeight="1">
      <c r="A45" s="82">
        <v>2013</v>
      </c>
      <c r="B45" s="81">
        <v>18247</v>
      </c>
      <c r="C45" s="81">
        <v>56</v>
      </c>
      <c r="D45" s="81">
        <v>97</v>
      </c>
      <c r="E45" s="81">
        <v>18400</v>
      </c>
    </row>
    <row r="46" spans="1:7" ht="15.75" customHeight="1">
      <c r="A46" s="82">
        <v>2014</v>
      </c>
      <c r="B46" s="81">
        <v>18400</v>
      </c>
      <c r="C46" s="81">
        <v>87</v>
      </c>
      <c r="D46" s="81">
        <v>66</v>
      </c>
      <c r="E46" s="81">
        <v>18553</v>
      </c>
    </row>
    <row r="47" spans="1:7" ht="15.75" customHeight="1">
      <c r="A47" s="82">
        <v>2015</v>
      </c>
      <c r="B47" s="81">
        <v>18553</v>
      </c>
      <c r="C47" s="81">
        <v>55</v>
      </c>
      <c r="D47" s="81">
        <v>52</v>
      </c>
      <c r="E47" s="81">
        <v>18660</v>
      </c>
    </row>
    <row r="48" spans="1:7" ht="15.75" customHeight="1">
      <c r="A48" s="82">
        <v>2016</v>
      </c>
      <c r="B48" s="81">
        <v>18660</v>
      </c>
      <c r="C48" s="81">
        <v>50</v>
      </c>
      <c r="D48" s="81">
        <v>36</v>
      </c>
      <c r="E48" s="81">
        <v>18746</v>
      </c>
    </row>
    <row r="49" spans="1:5" ht="15.75" customHeight="1">
      <c r="A49" s="82">
        <v>2017</v>
      </c>
      <c r="B49" s="80">
        <v>18746</v>
      </c>
      <c r="C49" s="81">
        <v>49</v>
      </c>
      <c r="D49" s="81">
        <v>95</v>
      </c>
      <c r="E49" s="81">
        <v>18890</v>
      </c>
    </row>
    <row r="50" spans="1:5" ht="15.75" customHeight="1">
      <c r="A50" s="82">
        <v>2018</v>
      </c>
      <c r="B50" s="80">
        <v>18890</v>
      </c>
      <c r="C50" s="81">
        <v>49</v>
      </c>
      <c r="D50" s="81">
        <v>86</v>
      </c>
      <c r="E50" s="81">
        <v>19025</v>
      </c>
    </row>
    <row r="51" spans="1:5" ht="15.75" customHeight="1" thickBot="1">
      <c r="A51" s="234">
        <v>2019</v>
      </c>
      <c r="B51" s="229">
        <v>19025</v>
      </c>
      <c r="C51" s="231">
        <v>53</v>
      </c>
      <c r="D51" s="231">
        <v>137</v>
      </c>
      <c r="E51" s="231">
        <v>19215</v>
      </c>
    </row>
    <row r="52" spans="1:5" ht="12.75">
      <c r="A52" s="401" t="s">
        <v>646</v>
      </c>
      <c r="B52" s="401"/>
      <c r="C52" s="401"/>
      <c r="D52" s="401"/>
      <c r="E52" s="401"/>
    </row>
    <row r="54" spans="1:5">
      <c r="A54" s="10"/>
      <c r="B54" s="10"/>
    </row>
    <row r="55" spans="1:5" ht="10.15" customHeight="1">
      <c r="A55" s="10"/>
      <c r="B55" s="10"/>
    </row>
    <row r="56" spans="1:5">
      <c r="A56" s="10"/>
      <c r="B56" s="10"/>
    </row>
    <row r="57" spans="1:5" s="11" customFormat="1"/>
    <row r="58" spans="1:5">
      <c r="A58" s="10"/>
      <c r="B58" s="10"/>
    </row>
    <row r="59" spans="1:5">
      <c r="A59" s="10"/>
      <c r="B59" s="10"/>
    </row>
    <row r="60" spans="1:5">
      <c r="A60" s="10"/>
      <c r="B60" s="10"/>
    </row>
    <row r="61" spans="1:5">
      <c r="A61" s="10"/>
      <c r="B61" s="10"/>
    </row>
    <row r="62" spans="1:5">
      <c r="A62" s="10"/>
      <c r="B62" s="10"/>
    </row>
    <row r="63" spans="1:5">
      <c r="A63" s="10"/>
      <c r="B63" s="10"/>
    </row>
    <row r="64" spans="1:5">
      <c r="A64" s="10"/>
      <c r="B64" s="10"/>
    </row>
    <row r="65" spans="1:2">
      <c r="A65" s="10"/>
      <c r="B65" s="10"/>
    </row>
    <row r="66" spans="1:2">
      <c r="A66" s="10"/>
      <c r="B66" s="10"/>
    </row>
    <row r="67" spans="1:2">
      <c r="A67" s="10"/>
      <c r="B67" s="10"/>
    </row>
  </sheetData>
  <mergeCells count="9">
    <mergeCell ref="A52:E52"/>
    <mergeCell ref="A21:E21"/>
    <mergeCell ref="A3:E3"/>
    <mergeCell ref="A39:E39"/>
    <mergeCell ref="A1:F1"/>
    <mergeCell ref="A19:G19"/>
    <mergeCell ref="A37:G37"/>
    <mergeCell ref="A16:E16"/>
    <mergeCell ref="A34:E34"/>
  </mergeCells>
  <phoneticPr fontId="19" type="noConversion"/>
  <pageMargins left="0.59055118110236227" right="0.39370078740157483" top="0.98425196850393704" bottom="0.98425196850393704" header="0.51181102362204722" footer="0.51181102362204722"/>
  <pageSetup paperSize="9" scale="88" orientation="portrait" r:id="rId1"/>
  <headerFooter alignWithMargins="0">
    <oddHeader>&amp;R&amp;A</oddHead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50"/>
  <sheetViews>
    <sheetView zoomScale="85" zoomScaleNormal="85" workbookViewId="0">
      <pane ySplit="6" topLeftCell="A7" activePane="bottomLeft" state="frozen"/>
      <selection activeCell="K34" sqref="K34"/>
      <selection pane="bottomLeft" activeCell="P38" sqref="P38"/>
    </sheetView>
  </sheetViews>
  <sheetFormatPr baseColWidth="10" defaultColWidth="11.42578125" defaultRowHeight="12"/>
  <cols>
    <col min="1" max="1" width="24" style="62" bestFit="1" customWidth="1"/>
    <col min="2" max="7" width="7.5703125" style="61" customWidth="1"/>
    <col min="8" max="16384" width="11.42578125" style="60"/>
  </cols>
  <sheetData>
    <row r="1" spans="1:11" s="64" customFormat="1" ht="18">
      <c r="A1" s="424" t="s">
        <v>438</v>
      </c>
      <c r="B1" s="424"/>
      <c r="C1" s="424"/>
      <c r="D1" s="424"/>
      <c r="E1" s="424"/>
      <c r="F1" s="424"/>
      <c r="G1" s="424"/>
      <c r="H1" s="424"/>
      <c r="I1" s="424"/>
      <c r="J1" s="424"/>
      <c r="K1" s="424"/>
    </row>
    <row r="2" spans="1:11" ht="15.75" customHeight="1">
      <c r="A2" s="421" t="s">
        <v>445</v>
      </c>
      <c r="B2" s="421"/>
      <c r="C2" s="421"/>
      <c r="D2" s="421"/>
      <c r="E2" s="421"/>
      <c r="F2" s="421"/>
      <c r="G2" s="421"/>
    </row>
    <row r="3" spans="1:11" ht="15.75" customHeight="1">
      <c r="A3" s="129"/>
      <c r="B3" s="129"/>
      <c r="C3" s="129"/>
      <c r="D3" s="129"/>
      <c r="E3" s="129"/>
      <c r="F3" s="129"/>
      <c r="G3" s="129"/>
    </row>
    <row r="4" spans="1:11" ht="15.75" customHeight="1" thickBot="1">
      <c r="A4" s="422" t="s">
        <v>434</v>
      </c>
      <c r="B4" s="422"/>
      <c r="C4" s="422"/>
      <c r="D4" s="422"/>
      <c r="E4" s="422"/>
      <c r="F4" s="422"/>
      <c r="G4" s="422"/>
    </row>
    <row r="5" spans="1:11" ht="15.75" customHeight="1">
      <c r="A5" s="283"/>
      <c r="B5" s="423" t="s">
        <v>8</v>
      </c>
      <c r="C5" s="423"/>
      <c r="D5" s="423"/>
      <c r="E5" s="423"/>
      <c r="F5" s="423"/>
      <c r="G5" s="423"/>
    </row>
    <row r="6" spans="1:11" s="62" customFormat="1" ht="15.75" customHeight="1">
      <c r="A6" s="284" t="s">
        <v>4</v>
      </c>
      <c r="B6" s="285" t="s">
        <v>7</v>
      </c>
      <c r="C6" s="285" t="s">
        <v>345</v>
      </c>
      <c r="D6" s="285" t="s">
        <v>342</v>
      </c>
      <c r="E6" s="285" t="s">
        <v>343</v>
      </c>
      <c r="F6" s="285" t="s">
        <v>344</v>
      </c>
      <c r="G6" s="285" t="s">
        <v>33</v>
      </c>
    </row>
    <row r="7" spans="1:11" ht="15.75" customHeight="1">
      <c r="A7" s="130" t="s">
        <v>7</v>
      </c>
      <c r="B7" s="361">
        <f>SUM(C7:G7)</f>
        <v>37</v>
      </c>
      <c r="C7" s="139">
        <f>+C9+C8</f>
        <v>3</v>
      </c>
      <c r="D7" s="139">
        <f>+D9+D8</f>
        <v>1</v>
      </c>
      <c r="E7" s="139">
        <f>+E9+E8</f>
        <v>17</v>
      </c>
      <c r="F7" s="139">
        <f>+F9+F8</f>
        <v>16</v>
      </c>
      <c r="G7" s="139">
        <f>+G9+G8</f>
        <v>0</v>
      </c>
      <c r="H7" s="63"/>
    </row>
    <row r="8" spans="1:11" ht="15.75" customHeight="1">
      <c r="A8" s="132" t="s">
        <v>6</v>
      </c>
      <c r="B8" s="362">
        <f>SUM(C8:G8)</f>
        <v>10</v>
      </c>
      <c r="C8" s="131">
        <f>+C19+C29+C38+C43+C46</f>
        <v>2</v>
      </c>
      <c r="D8" s="131">
        <f>+D19+D29+D38+D43+D46</f>
        <v>0</v>
      </c>
      <c r="E8" s="131">
        <f>+E19+E29+E38+E43+E46</f>
        <v>4</v>
      </c>
      <c r="F8" s="131">
        <f>+F19+F29+F38+F43+F46</f>
        <v>4</v>
      </c>
      <c r="G8" s="131">
        <f>+G19+G29+G38+G43+G46</f>
        <v>0</v>
      </c>
      <c r="H8" s="63"/>
    </row>
    <row r="9" spans="1:11" ht="15.75" customHeight="1">
      <c r="A9" s="132" t="s">
        <v>5</v>
      </c>
      <c r="B9" s="362">
        <f>SUM(C9:G9)</f>
        <v>27</v>
      </c>
      <c r="C9" s="131">
        <f>+C11+C13+C15+C17+C21+C23+C25+C27+C30+C32+C34+C36+C39+C41+C44+C47+C49</f>
        <v>1</v>
      </c>
      <c r="D9" s="131">
        <f>+D11+D13+D15+D17+D21+D23+D25+D27+D30+D32+D34+D36+D39+D41+D44+D47+D49</f>
        <v>1</v>
      </c>
      <c r="E9" s="131">
        <f>+E11+E13+E15+E17+E21+E23+E25+E27+E30+E32+E34+E36+E39+E41+E44+E47+E49</f>
        <v>13</v>
      </c>
      <c r="F9" s="131">
        <f>+F11+F13+F15+F17+F21+F23+F25+F27+F30+F32+F34+F36+F39+F41+F44+F47+F49</f>
        <v>12</v>
      </c>
      <c r="G9" s="131">
        <f>+G11+G13+G15+G17+G21+G23+G25+G27+G30+G32+G34+G36+G39+G41+G44+G47+G49</f>
        <v>0</v>
      </c>
    </row>
    <row r="10" spans="1:11" ht="15.75" customHeight="1">
      <c r="A10" s="133" t="s">
        <v>63</v>
      </c>
      <c r="B10" s="362">
        <f>SUM(C10:G10)</f>
        <v>2</v>
      </c>
      <c r="C10" s="131">
        <f>+C11</f>
        <v>0</v>
      </c>
      <c r="D10" s="131">
        <f>+D11</f>
        <v>0</v>
      </c>
      <c r="E10" s="131">
        <f>+E11</f>
        <v>2</v>
      </c>
      <c r="F10" s="131">
        <f>+F11</f>
        <v>0</v>
      </c>
      <c r="G10" s="131">
        <f>+G11</f>
        <v>0</v>
      </c>
    </row>
    <row r="11" spans="1:11" ht="15.75" customHeight="1">
      <c r="A11" s="132" t="s">
        <v>5</v>
      </c>
      <c r="B11" s="362">
        <f>SUM(C11:G11)</f>
        <v>2</v>
      </c>
      <c r="C11" s="131">
        <v>0</v>
      </c>
      <c r="D11" s="131">
        <v>0</v>
      </c>
      <c r="E11" s="131">
        <v>2</v>
      </c>
      <c r="F11" s="131">
        <v>0</v>
      </c>
      <c r="G11" s="131">
        <v>0</v>
      </c>
    </row>
    <row r="12" spans="1:11" ht="15.75" customHeight="1">
      <c r="A12" s="133" t="s">
        <v>267</v>
      </c>
      <c r="B12" s="362">
        <f t="shared" ref="B12:B49" si="0">SUM(C12:G12)</f>
        <v>1</v>
      </c>
      <c r="C12" s="131">
        <f>+C13</f>
        <v>0</v>
      </c>
      <c r="D12" s="131">
        <f>+D13</f>
        <v>0</v>
      </c>
      <c r="E12" s="131">
        <f>+E13</f>
        <v>1</v>
      </c>
      <c r="F12" s="131">
        <f>+F13</f>
        <v>0</v>
      </c>
      <c r="G12" s="131">
        <f>+G13</f>
        <v>0</v>
      </c>
    </row>
    <row r="13" spans="1:11" ht="15.75" customHeight="1">
      <c r="A13" s="132" t="s">
        <v>5</v>
      </c>
      <c r="B13" s="362">
        <f t="shared" si="0"/>
        <v>1</v>
      </c>
      <c r="C13" s="131">
        <v>0</v>
      </c>
      <c r="D13" s="131">
        <v>0</v>
      </c>
      <c r="E13" s="131">
        <v>1</v>
      </c>
      <c r="F13" s="131">
        <v>0</v>
      </c>
      <c r="G13" s="131">
        <v>0</v>
      </c>
    </row>
    <row r="14" spans="1:11" ht="15.75" customHeight="1">
      <c r="A14" s="133" t="s">
        <v>303</v>
      </c>
      <c r="B14" s="362">
        <f t="shared" si="0"/>
        <v>1</v>
      </c>
      <c r="C14" s="131">
        <f>+C15</f>
        <v>0</v>
      </c>
      <c r="D14" s="131">
        <f>+D15</f>
        <v>0</v>
      </c>
      <c r="E14" s="131">
        <f>+E15</f>
        <v>1</v>
      </c>
      <c r="F14" s="131">
        <f>+F15</f>
        <v>0</v>
      </c>
      <c r="G14" s="131">
        <f>+G15</f>
        <v>0</v>
      </c>
    </row>
    <row r="15" spans="1:11" ht="15.75" customHeight="1">
      <c r="A15" s="132" t="s">
        <v>5</v>
      </c>
      <c r="B15" s="362">
        <f t="shared" si="0"/>
        <v>1</v>
      </c>
      <c r="C15" s="131">
        <v>0</v>
      </c>
      <c r="D15" s="131">
        <v>0</v>
      </c>
      <c r="E15" s="131">
        <v>1</v>
      </c>
      <c r="F15" s="131">
        <v>0</v>
      </c>
      <c r="G15" s="131">
        <v>0</v>
      </c>
    </row>
    <row r="16" spans="1:11" ht="15.75" customHeight="1">
      <c r="A16" s="133" t="s">
        <v>321</v>
      </c>
      <c r="B16" s="362">
        <f t="shared" si="0"/>
        <v>1</v>
      </c>
      <c r="C16" s="131">
        <f>+C17</f>
        <v>0</v>
      </c>
      <c r="D16" s="131">
        <f>+D17</f>
        <v>0</v>
      </c>
      <c r="E16" s="131">
        <f>+E17</f>
        <v>0</v>
      </c>
      <c r="F16" s="131">
        <f>+F17</f>
        <v>1</v>
      </c>
      <c r="G16" s="131">
        <f>+G17</f>
        <v>0</v>
      </c>
    </row>
    <row r="17" spans="1:7" ht="15.75" customHeight="1">
      <c r="A17" s="132" t="s">
        <v>5</v>
      </c>
      <c r="B17" s="362">
        <f t="shared" si="0"/>
        <v>1</v>
      </c>
      <c r="C17" s="131">
        <v>0</v>
      </c>
      <c r="D17" s="131">
        <v>0</v>
      </c>
      <c r="E17" s="131">
        <v>0</v>
      </c>
      <c r="F17" s="131">
        <v>1</v>
      </c>
      <c r="G17" s="131">
        <v>0</v>
      </c>
    </row>
    <row r="18" spans="1:7" ht="15.75" customHeight="1">
      <c r="A18" s="133" t="s">
        <v>474</v>
      </c>
      <c r="B18" s="362">
        <f t="shared" si="0"/>
        <v>2</v>
      </c>
      <c r="C18" s="131">
        <f>+C19</f>
        <v>0</v>
      </c>
      <c r="D18" s="131">
        <f>+D19</f>
        <v>0</v>
      </c>
      <c r="E18" s="131">
        <f>+E19</f>
        <v>2</v>
      </c>
      <c r="F18" s="131">
        <f>+F19</f>
        <v>0</v>
      </c>
      <c r="G18" s="131">
        <f>+G19</f>
        <v>0</v>
      </c>
    </row>
    <row r="19" spans="1:7" ht="15.75" customHeight="1">
      <c r="A19" s="132" t="s">
        <v>6</v>
      </c>
      <c r="B19" s="362">
        <f t="shared" si="0"/>
        <v>2</v>
      </c>
      <c r="C19" s="131">
        <v>0</v>
      </c>
      <c r="D19" s="131">
        <v>0</v>
      </c>
      <c r="E19" s="131">
        <v>2</v>
      </c>
      <c r="F19" s="131">
        <v>0</v>
      </c>
      <c r="G19" s="131">
        <v>0</v>
      </c>
    </row>
    <row r="20" spans="1:7" ht="15.75" customHeight="1">
      <c r="A20" s="133" t="s">
        <v>49</v>
      </c>
      <c r="B20" s="362">
        <f t="shared" si="0"/>
        <v>1</v>
      </c>
      <c r="C20" s="131">
        <f>+C21</f>
        <v>0</v>
      </c>
      <c r="D20" s="131">
        <f>+D21</f>
        <v>0</v>
      </c>
      <c r="E20" s="131">
        <f>+E21</f>
        <v>0</v>
      </c>
      <c r="F20" s="131">
        <f>+F21</f>
        <v>1</v>
      </c>
      <c r="G20" s="131">
        <f>+G21</f>
        <v>0</v>
      </c>
    </row>
    <row r="21" spans="1:7" ht="15.75" customHeight="1">
      <c r="A21" s="132" t="s">
        <v>5</v>
      </c>
      <c r="B21" s="362">
        <f t="shared" si="0"/>
        <v>1</v>
      </c>
      <c r="C21" s="131">
        <v>0</v>
      </c>
      <c r="D21" s="131"/>
      <c r="E21" s="131"/>
      <c r="F21" s="131">
        <v>1</v>
      </c>
      <c r="G21" s="131"/>
    </row>
    <row r="22" spans="1:7" ht="15.75" customHeight="1">
      <c r="A22" s="133" t="s">
        <v>100</v>
      </c>
      <c r="B22" s="362">
        <f t="shared" si="0"/>
        <v>3</v>
      </c>
      <c r="C22" s="131">
        <f>+C23</f>
        <v>0</v>
      </c>
      <c r="D22" s="131">
        <f>+D23</f>
        <v>0</v>
      </c>
      <c r="E22" s="131">
        <f>+E23</f>
        <v>3</v>
      </c>
      <c r="F22" s="131">
        <f>+F23</f>
        <v>0</v>
      </c>
      <c r="G22" s="131">
        <f>+G23</f>
        <v>0</v>
      </c>
    </row>
    <row r="23" spans="1:7" ht="15.75" customHeight="1">
      <c r="A23" s="132" t="s">
        <v>5</v>
      </c>
      <c r="B23" s="362">
        <f t="shared" si="0"/>
        <v>3</v>
      </c>
      <c r="C23" s="131">
        <v>0</v>
      </c>
      <c r="D23" s="131">
        <v>0</v>
      </c>
      <c r="E23" s="131">
        <v>3</v>
      </c>
      <c r="F23" s="131">
        <v>0</v>
      </c>
      <c r="G23" s="131">
        <v>0</v>
      </c>
    </row>
    <row r="24" spans="1:7" ht="15.75" customHeight="1">
      <c r="A24" s="133" t="s">
        <v>107</v>
      </c>
      <c r="B24" s="362">
        <f t="shared" si="0"/>
        <v>1</v>
      </c>
      <c r="C24" s="131">
        <f>+C25</f>
        <v>0</v>
      </c>
      <c r="D24" s="131">
        <f>+D25</f>
        <v>0</v>
      </c>
      <c r="E24" s="131">
        <f>+E25</f>
        <v>1</v>
      </c>
      <c r="F24" s="131">
        <f>+F25</f>
        <v>0</v>
      </c>
      <c r="G24" s="131">
        <f>+G25</f>
        <v>0</v>
      </c>
    </row>
    <row r="25" spans="1:7" ht="15.75" customHeight="1">
      <c r="A25" s="132" t="s">
        <v>5</v>
      </c>
      <c r="B25" s="362">
        <f t="shared" si="0"/>
        <v>1</v>
      </c>
      <c r="C25" s="131">
        <v>0</v>
      </c>
      <c r="D25" s="131">
        <v>0</v>
      </c>
      <c r="E25" s="131">
        <v>1</v>
      </c>
      <c r="F25" s="131">
        <v>0</v>
      </c>
      <c r="G25" s="131">
        <v>0</v>
      </c>
    </row>
    <row r="26" spans="1:7" ht="15.75" customHeight="1">
      <c r="A26" s="133" t="s">
        <v>95</v>
      </c>
      <c r="B26" s="362">
        <f t="shared" si="0"/>
        <v>4</v>
      </c>
      <c r="C26" s="131">
        <f>+C27</f>
        <v>0</v>
      </c>
      <c r="D26" s="131">
        <f>+D27</f>
        <v>0</v>
      </c>
      <c r="E26" s="131">
        <f>+E27</f>
        <v>0</v>
      </c>
      <c r="F26" s="131">
        <f>+F27</f>
        <v>4</v>
      </c>
      <c r="G26" s="131">
        <f>+G27</f>
        <v>0</v>
      </c>
    </row>
    <row r="27" spans="1:7" ht="15.75" customHeight="1">
      <c r="A27" s="132" t="s">
        <v>5</v>
      </c>
      <c r="B27" s="362">
        <f t="shared" si="0"/>
        <v>4</v>
      </c>
      <c r="C27" s="131">
        <v>0</v>
      </c>
      <c r="D27" s="131">
        <v>0</v>
      </c>
      <c r="E27" s="131">
        <v>0</v>
      </c>
      <c r="F27" s="131">
        <v>4</v>
      </c>
      <c r="G27" s="131">
        <v>0</v>
      </c>
    </row>
    <row r="28" spans="1:7" ht="15.75" customHeight="1">
      <c r="A28" s="133" t="s">
        <v>96</v>
      </c>
      <c r="B28" s="362">
        <f t="shared" si="0"/>
        <v>4</v>
      </c>
      <c r="C28" s="131">
        <f>+C29+C30</f>
        <v>2</v>
      </c>
      <c r="D28" s="131">
        <f>+D29+D30</f>
        <v>0</v>
      </c>
      <c r="E28" s="131">
        <f>+E29+E30</f>
        <v>0</v>
      </c>
      <c r="F28" s="131">
        <f>+F29+F30</f>
        <v>2</v>
      </c>
      <c r="G28" s="131">
        <f>+G29+G30</f>
        <v>0</v>
      </c>
    </row>
    <row r="29" spans="1:7" ht="15.75" customHeight="1">
      <c r="A29" s="132" t="s">
        <v>6</v>
      </c>
      <c r="B29" s="362">
        <f t="shared" si="0"/>
        <v>2</v>
      </c>
      <c r="C29" s="131">
        <v>1</v>
      </c>
      <c r="D29" s="131">
        <v>0</v>
      </c>
      <c r="E29" s="131">
        <v>0</v>
      </c>
      <c r="F29" s="131">
        <v>1</v>
      </c>
      <c r="G29" s="131">
        <v>0</v>
      </c>
    </row>
    <row r="30" spans="1:7" ht="15.75" customHeight="1">
      <c r="A30" s="132" t="s">
        <v>5</v>
      </c>
      <c r="B30" s="362">
        <f t="shared" si="0"/>
        <v>2</v>
      </c>
      <c r="C30" s="131">
        <v>1</v>
      </c>
      <c r="D30" s="131">
        <v>0</v>
      </c>
      <c r="E30" s="131">
        <v>0</v>
      </c>
      <c r="F30" s="131">
        <v>1</v>
      </c>
      <c r="G30" s="131">
        <v>0</v>
      </c>
    </row>
    <row r="31" spans="1:7" ht="15.75" customHeight="1">
      <c r="A31" s="133" t="s">
        <v>196</v>
      </c>
      <c r="B31" s="362">
        <f t="shared" si="0"/>
        <v>1</v>
      </c>
      <c r="C31" s="131">
        <f>+C32</f>
        <v>0</v>
      </c>
      <c r="D31" s="131">
        <f>+D32</f>
        <v>0</v>
      </c>
      <c r="E31" s="131">
        <f>+E32</f>
        <v>1</v>
      </c>
      <c r="F31" s="131">
        <f>+F32</f>
        <v>0</v>
      </c>
      <c r="G31" s="131">
        <f>+G32</f>
        <v>0</v>
      </c>
    </row>
    <row r="32" spans="1:7" ht="15.75" customHeight="1">
      <c r="A32" s="132" t="s">
        <v>5</v>
      </c>
      <c r="B32" s="362">
        <f t="shared" si="0"/>
        <v>1</v>
      </c>
      <c r="C32" s="131">
        <v>0</v>
      </c>
      <c r="D32" s="131">
        <v>0</v>
      </c>
      <c r="E32" s="131">
        <v>1</v>
      </c>
      <c r="F32" s="131">
        <v>0</v>
      </c>
      <c r="G32" s="131">
        <v>0</v>
      </c>
    </row>
    <row r="33" spans="1:7" ht="15.75" customHeight="1">
      <c r="A33" s="133" t="s">
        <v>55</v>
      </c>
      <c r="B33" s="362">
        <f t="shared" si="0"/>
        <v>1</v>
      </c>
      <c r="C33" s="131">
        <f>+C34</f>
        <v>0</v>
      </c>
      <c r="D33" s="131">
        <f>+D34</f>
        <v>0</v>
      </c>
      <c r="E33" s="131">
        <f>+E34</f>
        <v>0</v>
      </c>
      <c r="F33" s="131">
        <f>+F34</f>
        <v>1</v>
      </c>
      <c r="G33" s="131">
        <f>+G34</f>
        <v>0</v>
      </c>
    </row>
    <row r="34" spans="1:7" ht="15.75" customHeight="1">
      <c r="A34" s="132" t="s">
        <v>5</v>
      </c>
      <c r="B34" s="362">
        <f t="shared" si="0"/>
        <v>1</v>
      </c>
      <c r="C34" s="131">
        <v>0</v>
      </c>
      <c r="D34" s="131">
        <v>0</v>
      </c>
      <c r="E34" s="131">
        <v>0</v>
      </c>
      <c r="F34" s="131">
        <v>1</v>
      </c>
      <c r="G34" s="131">
        <v>0</v>
      </c>
    </row>
    <row r="35" spans="1:7" ht="15.75" customHeight="1">
      <c r="A35" s="133" t="s">
        <v>448</v>
      </c>
      <c r="B35" s="362">
        <f t="shared" si="0"/>
        <v>1</v>
      </c>
      <c r="C35" s="131">
        <f>+C36</f>
        <v>0</v>
      </c>
      <c r="D35" s="131">
        <f>+D36</f>
        <v>0</v>
      </c>
      <c r="E35" s="131">
        <f>+E36</f>
        <v>1</v>
      </c>
      <c r="F35" s="131">
        <f>+F36</f>
        <v>0</v>
      </c>
      <c r="G35" s="131">
        <f>+G36</f>
        <v>0</v>
      </c>
    </row>
    <row r="36" spans="1:7" ht="15.75" customHeight="1">
      <c r="A36" s="132" t="s">
        <v>5</v>
      </c>
      <c r="B36" s="362">
        <f t="shared" si="0"/>
        <v>1</v>
      </c>
      <c r="C36" s="131">
        <v>0</v>
      </c>
      <c r="D36" s="131">
        <v>0</v>
      </c>
      <c r="E36" s="131">
        <v>1</v>
      </c>
      <c r="F36" s="131">
        <v>0</v>
      </c>
      <c r="G36" s="131">
        <v>0</v>
      </c>
    </row>
    <row r="37" spans="1:7" ht="15.75" customHeight="1">
      <c r="A37" s="133" t="s">
        <v>61</v>
      </c>
      <c r="B37" s="362">
        <f t="shared" si="0"/>
        <v>2</v>
      </c>
      <c r="C37" s="131">
        <f>+C38+C39</f>
        <v>0</v>
      </c>
      <c r="D37" s="131">
        <f>+D38+D39</f>
        <v>0</v>
      </c>
      <c r="E37" s="131">
        <f>+E38+E39</f>
        <v>1</v>
      </c>
      <c r="F37" s="131">
        <f>+F38+F39</f>
        <v>1</v>
      </c>
      <c r="G37" s="131">
        <f>+G38+G39</f>
        <v>0</v>
      </c>
    </row>
    <row r="38" spans="1:7" ht="15.75" customHeight="1">
      <c r="A38" s="132" t="s">
        <v>6</v>
      </c>
      <c r="B38" s="362">
        <f t="shared" si="0"/>
        <v>1</v>
      </c>
      <c r="C38" s="131">
        <v>0</v>
      </c>
      <c r="D38" s="131">
        <v>0</v>
      </c>
      <c r="E38" s="131">
        <v>0</v>
      </c>
      <c r="F38" s="131">
        <v>1</v>
      </c>
      <c r="G38" s="131">
        <v>0</v>
      </c>
    </row>
    <row r="39" spans="1:7" ht="15.75" customHeight="1">
      <c r="A39" s="132" t="s">
        <v>5</v>
      </c>
      <c r="B39" s="362">
        <f t="shared" si="0"/>
        <v>1</v>
      </c>
      <c r="C39" s="131">
        <v>0</v>
      </c>
      <c r="D39" s="131">
        <v>0</v>
      </c>
      <c r="E39" s="131">
        <v>1</v>
      </c>
      <c r="F39" s="131">
        <v>0</v>
      </c>
      <c r="G39" s="131">
        <v>0</v>
      </c>
    </row>
    <row r="40" spans="1:7" ht="15.75" customHeight="1">
      <c r="A40" s="133" t="s">
        <v>69</v>
      </c>
      <c r="B40" s="362">
        <f t="shared" si="0"/>
        <v>2</v>
      </c>
      <c r="C40" s="131">
        <f>+C41</f>
        <v>0</v>
      </c>
      <c r="D40" s="131">
        <f>+D41</f>
        <v>0</v>
      </c>
      <c r="E40" s="131">
        <f>+E41</f>
        <v>1</v>
      </c>
      <c r="F40" s="131">
        <f>+F41</f>
        <v>1</v>
      </c>
      <c r="G40" s="131">
        <f>+G41</f>
        <v>0</v>
      </c>
    </row>
    <row r="41" spans="1:7" ht="15.75" customHeight="1">
      <c r="A41" s="132" t="s">
        <v>5</v>
      </c>
      <c r="B41" s="362">
        <f t="shared" si="0"/>
        <v>2</v>
      </c>
      <c r="C41" s="131">
        <v>0</v>
      </c>
      <c r="D41" s="131">
        <v>0</v>
      </c>
      <c r="E41" s="131">
        <v>1</v>
      </c>
      <c r="F41" s="131">
        <v>1</v>
      </c>
      <c r="G41" s="131">
        <v>0</v>
      </c>
    </row>
    <row r="42" spans="1:7" ht="15.75" customHeight="1">
      <c r="A42" s="133" t="s">
        <v>60</v>
      </c>
      <c r="B42" s="362">
        <f t="shared" si="0"/>
        <v>5</v>
      </c>
      <c r="C42" s="131">
        <f>+C43+C44</f>
        <v>1</v>
      </c>
      <c r="D42" s="131">
        <f>+D43+D44</f>
        <v>1</v>
      </c>
      <c r="E42" s="131">
        <f>+E43+E44</f>
        <v>1</v>
      </c>
      <c r="F42" s="131">
        <f>+F43+F44</f>
        <v>2</v>
      </c>
      <c r="G42" s="131"/>
    </row>
    <row r="43" spans="1:7" ht="15.75" customHeight="1">
      <c r="A43" s="132" t="s">
        <v>6</v>
      </c>
      <c r="B43" s="362">
        <f t="shared" si="0"/>
        <v>3</v>
      </c>
      <c r="C43" s="131">
        <v>1</v>
      </c>
      <c r="D43" s="131">
        <v>0</v>
      </c>
      <c r="E43" s="131">
        <v>1</v>
      </c>
      <c r="F43" s="131">
        <v>1</v>
      </c>
      <c r="G43" s="131">
        <v>0</v>
      </c>
    </row>
    <row r="44" spans="1:7" ht="15.75" customHeight="1">
      <c r="A44" s="132" t="s">
        <v>5</v>
      </c>
      <c r="B44" s="362">
        <f t="shared" si="0"/>
        <v>2</v>
      </c>
      <c r="C44" s="131">
        <v>0</v>
      </c>
      <c r="D44" s="131">
        <v>1</v>
      </c>
      <c r="E44" s="131">
        <v>0</v>
      </c>
      <c r="F44" s="131">
        <v>1</v>
      </c>
      <c r="G44" s="131">
        <v>0</v>
      </c>
    </row>
    <row r="45" spans="1:7" ht="15.75" customHeight="1">
      <c r="A45" s="133" t="s">
        <v>54</v>
      </c>
      <c r="B45" s="362">
        <f t="shared" si="0"/>
        <v>3</v>
      </c>
      <c r="C45" s="131">
        <f>+C46+C47</f>
        <v>0</v>
      </c>
      <c r="D45" s="131">
        <f>+D46+D47</f>
        <v>0</v>
      </c>
      <c r="E45" s="131">
        <f>+E46+E47</f>
        <v>2</v>
      </c>
      <c r="F45" s="131">
        <f>+F46+F47</f>
        <v>1</v>
      </c>
      <c r="G45" s="131">
        <f>+G46+G47</f>
        <v>0</v>
      </c>
    </row>
    <row r="46" spans="1:7" ht="15.75" customHeight="1">
      <c r="A46" s="132" t="s">
        <v>6</v>
      </c>
      <c r="B46" s="362">
        <f t="shared" si="0"/>
        <v>2</v>
      </c>
      <c r="C46" s="131">
        <v>0</v>
      </c>
      <c r="D46" s="131">
        <v>0</v>
      </c>
      <c r="E46" s="131">
        <v>1</v>
      </c>
      <c r="F46" s="131">
        <v>1</v>
      </c>
      <c r="G46" s="131">
        <v>0</v>
      </c>
    </row>
    <row r="47" spans="1:7" ht="15.75" customHeight="1">
      <c r="A47" s="132" t="s">
        <v>5</v>
      </c>
      <c r="B47" s="362">
        <f t="shared" si="0"/>
        <v>1</v>
      </c>
      <c r="C47" s="131">
        <v>0</v>
      </c>
      <c r="D47" s="131">
        <v>0</v>
      </c>
      <c r="E47" s="131">
        <v>1</v>
      </c>
      <c r="F47" s="131">
        <v>0</v>
      </c>
      <c r="G47" s="131">
        <v>0</v>
      </c>
    </row>
    <row r="48" spans="1:7" ht="15.75" customHeight="1">
      <c r="A48" s="133" t="s">
        <v>56</v>
      </c>
      <c r="B48" s="362">
        <f t="shared" si="0"/>
        <v>2</v>
      </c>
      <c r="C48" s="134">
        <f>+C49</f>
        <v>0</v>
      </c>
      <c r="D48" s="134">
        <f>+D49</f>
        <v>0</v>
      </c>
      <c r="E48" s="134">
        <f>+E49</f>
        <v>0</v>
      </c>
      <c r="F48" s="134">
        <f>+F49</f>
        <v>2</v>
      </c>
      <c r="G48" s="134">
        <f>+G49</f>
        <v>0</v>
      </c>
    </row>
    <row r="49" spans="1:7" ht="15.75" customHeight="1" thickBot="1">
      <c r="A49" s="281" t="s">
        <v>5</v>
      </c>
      <c r="B49" s="363">
        <f t="shared" si="0"/>
        <v>2</v>
      </c>
      <c r="C49" s="282">
        <v>0</v>
      </c>
      <c r="D49" s="282">
        <v>0</v>
      </c>
      <c r="E49" s="282">
        <v>0</v>
      </c>
      <c r="F49" s="282">
        <v>2</v>
      </c>
      <c r="G49" s="282">
        <v>0</v>
      </c>
    </row>
    <row r="50" spans="1:7" ht="12.75">
      <c r="A50" s="401" t="s">
        <v>646</v>
      </c>
      <c r="B50" s="401"/>
      <c r="C50" s="401"/>
      <c r="D50" s="401"/>
      <c r="E50" s="401"/>
      <c r="F50" s="401"/>
      <c r="G50" s="401"/>
    </row>
  </sheetData>
  <mergeCells count="5">
    <mergeCell ref="A2:G2"/>
    <mergeCell ref="A4:G4"/>
    <mergeCell ref="B5:G5"/>
    <mergeCell ref="A1:K1"/>
    <mergeCell ref="A50:G50"/>
  </mergeCells>
  <pageMargins left="0.59055118110236227" right="0.39370078740157483" top="0.59055118110236227" bottom="0.59055118110236227" header="0.51181102362204722" footer="0.51181102362204722"/>
  <pageSetup paperSize="9" orientation="portrait" r:id="rId1"/>
  <headerFooter alignWithMargins="0">
    <oddHeader>&amp;R&amp;A</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K44"/>
  <sheetViews>
    <sheetView zoomScale="85" zoomScaleNormal="85" workbookViewId="0">
      <pane ySplit="6" topLeftCell="A7" activePane="bottomLeft" state="frozen"/>
      <selection activeCell="K34" sqref="K34"/>
      <selection pane="bottomLeft" activeCell="L49" sqref="L49"/>
    </sheetView>
  </sheetViews>
  <sheetFormatPr baseColWidth="10" defaultColWidth="11.42578125" defaultRowHeight="12"/>
  <cols>
    <col min="1" max="1" width="24" style="16" bestFit="1" customWidth="1"/>
    <col min="2" max="7" width="7.5703125" style="14" customWidth="1"/>
    <col min="8" max="16384" width="11.42578125" style="17"/>
  </cols>
  <sheetData>
    <row r="1" spans="1:36" s="13" customFormat="1" ht="18">
      <c r="A1" s="400" t="s">
        <v>439</v>
      </c>
      <c r="B1" s="400"/>
      <c r="C1" s="400"/>
      <c r="D1" s="400"/>
      <c r="E1" s="400"/>
      <c r="F1" s="400"/>
      <c r="G1" s="400"/>
      <c r="H1" s="400"/>
      <c r="I1" s="400"/>
      <c r="J1" s="400"/>
      <c r="K1" s="400"/>
      <c r="L1" s="400"/>
      <c r="M1" s="400"/>
    </row>
    <row r="2" spans="1:36" ht="15">
      <c r="A2" s="403" t="s">
        <v>445</v>
      </c>
      <c r="B2" s="403"/>
      <c r="C2" s="403"/>
      <c r="D2" s="403"/>
      <c r="E2" s="403"/>
      <c r="F2" s="403"/>
      <c r="G2" s="403"/>
    </row>
    <row r="3" spans="1:36" ht="15.75" customHeight="1">
      <c r="A3" s="92"/>
      <c r="B3" s="92"/>
      <c r="C3" s="92"/>
      <c r="D3" s="92"/>
      <c r="E3" s="92"/>
      <c r="F3" s="92"/>
      <c r="G3" s="92"/>
    </row>
    <row r="4" spans="1:36" ht="15.75" customHeight="1" thickBot="1">
      <c r="A4" s="397" t="s">
        <v>435</v>
      </c>
      <c r="B4" s="397"/>
      <c r="C4" s="397"/>
      <c r="D4" s="397"/>
      <c r="E4" s="397"/>
      <c r="F4" s="397"/>
      <c r="G4" s="397"/>
    </row>
    <row r="5" spans="1:36" ht="15.75" customHeight="1">
      <c r="A5" s="219"/>
      <c r="B5" s="425" t="s">
        <v>8</v>
      </c>
      <c r="C5" s="425"/>
      <c r="D5" s="425"/>
      <c r="E5" s="425"/>
      <c r="F5" s="425"/>
      <c r="G5" s="425"/>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row>
    <row r="6" spans="1:36" s="16" customFormat="1" ht="15.75" customHeight="1">
      <c r="A6" s="287" t="s">
        <v>4</v>
      </c>
      <c r="B6" s="278" t="s">
        <v>7</v>
      </c>
      <c r="C6" s="278" t="s">
        <v>345</v>
      </c>
      <c r="D6" s="278" t="s">
        <v>342</v>
      </c>
      <c r="E6" s="278" t="s">
        <v>343</v>
      </c>
      <c r="F6" s="278" t="s">
        <v>344</v>
      </c>
      <c r="G6" s="278" t="s">
        <v>33</v>
      </c>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row>
    <row r="7" spans="1:36" ht="15.75" customHeight="1">
      <c r="A7" s="135" t="s">
        <v>7</v>
      </c>
      <c r="B7" s="349">
        <f>SUM(C7:G7)</f>
        <v>19</v>
      </c>
      <c r="C7" s="102">
        <f>+C8+C9</f>
        <v>4</v>
      </c>
      <c r="D7" s="102">
        <f>+D8+D9</f>
        <v>2</v>
      </c>
      <c r="E7" s="102">
        <f>+E8+E9</f>
        <v>5</v>
      </c>
      <c r="F7" s="102">
        <f>+F8+F9</f>
        <v>8</v>
      </c>
      <c r="G7" s="102">
        <f>+G8+G9</f>
        <v>0</v>
      </c>
    </row>
    <row r="8" spans="1:36" ht="15.75" customHeight="1">
      <c r="A8" s="98" t="s">
        <v>6</v>
      </c>
      <c r="B8" s="350">
        <f t="shared" ref="B8:G8" si="0">+B11+B14+B16+B21+B24+B27+B30</f>
        <v>9</v>
      </c>
      <c r="C8" s="96">
        <f t="shared" si="0"/>
        <v>1</v>
      </c>
      <c r="D8" s="96">
        <f t="shared" si="0"/>
        <v>1</v>
      </c>
      <c r="E8" s="96">
        <f t="shared" si="0"/>
        <v>3</v>
      </c>
      <c r="F8" s="96">
        <f t="shared" si="0"/>
        <v>4</v>
      </c>
      <c r="G8" s="96">
        <f t="shared" si="0"/>
        <v>0</v>
      </c>
    </row>
    <row r="9" spans="1:36" ht="15.75" customHeight="1">
      <c r="A9" s="98" t="s">
        <v>5</v>
      </c>
      <c r="B9" s="350">
        <f>SUM(C9:G9)</f>
        <v>10</v>
      </c>
      <c r="C9" s="96">
        <f>+C12+C17+C19+C22+C25+C28+C31</f>
        <v>3</v>
      </c>
      <c r="D9" s="96">
        <f>+D12+D17+D19+D22+D25+D28+D31</f>
        <v>1</v>
      </c>
      <c r="E9" s="96">
        <f>+E12+E17+E19+E22+E25+E28+E31</f>
        <v>2</v>
      </c>
      <c r="F9" s="96">
        <f>+F12+F17+F19+F22+F25+F28+F31</f>
        <v>4</v>
      </c>
      <c r="G9" s="96">
        <f>+G12+G17+G19+G22+G25+G28+G31</f>
        <v>0</v>
      </c>
    </row>
    <row r="10" spans="1:36" ht="15.75" customHeight="1">
      <c r="A10" s="124" t="s">
        <v>106</v>
      </c>
      <c r="B10" s="350">
        <f t="shared" ref="B10:B31" si="1">SUM(C10:G10)</f>
        <v>5</v>
      </c>
      <c r="C10" s="96">
        <f>+C11+C12</f>
        <v>2</v>
      </c>
      <c r="D10" s="96">
        <f>+D11+D12</f>
        <v>0</v>
      </c>
      <c r="E10" s="96">
        <f>+E11+E12</f>
        <v>1</v>
      </c>
      <c r="F10" s="96">
        <f>+F11+F12</f>
        <v>2</v>
      </c>
      <c r="G10" s="96">
        <f>+G11+G12</f>
        <v>0</v>
      </c>
    </row>
    <row r="11" spans="1:36" ht="15.75" customHeight="1">
      <c r="A11" s="98" t="s">
        <v>6</v>
      </c>
      <c r="B11" s="350">
        <f t="shared" si="1"/>
        <v>2</v>
      </c>
      <c r="C11" s="96">
        <v>1</v>
      </c>
      <c r="D11" s="96">
        <v>0</v>
      </c>
      <c r="E11" s="96">
        <v>0</v>
      </c>
      <c r="F11" s="96">
        <v>1</v>
      </c>
      <c r="G11" s="96">
        <v>0</v>
      </c>
    </row>
    <row r="12" spans="1:36" ht="15.75" customHeight="1">
      <c r="A12" s="98" t="s">
        <v>5</v>
      </c>
      <c r="B12" s="350">
        <f t="shared" si="1"/>
        <v>3</v>
      </c>
      <c r="C12" s="96">
        <v>1</v>
      </c>
      <c r="D12" s="96">
        <v>0</v>
      </c>
      <c r="E12" s="96">
        <v>1</v>
      </c>
      <c r="F12" s="96">
        <v>1</v>
      </c>
      <c r="G12" s="96">
        <v>0</v>
      </c>
    </row>
    <row r="13" spans="1:36" ht="15.75" customHeight="1">
      <c r="A13" s="124" t="s">
        <v>204</v>
      </c>
      <c r="B13" s="350">
        <f t="shared" si="1"/>
        <v>1</v>
      </c>
      <c r="C13" s="96">
        <f>+C14</f>
        <v>0</v>
      </c>
      <c r="D13" s="96">
        <f>+D14</f>
        <v>0</v>
      </c>
      <c r="E13" s="96">
        <f>+E14</f>
        <v>1</v>
      </c>
      <c r="F13" s="96">
        <f>+F14</f>
        <v>0</v>
      </c>
      <c r="G13" s="96">
        <f>+G14</f>
        <v>0</v>
      </c>
    </row>
    <row r="14" spans="1:36" ht="15.75" customHeight="1">
      <c r="A14" s="98" t="s">
        <v>6</v>
      </c>
      <c r="B14" s="350">
        <f t="shared" si="1"/>
        <v>1</v>
      </c>
      <c r="C14" s="96">
        <v>0</v>
      </c>
      <c r="D14" s="96">
        <v>0</v>
      </c>
      <c r="E14" s="96">
        <v>1</v>
      </c>
      <c r="F14" s="96">
        <v>0</v>
      </c>
      <c r="G14" s="96">
        <v>0</v>
      </c>
    </row>
    <row r="15" spans="1:36" ht="15.75" customHeight="1">
      <c r="A15" s="124" t="s">
        <v>95</v>
      </c>
      <c r="B15" s="350">
        <f t="shared" si="1"/>
        <v>2</v>
      </c>
      <c r="C15" s="96">
        <f>+C16+C17</f>
        <v>0</v>
      </c>
      <c r="D15" s="96">
        <f>+D16+D17</f>
        <v>0</v>
      </c>
      <c r="E15" s="96">
        <f>+E16+E17</f>
        <v>0</v>
      </c>
      <c r="F15" s="96">
        <f>+F16+F17</f>
        <v>2</v>
      </c>
      <c r="G15" s="96">
        <f>+G16+G17</f>
        <v>0</v>
      </c>
    </row>
    <row r="16" spans="1:36" ht="15.75" customHeight="1">
      <c r="A16" s="98" t="s">
        <v>6</v>
      </c>
      <c r="B16" s="350">
        <f t="shared" si="1"/>
        <v>1</v>
      </c>
      <c r="C16" s="96">
        <v>0</v>
      </c>
      <c r="D16" s="96">
        <v>0</v>
      </c>
      <c r="E16" s="96">
        <v>0</v>
      </c>
      <c r="F16" s="96">
        <v>1</v>
      </c>
      <c r="G16" s="96">
        <v>0</v>
      </c>
    </row>
    <row r="17" spans="1:7" ht="15.75" customHeight="1">
      <c r="A17" s="98" t="s">
        <v>5</v>
      </c>
      <c r="B17" s="350">
        <f t="shared" si="1"/>
        <v>1</v>
      </c>
      <c r="C17" s="96">
        <v>0</v>
      </c>
      <c r="D17" s="96">
        <v>0</v>
      </c>
      <c r="E17" s="96">
        <v>0</v>
      </c>
      <c r="F17" s="96">
        <v>1</v>
      </c>
      <c r="G17" s="96">
        <v>0</v>
      </c>
    </row>
    <row r="18" spans="1:7" ht="15.75" customHeight="1">
      <c r="A18" s="124" t="s">
        <v>55</v>
      </c>
      <c r="B18" s="350">
        <f t="shared" si="1"/>
        <v>1</v>
      </c>
      <c r="C18" s="96">
        <f>+C19</f>
        <v>0</v>
      </c>
      <c r="D18" s="96">
        <f>+D19</f>
        <v>0</v>
      </c>
      <c r="E18" s="96">
        <f>+E19</f>
        <v>0</v>
      </c>
      <c r="F18" s="96">
        <f>+F19</f>
        <v>1</v>
      </c>
      <c r="G18" s="96">
        <f>+G19</f>
        <v>0</v>
      </c>
    </row>
    <row r="19" spans="1:7" ht="15.75" customHeight="1">
      <c r="A19" s="98" t="s">
        <v>5</v>
      </c>
      <c r="B19" s="350">
        <f t="shared" si="1"/>
        <v>1</v>
      </c>
      <c r="C19" s="96">
        <v>0</v>
      </c>
      <c r="D19" s="96">
        <v>0</v>
      </c>
      <c r="E19" s="96">
        <v>0</v>
      </c>
      <c r="F19" s="96">
        <v>1</v>
      </c>
      <c r="G19" s="96">
        <v>0</v>
      </c>
    </row>
    <row r="20" spans="1:7" ht="15.75" customHeight="1">
      <c r="A20" s="124" t="s">
        <v>61</v>
      </c>
      <c r="B20" s="350">
        <f t="shared" si="1"/>
        <v>2</v>
      </c>
      <c r="C20" s="96">
        <f>+C21+C22</f>
        <v>1</v>
      </c>
      <c r="D20" s="96">
        <f>+D21+D22</f>
        <v>0</v>
      </c>
      <c r="E20" s="96">
        <f>+E21+E22</f>
        <v>1</v>
      </c>
      <c r="F20" s="96">
        <f>+F21+F22</f>
        <v>0</v>
      </c>
      <c r="G20" s="96">
        <f>+G21+G22</f>
        <v>0</v>
      </c>
    </row>
    <row r="21" spans="1:7" ht="15.75" customHeight="1">
      <c r="A21" s="98" t="s">
        <v>6</v>
      </c>
      <c r="B21" s="350">
        <f t="shared" si="1"/>
        <v>1</v>
      </c>
      <c r="C21" s="96">
        <v>0</v>
      </c>
      <c r="D21" s="96">
        <v>0</v>
      </c>
      <c r="E21" s="96">
        <v>1</v>
      </c>
      <c r="F21" s="96">
        <v>0</v>
      </c>
      <c r="G21" s="96">
        <v>0</v>
      </c>
    </row>
    <row r="22" spans="1:7" ht="15.75" customHeight="1">
      <c r="A22" s="98" t="s">
        <v>5</v>
      </c>
      <c r="B22" s="350">
        <f t="shared" si="1"/>
        <v>1</v>
      </c>
      <c r="C22" s="96">
        <v>1</v>
      </c>
      <c r="D22" s="96">
        <v>0</v>
      </c>
      <c r="E22" s="96">
        <v>0</v>
      </c>
      <c r="F22" s="96">
        <v>0</v>
      </c>
      <c r="G22" s="96">
        <v>0</v>
      </c>
    </row>
    <row r="23" spans="1:7" ht="15.75" customHeight="1">
      <c r="A23" s="124" t="s">
        <v>60</v>
      </c>
      <c r="B23" s="350">
        <f t="shared" si="1"/>
        <v>3</v>
      </c>
      <c r="C23" s="96">
        <f>+C24+C25</f>
        <v>0</v>
      </c>
      <c r="D23" s="96">
        <f>+D24+D25</f>
        <v>2</v>
      </c>
      <c r="E23" s="96">
        <f>+E24+E25</f>
        <v>0</v>
      </c>
      <c r="F23" s="96">
        <f>+F24+F25</f>
        <v>1</v>
      </c>
      <c r="G23" s="96">
        <f>+G24+G25</f>
        <v>0</v>
      </c>
    </row>
    <row r="24" spans="1:7" ht="15.75" customHeight="1">
      <c r="A24" s="98" t="s">
        <v>6</v>
      </c>
      <c r="B24" s="350">
        <f t="shared" si="1"/>
        <v>2</v>
      </c>
      <c r="C24" s="96">
        <v>0</v>
      </c>
      <c r="D24" s="96">
        <v>1</v>
      </c>
      <c r="E24" s="96">
        <v>0</v>
      </c>
      <c r="F24" s="96">
        <v>1</v>
      </c>
      <c r="G24" s="96">
        <v>0</v>
      </c>
    </row>
    <row r="25" spans="1:7" ht="15.75" customHeight="1">
      <c r="A25" s="98" t="s">
        <v>5</v>
      </c>
      <c r="B25" s="350">
        <f t="shared" si="1"/>
        <v>1</v>
      </c>
      <c r="C25" s="96">
        <v>0</v>
      </c>
      <c r="D25" s="96">
        <v>1</v>
      </c>
      <c r="E25" s="96">
        <v>0</v>
      </c>
      <c r="F25" s="96">
        <v>0</v>
      </c>
      <c r="G25" s="96">
        <v>0</v>
      </c>
    </row>
    <row r="26" spans="1:7" ht="15.75" customHeight="1">
      <c r="A26" s="124" t="s">
        <v>54</v>
      </c>
      <c r="B26" s="350">
        <f t="shared" si="1"/>
        <v>2</v>
      </c>
      <c r="C26" s="96">
        <f>+C27+C28</f>
        <v>0</v>
      </c>
      <c r="D26" s="96">
        <f>+D27+D28</f>
        <v>0</v>
      </c>
      <c r="E26" s="96">
        <f>+E27+E28</f>
        <v>2</v>
      </c>
      <c r="F26" s="96">
        <f>+F27+F28</f>
        <v>0</v>
      </c>
      <c r="G26" s="96">
        <f>+G27+G28</f>
        <v>0</v>
      </c>
    </row>
    <row r="27" spans="1:7" ht="15.75" customHeight="1">
      <c r="A27" s="98" t="s">
        <v>6</v>
      </c>
      <c r="B27" s="350">
        <f t="shared" si="1"/>
        <v>1</v>
      </c>
      <c r="C27" s="96">
        <v>0</v>
      </c>
      <c r="D27" s="96">
        <v>0</v>
      </c>
      <c r="E27" s="96">
        <v>1</v>
      </c>
      <c r="F27" s="96">
        <v>0</v>
      </c>
      <c r="G27" s="96">
        <v>0</v>
      </c>
    </row>
    <row r="28" spans="1:7" ht="15.75" customHeight="1">
      <c r="A28" s="98" t="s">
        <v>5</v>
      </c>
      <c r="B28" s="350">
        <f t="shared" si="1"/>
        <v>1</v>
      </c>
      <c r="C28" s="96">
        <v>0</v>
      </c>
      <c r="D28" s="96">
        <v>0</v>
      </c>
      <c r="E28" s="96">
        <v>1</v>
      </c>
      <c r="F28" s="96">
        <v>0</v>
      </c>
      <c r="G28" s="96">
        <v>0</v>
      </c>
    </row>
    <row r="29" spans="1:7" ht="15.75" customHeight="1">
      <c r="A29" s="124" t="s">
        <v>56</v>
      </c>
      <c r="B29" s="350">
        <f t="shared" si="1"/>
        <v>3</v>
      </c>
      <c r="C29" s="96">
        <f>+C30+C31</f>
        <v>1</v>
      </c>
      <c r="D29" s="96">
        <f>+D30+D31</f>
        <v>0</v>
      </c>
      <c r="E29" s="96">
        <f>+E30+E31</f>
        <v>0</v>
      </c>
      <c r="F29" s="96">
        <f>+F30+F31</f>
        <v>2</v>
      </c>
      <c r="G29" s="96">
        <f>+G30+G31</f>
        <v>0</v>
      </c>
    </row>
    <row r="30" spans="1:7" ht="15.75" customHeight="1">
      <c r="A30" s="98" t="s">
        <v>6</v>
      </c>
      <c r="B30" s="350">
        <f t="shared" si="1"/>
        <v>1</v>
      </c>
      <c r="C30" s="96">
        <v>0</v>
      </c>
      <c r="D30" s="96">
        <v>0</v>
      </c>
      <c r="E30" s="96">
        <v>0</v>
      </c>
      <c r="F30" s="96">
        <v>1</v>
      </c>
      <c r="G30" s="96">
        <v>0</v>
      </c>
    </row>
    <row r="31" spans="1:7" ht="15.75" customHeight="1" thickBot="1">
      <c r="A31" s="251" t="s">
        <v>5</v>
      </c>
      <c r="B31" s="351">
        <f t="shared" si="1"/>
        <v>2</v>
      </c>
      <c r="C31" s="252">
        <v>1</v>
      </c>
      <c r="D31" s="252">
        <v>0</v>
      </c>
      <c r="E31" s="252">
        <v>0</v>
      </c>
      <c r="F31" s="252">
        <v>1</v>
      </c>
      <c r="G31" s="252">
        <v>0</v>
      </c>
    </row>
    <row r="32" spans="1:7" ht="12.75">
      <c r="A32" s="401" t="s">
        <v>646</v>
      </c>
      <c r="B32" s="401"/>
      <c r="C32" s="401"/>
      <c r="D32" s="401"/>
      <c r="E32" s="401"/>
      <c r="F32" s="401"/>
      <c r="G32" s="401"/>
    </row>
    <row r="43" spans="16:37">
      <c r="P43" s="16"/>
      <c r="Q43" s="16"/>
      <c r="R43" s="16"/>
      <c r="S43" s="16"/>
      <c r="T43" s="16"/>
      <c r="U43" s="16"/>
      <c r="V43" s="16"/>
      <c r="W43" s="16"/>
      <c r="X43" s="16"/>
      <c r="Y43" s="16"/>
      <c r="Z43" s="16"/>
      <c r="AA43" s="16"/>
      <c r="AB43" s="16"/>
      <c r="AC43" s="16"/>
      <c r="AD43" s="16"/>
      <c r="AE43" s="16"/>
      <c r="AF43" s="16"/>
      <c r="AG43" s="16"/>
      <c r="AH43" s="16"/>
      <c r="AI43" s="16"/>
      <c r="AJ43" s="16"/>
      <c r="AK43" s="16"/>
    </row>
    <row r="44" spans="16:37">
      <c r="P44" s="59"/>
    </row>
  </sheetData>
  <mergeCells count="5">
    <mergeCell ref="A2:G2"/>
    <mergeCell ref="A4:G4"/>
    <mergeCell ref="B5:G5"/>
    <mergeCell ref="A32:G32"/>
    <mergeCell ref="A1:M1"/>
  </mergeCells>
  <pageMargins left="0.59055118110236227" right="0.39370078740157483" top="0.59055118110236227" bottom="0.59055118110236227" header="0.51181102362204722" footer="0.51181102362204722"/>
  <pageSetup paperSize="9" scale="96" orientation="portrait" r:id="rId1"/>
  <headerFooter alignWithMargins="0">
    <oddHeader>&amp;R&amp;A</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17"/>
  <sheetViews>
    <sheetView zoomScale="85" zoomScaleNormal="85" workbookViewId="0">
      <selection activeCell="N40" sqref="N40"/>
    </sheetView>
  </sheetViews>
  <sheetFormatPr baseColWidth="10" defaultColWidth="11.42578125" defaultRowHeight="12"/>
  <cols>
    <col min="1" max="1" width="24" style="16" bestFit="1" customWidth="1"/>
    <col min="2" max="7" width="7.5703125" style="14" customWidth="1"/>
    <col min="8" max="16384" width="11.42578125" style="17"/>
  </cols>
  <sheetData>
    <row r="1" spans="1:8" s="13" customFormat="1" ht="18">
      <c r="A1" s="400" t="s">
        <v>205</v>
      </c>
      <c r="B1" s="400"/>
      <c r="C1" s="400"/>
      <c r="D1" s="400"/>
      <c r="E1" s="400"/>
      <c r="F1" s="400"/>
      <c r="G1" s="400"/>
    </row>
    <row r="2" spans="1:8" ht="15.75" customHeight="1">
      <c r="A2" s="403" t="s">
        <v>445</v>
      </c>
      <c r="B2" s="403"/>
      <c r="C2" s="403"/>
      <c r="D2" s="403"/>
      <c r="E2" s="403"/>
      <c r="F2" s="403"/>
      <c r="G2" s="403"/>
      <c r="H2" s="403"/>
    </row>
    <row r="3" spans="1:8" ht="15.75" customHeight="1">
      <c r="A3" s="92"/>
      <c r="B3" s="92"/>
      <c r="C3" s="92"/>
      <c r="D3" s="92"/>
      <c r="E3" s="92"/>
      <c r="F3" s="92"/>
      <c r="G3" s="92"/>
    </row>
    <row r="4" spans="1:8" ht="15.75" customHeight="1" thickBot="1">
      <c r="A4" s="397" t="s">
        <v>127</v>
      </c>
      <c r="B4" s="397"/>
      <c r="C4" s="397"/>
      <c r="D4" s="397"/>
      <c r="E4" s="397"/>
      <c r="F4" s="397"/>
      <c r="G4" s="397"/>
    </row>
    <row r="5" spans="1:8" ht="15.75" customHeight="1">
      <c r="A5" s="288"/>
      <c r="B5" s="420" t="s">
        <v>8</v>
      </c>
      <c r="C5" s="420"/>
      <c r="D5" s="420"/>
      <c r="E5" s="420"/>
      <c r="F5" s="420"/>
      <c r="G5" s="420"/>
    </row>
    <row r="6" spans="1:8" s="16" customFormat="1" ht="15.75" customHeight="1">
      <c r="A6" s="287" t="s">
        <v>4</v>
      </c>
      <c r="B6" s="279" t="s">
        <v>7</v>
      </c>
      <c r="C6" s="279" t="s">
        <v>345</v>
      </c>
      <c r="D6" s="279" t="s">
        <v>342</v>
      </c>
      <c r="E6" s="279" t="s">
        <v>343</v>
      </c>
      <c r="F6" s="279" t="s">
        <v>344</v>
      </c>
      <c r="G6" s="279" t="s">
        <v>33</v>
      </c>
    </row>
    <row r="7" spans="1:8" ht="15.75" customHeight="1">
      <c r="A7" s="136" t="s">
        <v>7</v>
      </c>
      <c r="B7" s="352">
        <f t="shared" ref="B7:G7" si="0">+B9+B8</f>
        <v>7</v>
      </c>
      <c r="C7" s="117">
        <f t="shared" si="0"/>
        <v>2</v>
      </c>
      <c r="D7" s="117">
        <f t="shared" si="0"/>
        <v>1</v>
      </c>
      <c r="E7" s="117">
        <f t="shared" si="0"/>
        <v>1</v>
      </c>
      <c r="F7" s="117">
        <f t="shared" si="0"/>
        <v>3</v>
      </c>
      <c r="G7" s="117">
        <f t="shared" si="0"/>
        <v>0</v>
      </c>
    </row>
    <row r="8" spans="1:8" ht="15.75" customHeight="1">
      <c r="A8" s="98" t="s">
        <v>6</v>
      </c>
      <c r="B8" s="353">
        <f t="shared" ref="B8:B16" si="1">SUM(C8:G8)</f>
        <v>4</v>
      </c>
      <c r="C8" s="115">
        <f>+C13+C16</f>
        <v>1</v>
      </c>
      <c r="D8" s="115">
        <f>+D13+D16</f>
        <v>0</v>
      </c>
      <c r="E8" s="115">
        <f>+E13+E16</f>
        <v>1</v>
      </c>
      <c r="F8" s="115">
        <f>+F13+F16</f>
        <v>2</v>
      </c>
      <c r="G8" s="115">
        <f>+G13+G16</f>
        <v>0</v>
      </c>
    </row>
    <row r="9" spans="1:8" ht="15.75" customHeight="1">
      <c r="A9" s="98" t="s">
        <v>5</v>
      </c>
      <c r="B9" s="353">
        <f t="shared" si="1"/>
        <v>3</v>
      </c>
      <c r="C9" s="115">
        <f>+C11+C14</f>
        <v>1</v>
      </c>
      <c r="D9" s="115">
        <f>+D11+D14</f>
        <v>1</v>
      </c>
      <c r="E9" s="115">
        <f>+E11+E14</f>
        <v>0</v>
      </c>
      <c r="F9" s="115">
        <f>+F11+F14</f>
        <v>1</v>
      </c>
      <c r="G9" s="115">
        <f>+G11+G14</f>
        <v>0</v>
      </c>
    </row>
    <row r="10" spans="1:8" ht="15.75" customHeight="1">
      <c r="A10" s="137" t="s">
        <v>267</v>
      </c>
      <c r="B10" s="353">
        <f t="shared" si="1"/>
        <v>1</v>
      </c>
      <c r="C10" s="115">
        <f>+C11</f>
        <v>0</v>
      </c>
      <c r="D10" s="115">
        <f>+D11</f>
        <v>1</v>
      </c>
      <c r="E10" s="115">
        <f>+E11</f>
        <v>0</v>
      </c>
      <c r="F10" s="115">
        <f>+F11</f>
        <v>0</v>
      </c>
      <c r="G10" s="115">
        <f>+G11</f>
        <v>0</v>
      </c>
    </row>
    <row r="11" spans="1:8" ht="15.75" customHeight="1">
      <c r="A11" s="98" t="s">
        <v>5</v>
      </c>
      <c r="B11" s="353">
        <f t="shared" si="1"/>
        <v>1</v>
      </c>
      <c r="C11" s="115">
        <v>0</v>
      </c>
      <c r="D11" s="115">
        <v>1</v>
      </c>
      <c r="E11" s="115">
        <v>0</v>
      </c>
      <c r="F11" s="115">
        <v>0</v>
      </c>
      <c r="G11" s="115">
        <v>0</v>
      </c>
    </row>
    <row r="12" spans="1:8" ht="15.75" customHeight="1">
      <c r="A12" s="137" t="s">
        <v>96</v>
      </c>
      <c r="B12" s="353">
        <f t="shared" si="1"/>
        <v>4</v>
      </c>
      <c r="C12" s="115">
        <f>+C13+C14</f>
        <v>2</v>
      </c>
      <c r="D12" s="115">
        <f>+D13+D14</f>
        <v>0</v>
      </c>
      <c r="E12" s="115">
        <f>+E13+E14</f>
        <v>0</v>
      </c>
      <c r="F12" s="115">
        <f>+F13+F14</f>
        <v>2</v>
      </c>
      <c r="G12" s="115">
        <f>+G13+G14</f>
        <v>0</v>
      </c>
    </row>
    <row r="13" spans="1:8" ht="15.75" customHeight="1">
      <c r="A13" s="98" t="s">
        <v>6</v>
      </c>
      <c r="B13" s="353">
        <f t="shared" si="1"/>
        <v>2</v>
      </c>
      <c r="C13" s="115">
        <v>1</v>
      </c>
      <c r="D13" s="115">
        <v>0</v>
      </c>
      <c r="E13" s="115">
        <v>0</v>
      </c>
      <c r="F13" s="115">
        <v>1</v>
      </c>
      <c r="G13" s="115">
        <v>0</v>
      </c>
    </row>
    <row r="14" spans="1:8" ht="15.75" customHeight="1">
      <c r="A14" s="98" t="s">
        <v>5</v>
      </c>
      <c r="B14" s="353">
        <f t="shared" si="1"/>
        <v>2</v>
      </c>
      <c r="C14" s="115">
        <v>1</v>
      </c>
      <c r="D14" s="115">
        <v>0</v>
      </c>
      <c r="E14" s="115">
        <v>0</v>
      </c>
      <c r="F14" s="115">
        <v>1</v>
      </c>
      <c r="G14" s="115">
        <v>0</v>
      </c>
    </row>
    <row r="15" spans="1:8" ht="15.75" customHeight="1">
      <c r="A15" s="137" t="s">
        <v>54</v>
      </c>
      <c r="B15" s="353">
        <f t="shared" si="1"/>
        <v>2</v>
      </c>
      <c r="C15" s="115">
        <f>+C16</f>
        <v>0</v>
      </c>
      <c r="D15" s="115">
        <f>+D16</f>
        <v>0</v>
      </c>
      <c r="E15" s="115">
        <f>+E16</f>
        <v>1</v>
      </c>
      <c r="F15" s="115">
        <f>+F16</f>
        <v>1</v>
      </c>
      <c r="G15" s="115">
        <f>+G16</f>
        <v>0</v>
      </c>
    </row>
    <row r="16" spans="1:8" ht="15.75" customHeight="1" thickBot="1">
      <c r="A16" s="251" t="s">
        <v>6</v>
      </c>
      <c r="B16" s="351">
        <f t="shared" si="1"/>
        <v>2</v>
      </c>
      <c r="C16" s="252">
        <v>0</v>
      </c>
      <c r="D16" s="252">
        <v>0</v>
      </c>
      <c r="E16" s="252">
        <v>1</v>
      </c>
      <c r="F16" s="252">
        <v>1</v>
      </c>
      <c r="G16" s="252">
        <v>0</v>
      </c>
    </row>
    <row r="17" spans="1:7" ht="12.75">
      <c r="A17" s="401" t="s">
        <v>646</v>
      </c>
      <c r="B17" s="401"/>
      <c r="C17" s="401"/>
      <c r="D17" s="401"/>
      <c r="E17" s="401"/>
      <c r="F17" s="401"/>
      <c r="G17" s="401"/>
    </row>
  </sheetData>
  <mergeCells count="5">
    <mergeCell ref="A1:G1"/>
    <mergeCell ref="A4:G4"/>
    <mergeCell ref="B5:G5"/>
    <mergeCell ref="A2:H2"/>
    <mergeCell ref="A17:G17"/>
  </mergeCells>
  <phoneticPr fontId="19" type="noConversion"/>
  <conditionalFormatting sqref="B7:G7 B10:B16 C8:G9">
    <cfRule type="cellIs" dxfId="30" priority="76" stopIfTrue="1" operator="notEqual">
      <formula>#REF!</formula>
    </cfRule>
  </conditionalFormatting>
  <conditionalFormatting sqref="F13:F14 C15:G16">
    <cfRule type="cellIs" dxfId="29" priority="46" stopIfTrue="1" operator="notEqual">
      <formula>#REF!</formula>
    </cfRule>
  </conditionalFormatting>
  <conditionalFormatting sqref="C10:G10">
    <cfRule type="cellIs" dxfId="28" priority="17" stopIfTrue="1" operator="notEqual">
      <formula>#REF!</formula>
    </cfRule>
  </conditionalFormatting>
  <conditionalFormatting sqref="B9">
    <cfRule type="cellIs" dxfId="27" priority="15" stopIfTrue="1" operator="notEqual">
      <formula>#REF!</formula>
    </cfRule>
  </conditionalFormatting>
  <conditionalFormatting sqref="B8">
    <cfRule type="cellIs" dxfId="26" priority="14" stopIfTrue="1" operator="notEqual">
      <formula>#REF!</formula>
    </cfRule>
  </conditionalFormatting>
  <conditionalFormatting sqref="C11:C14 D12:G12">
    <cfRule type="cellIs" dxfId="25" priority="11" stopIfTrue="1" operator="notEqual">
      <formula>#REF!</formula>
    </cfRule>
  </conditionalFormatting>
  <conditionalFormatting sqref="D11 D13:D14">
    <cfRule type="cellIs" dxfId="24" priority="10" stopIfTrue="1" operator="notEqual">
      <formula>#REF!</formula>
    </cfRule>
  </conditionalFormatting>
  <conditionalFormatting sqref="E11">
    <cfRule type="cellIs" dxfId="23" priority="7" stopIfTrue="1" operator="notEqual">
      <formula>#REF!</formula>
    </cfRule>
  </conditionalFormatting>
  <conditionalFormatting sqref="F11">
    <cfRule type="cellIs" dxfId="22" priority="6" stopIfTrue="1" operator="notEqual">
      <formula>#REF!</formula>
    </cfRule>
  </conditionalFormatting>
  <conditionalFormatting sqref="G11">
    <cfRule type="cellIs" dxfId="21" priority="5" stopIfTrue="1" operator="notEqual">
      <formula>#REF!</formula>
    </cfRule>
  </conditionalFormatting>
  <conditionalFormatting sqref="E13">
    <cfRule type="cellIs" dxfId="20" priority="4" stopIfTrue="1" operator="notEqual">
      <formula>#REF!</formula>
    </cfRule>
  </conditionalFormatting>
  <conditionalFormatting sqref="E14">
    <cfRule type="cellIs" dxfId="19" priority="3" stopIfTrue="1" operator="notEqual">
      <formula>#REF!</formula>
    </cfRule>
  </conditionalFormatting>
  <conditionalFormatting sqref="G13">
    <cfRule type="cellIs" dxfId="18" priority="2" stopIfTrue="1" operator="notEqual">
      <formula>#REF!</formula>
    </cfRule>
  </conditionalFormatting>
  <conditionalFormatting sqref="G14">
    <cfRule type="cellIs" dxfId="17" priority="1" stopIfTrue="1" operator="notEqual">
      <formula>#REF!</formula>
    </cfRule>
  </conditionalFormatting>
  <pageMargins left="0.59055118110236227" right="0.39370078740157483" top="0.59055118110236227" bottom="0.59055118110236227" header="0.51181102362204722" footer="0.51181102362204722"/>
  <pageSetup paperSize="9" orientation="portrait" r:id="rId1"/>
  <headerFooter alignWithMargins="0">
    <oddHeader>&amp;R&amp;A</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16"/>
  <sheetViews>
    <sheetView zoomScale="85" zoomScaleNormal="85" workbookViewId="0">
      <selection activeCell="R41" sqref="R41"/>
    </sheetView>
  </sheetViews>
  <sheetFormatPr baseColWidth="10" defaultColWidth="11.42578125" defaultRowHeight="12"/>
  <cols>
    <col min="1" max="1" width="24" style="16" bestFit="1" customWidth="1"/>
    <col min="2" max="7" width="7.5703125" style="14" customWidth="1"/>
    <col min="8" max="16384" width="11.42578125" style="17"/>
  </cols>
  <sheetData>
    <row r="1" spans="1:8" s="13" customFormat="1" ht="18">
      <c r="A1" s="400" t="s">
        <v>209</v>
      </c>
      <c r="B1" s="400"/>
      <c r="C1" s="400"/>
      <c r="D1" s="400"/>
      <c r="E1" s="400"/>
      <c r="F1" s="400"/>
      <c r="G1" s="400"/>
    </row>
    <row r="2" spans="1:8" ht="15.75" customHeight="1">
      <c r="A2" s="403" t="s">
        <v>445</v>
      </c>
      <c r="B2" s="403"/>
      <c r="C2" s="403"/>
      <c r="D2" s="403"/>
      <c r="E2" s="403"/>
      <c r="F2" s="403"/>
      <c r="G2" s="403"/>
      <c r="H2" s="403"/>
    </row>
    <row r="3" spans="1:8" ht="15.75" customHeight="1">
      <c r="A3" s="92"/>
      <c r="B3" s="92"/>
      <c r="C3" s="92"/>
      <c r="D3" s="92"/>
      <c r="E3" s="92"/>
      <c r="F3" s="92"/>
      <c r="G3" s="92"/>
    </row>
    <row r="4" spans="1:8" ht="15.75" customHeight="1" thickBot="1">
      <c r="A4" s="397" t="s">
        <v>128</v>
      </c>
      <c r="B4" s="397"/>
      <c r="C4" s="397"/>
      <c r="D4" s="397"/>
      <c r="E4" s="397"/>
      <c r="F4" s="397"/>
      <c r="G4" s="397"/>
    </row>
    <row r="5" spans="1:8" ht="15.75" customHeight="1">
      <c r="A5" s="286"/>
      <c r="B5" s="425" t="s">
        <v>8</v>
      </c>
      <c r="C5" s="425"/>
      <c r="D5" s="425"/>
      <c r="E5" s="425"/>
      <c r="F5" s="425"/>
      <c r="G5" s="425"/>
    </row>
    <row r="6" spans="1:8" s="16" customFormat="1" ht="15.75" customHeight="1">
      <c r="A6" s="287" t="s">
        <v>4</v>
      </c>
      <c r="B6" s="289" t="s">
        <v>7</v>
      </c>
      <c r="C6" s="289" t="s">
        <v>345</v>
      </c>
      <c r="D6" s="289" t="s">
        <v>342</v>
      </c>
      <c r="E6" s="289" t="s">
        <v>343</v>
      </c>
      <c r="F6" s="289" t="s">
        <v>344</v>
      </c>
      <c r="G6" s="289" t="s">
        <v>33</v>
      </c>
    </row>
    <row r="7" spans="1:8" s="13" customFormat="1" ht="15.75" customHeight="1">
      <c r="A7" s="136" t="s">
        <v>7</v>
      </c>
      <c r="B7" s="352">
        <f t="shared" ref="B7:B12" si="0">SUM(C7:G7)</f>
        <v>5</v>
      </c>
      <c r="C7" s="115">
        <f>+C8+C9</f>
        <v>4</v>
      </c>
      <c r="D7" s="115">
        <f>+D8+D9</f>
        <v>0</v>
      </c>
      <c r="E7" s="115">
        <f>+E8+E9</f>
        <v>0</v>
      </c>
      <c r="F7" s="115">
        <f>+F8+F9</f>
        <v>1</v>
      </c>
      <c r="G7" s="115">
        <f>+G8+G9</f>
        <v>0</v>
      </c>
    </row>
    <row r="8" spans="1:8" s="13" customFormat="1" ht="15.75" customHeight="1">
      <c r="A8" s="98" t="s">
        <v>6</v>
      </c>
      <c r="B8" s="352">
        <f>SUM(C8:G8)</f>
        <v>4</v>
      </c>
      <c r="C8" s="115">
        <f t="shared" ref="C8:G9" si="1">+C11</f>
        <v>3</v>
      </c>
      <c r="D8" s="115">
        <f t="shared" si="1"/>
        <v>0</v>
      </c>
      <c r="E8" s="115">
        <f t="shared" si="1"/>
        <v>0</v>
      </c>
      <c r="F8" s="115">
        <f t="shared" si="1"/>
        <v>1</v>
      </c>
      <c r="G8" s="115">
        <f t="shared" si="1"/>
        <v>0</v>
      </c>
    </row>
    <row r="9" spans="1:8" ht="15.75" customHeight="1">
      <c r="A9" s="98" t="s">
        <v>5</v>
      </c>
      <c r="B9" s="352">
        <f t="shared" si="0"/>
        <v>1</v>
      </c>
      <c r="C9" s="115">
        <f t="shared" si="1"/>
        <v>1</v>
      </c>
      <c r="D9" s="115">
        <f t="shared" si="1"/>
        <v>0</v>
      </c>
      <c r="E9" s="115">
        <f t="shared" si="1"/>
        <v>0</v>
      </c>
      <c r="F9" s="115">
        <f t="shared" si="1"/>
        <v>0</v>
      </c>
      <c r="G9" s="115">
        <f t="shared" si="1"/>
        <v>0</v>
      </c>
    </row>
    <row r="10" spans="1:8" s="30" customFormat="1" ht="15.75" customHeight="1">
      <c r="A10" s="138" t="s">
        <v>425</v>
      </c>
      <c r="B10" s="352">
        <f t="shared" si="0"/>
        <v>5</v>
      </c>
      <c r="C10" s="115">
        <f>+C11+C12</f>
        <v>4</v>
      </c>
      <c r="D10" s="115">
        <f>+D11+D12</f>
        <v>0</v>
      </c>
      <c r="E10" s="115">
        <f>+E11+E12</f>
        <v>0</v>
      </c>
      <c r="F10" s="115">
        <f>+F11+F12</f>
        <v>1</v>
      </c>
      <c r="G10" s="115">
        <f>+G11+G12</f>
        <v>0</v>
      </c>
    </row>
    <row r="11" spans="1:8" s="30" customFormat="1" ht="15.75" customHeight="1">
      <c r="A11" s="98" t="s">
        <v>6</v>
      </c>
      <c r="B11" s="352">
        <f t="shared" si="0"/>
        <v>4</v>
      </c>
      <c r="C11" s="115">
        <v>3</v>
      </c>
      <c r="D11" s="115">
        <v>0</v>
      </c>
      <c r="E11" s="115">
        <v>0</v>
      </c>
      <c r="F11" s="115">
        <v>1</v>
      </c>
      <c r="G11" s="115">
        <v>0</v>
      </c>
    </row>
    <row r="12" spans="1:8" ht="15.75" customHeight="1" thickBot="1">
      <c r="A12" s="251" t="s">
        <v>5</v>
      </c>
      <c r="B12" s="364">
        <f t="shared" si="0"/>
        <v>1</v>
      </c>
      <c r="C12" s="252">
        <v>1</v>
      </c>
      <c r="D12" s="252">
        <f>+D13</f>
        <v>0</v>
      </c>
      <c r="E12" s="252">
        <f>+E13</f>
        <v>0</v>
      </c>
      <c r="F12" s="252">
        <v>0</v>
      </c>
      <c r="G12" s="252">
        <f>+G13</f>
        <v>0</v>
      </c>
    </row>
    <row r="13" spans="1:8" ht="15.75" customHeight="1">
      <c r="A13" s="401" t="s">
        <v>646</v>
      </c>
      <c r="B13" s="401"/>
      <c r="C13" s="401"/>
      <c r="D13" s="401"/>
      <c r="E13" s="401"/>
      <c r="F13" s="401"/>
      <c r="G13" s="401"/>
    </row>
    <row r="14" spans="1:8" ht="15.75" customHeight="1">
      <c r="A14" s="403" t="s">
        <v>131</v>
      </c>
      <c r="B14" s="403"/>
      <c r="C14" s="403"/>
      <c r="D14" s="403"/>
      <c r="E14" s="403"/>
      <c r="F14" s="403"/>
      <c r="G14" s="403"/>
    </row>
    <row r="15" spans="1:8" ht="15.75" customHeight="1">
      <c r="A15" s="403" t="s">
        <v>478</v>
      </c>
      <c r="B15" s="403"/>
      <c r="C15" s="403"/>
      <c r="D15" s="403"/>
      <c r="E15" s="403"/>
      <c r="F15" s="403"/>
      <c r="G15" s="403"/>
      <c r="H15" s="403"/>
    </row>
    <row r="16" spans="1:8" ht="15.75" customHeight="1"/>
  </sheetData>
  <mergeCells count="7">
    <mergeCell ref="A2:H2"/>
    <mergeCell ref="A15:H15"/>
    <mergeCell ref="A1:G1"/>
    <mergeCell ref="A4:G4"/>
    <mergeCell ref="B5:G5"/>
    <mergeCell ref="A14:G14"/>
    <mergeCell ref="A13:G13"/>
  </mergeCells>
  <phoneticPr fontId="19" type="noConversion"/>
  <conditionalFormatting sqref="F12 B7 B9:B12">
    <cfRule type="cellIs" dxfId="16" priority="110" stopIfTrue="1" operator="notEqual">
      <formula>#REF!</formula>
    </cfRule>
  </conditionalFormatting>
  <conditionalFormatting sqref="C9:G9 C7:G7">
    <cfRule type="cellIs" dxfId="15" priority="72" stopIfTrue="1" operator="notEqual">
      <formula>#REF!</formula>
    </cfRule>
  </conditionalFormatting>
  <conditionalFormatting sqref="C10:G11">
    <cfRule type="cellIs" dxfId="14" priority="27" stopIfTrue="1" operator="notEqual">
      <formula>#REF!</formula>
    </cfRule>
  </conditionalFormatting>
  <conditionalFormatting sqref="C12:E12">
    <cfRule type="cellIs" dxfId="13" priority="4" stopIfTrue="1" operator="notEqual">
      <formula>#REF!</formula>
    </cfRule>
  </conditionalFormatting>
  <conditionalFormatting sqref="G12">
    <cfRule type="cellIs" dxfId="12" priority="3" stopIfTrue="1" operator="notEqual">
      <formula>#REF!</formula>
    </cfRule>
  </conditionalFormatting>
  <conditionalFormatting sqref="B8">
    <cfRule type="cellIs" dxfId="11" priority="2" stopIfTrue="1" operator="notEqual">
      <formula>#REF!</formula>
    </cfRule>
  </conditionalFormatting>
  <conditionalFormatting sqref="C8:G8">
    <cfRule type="cellIs" dxfId="10" priority="1" stopIfTrue="1" operator="notEqual">
      <formula>#REF!</formula>
    </cfRule>
  </conditionalFormatting>
  <pageMargins left="0.59055118110236227" right="0.39370078740157483" top="0.59055118110236227" bottom="0.59055118110236227" header="0.51181102362204722" footer="0.51181102362204722"/>
  <pageSetup paperSize="9" orientation="portrait" r:id="rId1"/>
  <headerFooter alignWithMargins="0">
    <oddHeader>&amp;R&amp;A</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49"/>
  <sheetViews>
    <sheetView zoomScale="85" zoomScaleNormal="85" workbookViewId="0">
      <selection activeCell="Q40" sqref="Q40"/>
    </sheetView>
  </sheetViews>
  <sheetFormatPr baseColWidth="10" defaultColWidth="11.42578125" defaultRowHeight="12"/>
  <cols>
    <col min="1" max="1" width="25.28515625" style="16" bestFit="1" customWidth="1"/>
    <col min="2" max="2" width="6.28515625" style="16" bestFit="1" customWidth="1"/>
    <col min="3" max="3" width="7.7109375" style="14" bestFit="1" customWidth="1"/>
    <col min="4" max="4" width="14.140625" style="14" bestFit="1" customWidth="1"/>
    <col min="5" max="5" width="8.85546875" style="14" bestFit="1" customWidth="1"/>
    <col min="6" max="6" width="9.28515625" style="14" bestFit="1" customWidth="1"/>
    <col min="7" max="16384" width="11.42578125" style="17"/>
  </cols>
  <sheetData>
    <row r="1" spans="1:7" ht="18">
      <c r="A1" s="400" t="s">
        <v>392</v>
      </c>
      <c r="B1" s="400"/>
      <c r="C1" s="400"/>
      <c r="D1" s="400"/>
      <c r="E1" s="400"/>
      <c r="F1" s="400"/>
      <c r="G1" s="400"/>
    </row>
    <row r="2" spans="1:7" ht="15.75" customHeight="1">
      <c r="A2" s="403" t="s">
        <v>458</v>
      </c>
      <c r="B2" s="403"/>
      <c r="C2" s="403"/>
      <c r="D2" s="403"/>
      <c r="E2" s="403"/>
      <c r="F2" s="403"/>
      <c r="G2" s="403"/>
    </row>
    <row r="3" spans="1:7" ht="15.75" customHeight="1">
      <c r="A3" s="92"/>
      <c r="B3" s="92"/>
      <c r="C3" s="92"/>
      <c r="D3" s="92"/>
      <c r="E3" s="92"/>
      <c r="F3" s="92"/>
    </row>
    <row r="4" spans="1:7" ht="15.75" customHeight="1" thickBot="1">
      <c r="A4" s="397" t="s">
        <v>436</v>
      </c>
      <c r="B4" s="397"/>
      <c r="C4" s="397"/>
      <c r="D4" s="397"/>
      <c r="E4" s="397"/>
      <c r="F4" s="397"/>
    </row>
    <row r="5" spans="1:7" s="16" customFormat="1" ht="15.75" customHeight="1">
      <c r="A5" s="290"/>
      <c r="B5" s="140"/>
      <c r="C5" s="426" t="s">
        <v>387</v>
      </c>
      <c r="D5" s="426"/>
      <c r="E5" s="426"/>
      <c r="F5" s="426"/>
    </row>
    <row r="6" spans="1:7" s="13" customFormat="1" ht="15.75" customHeight="1">
      <c r="A6" s="153" t="s">
        <v>4</v>
      </c>
      <c r="B6" s="291" t="s">
        <v>7</v>
      </c>
      <c r="C6" s="292" t="s">
        <v>11</v>
      </c>
      <c r="D6" s="292" t="s">
        <v>14</v>
      </c>
      <c r="E6" s="292" t="s">
        <v>15</v>
      </c>
      <c r="F6" s="292" t="s">
        <v>18</v>
      </c>
    </row>
    <row r="7" spans="1:7" s="28" customFormat="1" ht="15.75" customHeight="1">
      <c r="A7" s="116" t="s">
        <v>7</v>
      </c>
      <c r="B7" s="352">
        <v>57</v>
      </c>
      <c r="C7" s="117">
        <v>47</v>
      </c>
      <c r="D7" s="117">
        <v>1</v>
      </c>
      <c r="E7" s="117">
        <v>2</v>
      </c>
      <c r="F7" s="117">
        <v>7</v>
      </c>
    </row>
    <row r="8" spans="1:7" ht="15.75" customHeight="1">
      <c r="A8" s="144" t="s">
        <v>73</v>
      </c>
      <c r="B8" s="365">
        <v>11</v>
      </c>
      <c r="C8" s="142">
        <v>5</v>
      </c>
      <c r="D8" s="142">
        <v>0</v>
      </c>
      <c r="E8" s="142">
        <v>1</v>
      </c>
      <c r="F8" s="142">
        <v>5</v>
      </c>
    </row>
    <row r="9" spans="1:7" ht="15.75" customHeight="1">
      <c r="A9" s="141" t="s">
        <v>267</v>
      </c>
      <c r="B9" s="366">
        <v>1</v>
      </c>
      <c r="C9" s="143">
        <v>0</v>
      </c>
      <c r="D9" s="143">
        <v>0</v>
      </c>
      <c r="E9" s="143">
        <v>1</v>
      </c>
      <c r="F9" s="143">
        <v>0</v>
      </c>
    </row>
    <row r="10" spans="1:7" ht="15.75" customHeight="1">
      <c r="A10" s="98" t="s">
        <v>5</v>
      </c>
      <c r="B10" s="366">
        <v>1</v>
      </c>
      <c r="C10" s="143">
        <v>0</v>
      </c>
      <c r="D10" s="143">
        <v>0</v>
      </c>
      <c r="E10" s="143">
        <v>1</v>
      </c>
      <c r="F10" s="143">
        <v>0</v>
      </c>
    </row>
    <row r="11" spans="1:7" ht="15.75" customHeight="1">
      <c r="A11" s="141" t="s">
        <v>60</v>
      </c>
      <c r="B11" s="366">
        <v>3</v>
      </c>
      <c r="C11" s="143">
        <v>3</v>
      </c>
      <c r="D11" s="143">
        <v>0</v>
      </c>
      <c r="E11" s="143">
        <v>0</v>
      </c>
      <c r="F11" s="143">
        <v>0</v>
      </c>
    </row>
    <row r="12" spans="1:7" ht="15.75" customHeight="1">
      <c r="A12" s="98" t="s">
        <v>6</v>
      </c>
      <c r="B12" s="366">
        <v>1</v>
      </c>
      <c r="C12" s="143">
        <v>1</v>
      </c>
      <c r="D12" s="143">
        <v>0</v>
      </c>
      <c r="E12" s="143">
        <v>0</v>
      </c>
      <c r="F12" s="143">
        <v>0</v>
      </c>
    </row>
    <row r="13" spans="1:7" ht="15.75" customHeight="1">
      <c r="A13" s="98" t="s">
        <v>5</v>
      </c>
      <c r="B13" s="366">
        <v>2</v>
      </c>
      <c r="C13" s="143">
        <v>2</v>
      </c>
      <c r="D13" s="143">
        <v>0</v>
      </c>
      <c r="E13" s="143">
        <v>0</v>
      </c>
      <c r="F13" s="143">
        <v>0</v>
      </c>
    </row>
    <row r="14" spans="1:7" ht="15.75" customHeight="1">
      <c r="A14" s="141" t="s">
        <v>56</v>
      </c>
      <c r="B14" s="366">
        <v>7</v>
      </c>
      <c r="C14" s="143">
        <v>2</v>
      </c>
      <c r="D14" s="143">
        <v>0</v>
      </c>
      <c r="E14" s="143">
        <v>0</v>
      </c>
      <c r="F14" s="143">
        <v>5</v>
      </c>
    </row>
    <row r="15" spans="1:7" ht="15.75" customHeight="1">
      <c r="A15" s="98" t="s">
        <v>6</v>
      </c>
      <c r="B15" s="366">
        <v>1</v>
      </c>
      <c r="C15" s="143">
        <v>0</v>
      </c>
      <c r="D15" s="143">
        <v>0</v>
      </c>
      <c r="E15" s="143">
        <v>0</v>
      </c>
      <c r="F15" s="143">
        <v>1</v>
      </c>
    </row>
    <row r="16" spans="1:7" ht="15.75" customHeight="1">
      <c r="A16" s="98" t="s">
        <v>5</v>
      </c>
      <c r="B16" s="366">
        <v>6</v>
      </c>
      <c r="C16" s="143">
        <v>2</v>
      </c>
      <c r="D16" s="143">
        <v>0</v>
      </c>
      <c r="E16" s="143">
        <v>0</v>
      </c>
      <c r="F16" s="143">
        <v>4</v>
      </c>
    </row>
    <row r="17" spans="1:6" ht="15.75" customHeight="1">
      <c r="A17" s="144" t="s">
        <v>74</v>
      </c>
      <c r="B17" s="365">
        <v>16</v>
      </c>
      <c r="C17" s="142">
        <v>14</v>
      </c>
      <c r="D17" s="142">
        <v>0</v>
      </c>
      <c r="E17" s="142">
        <v>0</v>
      </c>
      <c r="F17" s="142">
        <v>2</v>
      </c>
    </row>
    <row r="18" spans="1:6" ht="15.75" customHeight="1">
      <c r="A18" s="141" t="s">
        <v>48</v>
      </c>
      <c r="B18" s="366">
        <v>2</v>
      </c>
      <c r="C18" s="143">
        <v>2</v>
      </c>
      <c r="D18" s="143">
        <v>0</v>
      </c>
      <c r="E18" s="143">
        <v>0</v>
      </c>
      <c r="F18" s="143">
        <v>0</v>
      </c>
    </row>
    <row r="19" spans="1:6" ht="15.75" customHeight="1">
      <c r="A19" s="98" t="s">
        <v>5</v>
      </c>
      <c r="B19" s="366">
        <v>2</v>
      </c>
      <c r="C19" s="143">
        <v>2</v>
      </c>
      <c r="D19" s="143">
        <v>0</v>
      </c>
      <c r="E19" s="143">
        <v>0</v>
      </c>
      <c r="F19" s="143">
        <v>0</v>
      </c>
    </row>
    <row r="20" spans="1:6" ht="15.75" customHeight="1">
      <c r="A20" s="141" t="s">
        <v>100</v>
      </c>
      <c r="B20" s="366">
        <v>2</v>
      </c>
      <c r="C20" s="143">
        <v>2</v>
      </c>
      <c r="D20" s="143">
        <v>0</v>
      </c>
      <c r="E20" s="143">
        <v>0</v>
      </c>
      <c r="F20" s="143">
        <v>0</v>
      </c>
    </row>
    <row r="21" spans="1:6" ht="15.75" customHeight="1">
      <c r="A21" s="98" t="s">
        <v>6</v>
      </c>
      <c r="B21" s="366">
        <v>1</v>
      </c>
      <c r="C21" s="143">
        <v>1</v>
      </c>
      <c r="D21" s="143">
        <v>0</v>
      </c>
      <c r="E21" s="143">
        <v>0</v>
      </c>
      <c r="F21" s="143">
        <v>0</v>
      </c>
    </row>
    <row r="22" spans="1:6" ht="15.75" customHeight="1">
      <c r="A22" s="98" t="s">
        <v>5</v>
      </c>
      <c r="B22" s="366">
        <v>1</v>
      </c>
      <c r="C22" s="143">
        <v>1</v>
      </c>
      <c r="D22" s="143">
        <v>0</v>
      </c>
      <c r="E22" s="143">
        <v>0</v>
      </c>
      <c r="F22" s="143">
        <v>0</v>
      </c>
    </row>
    <row r="23" spans="1:6" ht="15.75" customHeight="1">
      <c r="A23" s="141" t="s">
        <v>393</v>
      </c>
      <c r="B23" s="366">
        <v>1</v>
      </c>
      <c r="C23" s="143">
        <v>1</v>
      </c>
      <c r="D23" s="143">
        <v>0</v>
      </c>
      <c r="E23" s="143">
        <v>0</v>
      </c>
      <c r="F23" s="143">
        <v>0</v>
      </c>
    </row>
    <row r="24" spans="1:6" ht="15.75" customHeight="1">
      <c r="A24" s="98" t="s">
        <v>5</v>
      </c>
      <c r="B24" s="366">
        <v>1</v>
      </c>
      <c r="C24" s="143">
        <v>1</v>
      </c>
      <c r="D24" s="143">
        <v>0</v>
      </c>
      <c r="E24" s="143">
        <v>0</v>
      </c>
      <c r="F24" s="143">
        <v>0</v>
      </c>
    </row>
    <row r="25" spans="1:6" ht="15.75" customHeight="1">
      <c r="A25" s="141" t="s">
        <v>61</v>
      </c>
      <c r="B25" s="366">
        <v>3</v>
      </c>
      <c r="C25" s="143">
        <v>3</v>
      </c>
      <c r="D25" s="143">
        <v>0</v>
      </c>
      <c r="E25" s="143">
        <v>0</v>
      </c>
      <c r="F25" s="143">
        <v>0</v>
      </c>
    </row>
    <row r="26" spans="1:6" ht="15.75" customHeight="1">
      <c r="A26" s="98" t="s">
        <v>6</v>
      </c>
      <c r="B26" s="353">
        <v>1</v>
      </c>
      <c r="C26" s="115">
        <v>1</v>
      </c>
      <c r="D26" s="115">
        <v>0</v>
      </c>
      <c r="E26" s="115">
        <v>0</v>
      </c>
      <c r="F26" s="115">
        <v>0</v>
      </c>
    </row>
    <row r="27" spans="1:6" ht="15.75" customHeight="1">
      <c r="A27" s="98" t="s">
        <v>5</v>
      </c>
      <c r="B27" s="353">
        <v>2</v>
      </c>
      <c r="C27" s="115">
        <v>2</v>
      </c>
      <c r="D27" s="115">
        <v>0</v>
      </c>
      <c r="E27" s="115">
        <v>0</v>
      </c>
      <c r="F27" s="115">
        <v>0</v>
      </c>
    </row>
    <row r="28" spans="1:6" ht="15.75" customHeight="1">
      <c r="A28" s="141" t="s">
        <v>54</v>
      </c>
      <c r="B28" s="353">
        <v>8</v>
      </c>
      <c r="C28" s="115">
        <v>6</v>
      </c>
      <c r="D28" s="115">
        <v>0</v>
      </c>
      <c r="E28" s="115">
        <v>0</v>
      </c>
      <c r="F28" s="115">
        <v>2</v>
      </c>
    </row>
    <row r="29" spans="1:6" ht="15.75" customHeight="1">
      <c r="A29" s="98" t="s">
        <v>6</v>
      </c>
      <c r="B29" s="353">
        <v>6</v>
      </c>
      <c r="C29" s="115">
        <v>4</v>
      </c>
      <c r="D29" s="115">
        <v>0</v>
      </c>
      <c r="E29" s="115">
        <v>0</v>
      </c>
      <c r="F29" s="115">
        <v>2</v>
      </c>
    </row>
    <row r="30" spans="1:6" ht="15.75" customHeight="1">
      <c r="A30" s="98" t="s">
        <v>5</v>
      </c>
      <c r="B30" s="353">
        <v>2</v>
      </c>
      <c r="C30" s="115">
        <v>2</v>
      </c>
      <c r="D30" s="115">
        <v>0</v>
      </c>
      <c r="E30" s="115">
        <v>0</v>
      </c>
      <c r="F30" s="115">
        <v>0</v>
      </c>
    </row>
    <row r="31" spans="1:6" ht="15.75" customHeight="1">
      <c r="A31" s="144" t="s">
        <v>76</v>
      </c>
      <c r="B31" s="352">
        <v>29</v>
      </c>
      <c r="C31" s="117">
        <v>27</v>
      </c>
      <c r="D31" s="117">
        <v>1</v>
      </c>
      <c r="E31" s="117">
        <v>1</v>
      </c>
      <c r="F31" s="117">
        <v>0</v>
      </c>
    </row>
    <row r="32" spans="1:6" ht="15.75" customHeight="1">
      <c r="A32" s="141" t="s">
        <v>63</v>
      </c>
      <c r="B32" s="353">
        <v>5</v>
      </c>
      <c r="C32" s="115">
        <v>4</v>
      </c>
      <c r="D32" s="115">
        <v>1</v>
      </c>
      <c r="E32" s="115">
        <v>0</v>
      </c>
      <c r="F32" s="115">
        <v>0</v>
      </c>
    </row>
    <row r="33" spans="1:7" ht="15.75" customHeight="1">
      <c r="A33" s="98" t="s">
        <v>6</v>
      </c>
      <c r="B33" s="353">
        <v>1</v>
      </c>
      <c r="C33" s="115">
        <v>1</v>
      </c>
      <c r="D33" s="115">
        <v>0</v>
      </c>
      <c r="E33" s="115">
        <v>0</v>
      </c>
      <c r="F33" s="115">
        <v>0</v>
      </c>
    </row>
    <row r="34" spans="1:7" ht="15.75" customHeight="1">
      <c r="A34" s="98" t="s">
        <v>5</v>
      </c>
      <c r="B34" s="353">
        <v>4</v>
      </c>
      <c r="C34" s="115">
        <v>3</v>
      </c>
      <c r="D34" s="115">
        <v>1</v>
      </c>
      <c r="E34" s="115">
        <v>0</v>
      </c>
      <c r="F34" s="115">
        <v>0</v>
      </c>
    </row>
    <row r="35" spans="1:7" ht="15.75" customHeight="1">
      <c r="A35" s="141" t="s">
        <v>321</v>
      </c>
      <c r="B35" s="353">
        <v>1</v>
      </c>
      <c r="C35" s="115">
        <v>1</v>
      </c>
      <c r="D35" s="115">
        <v>0</v>
      </c>
      <c r="E35" s="115">
        <v>0</v>
      </c>
      <c r="F35" s="115">
        <v>0</v>
      </c>
    </row>
    <row r="36" spans="1:7" ht="15.75" customHeight="1">
      <c r="A36" s="98" t="s">
        <v>5</v>
      </c>
      <c r="B36" s="353">
        <v>1</v>
      </c>
      <c r="C36" s="115">
        <v>1</v>
      </c>
      <c r="D36" s="115">
        <v>0</v>
      </c>
      <c r="E36" s="115">
        <v>0</v>
      </c>
      <c r="F36" s="115">
        <v>0</v>
      </c>
    </row>
    <row r="37" spans="1:7" ht="15.75" customHeight="1">
      <c r="A37" s="141" t="s">
        <v>204</v>
      </c>
      <c r="B37" s="353">
        <v>15</v>
      </c>
      <c r="C37" s="115">
        <v>14</v>
      </c>
      <c r="D37" s="115">
        <v>0</v>
      </c>
      <c r="E37" s="115">
        <v>1</v>
      </c>
      <c r="F37" s="115">
        <v>0</v>
      </c>
    </row>
    <row r="38" spans="1:7" ht="15.75" customHeight="1">
      <c r="A38" s="98" t="s">
        <v>6</v>
      </c>
      <c r="B38" s="353">
        <v>2</v>
      </c>
      <c r="C38" s="115">
        <v>2</v>
      </c>
      <c r="D38" s="115">
        <v>0</v>
      </c>
      <c r="E38" s="115">
        <v>0</v>
      </c>
      <c r="F38" s="115">
        <v>0</v>
      </c>
    </row>
    <row r="39" spans="1:7" ht="15.75" customHeight="1">
      <c r="A39" s="98" t="s">
        <v>5</v>
      </c>
      <c r="B39" s="353">
        <v>13</v>
      </c>
      <c r="C39" s="115">
        <v>12</v>
      </c>
      <c r="D39" s="115">
        <v>0</v>
      </c>
      <c r="E39" s="115">
        <v>1</v>
      </c>
      <c r="F39" s="115">
        <v>0</v>
      </c>
    </row>
    <row r="40" spans="1:7" ht="15.75" customHeight="1">
      <c r="A40" s="141" t="s">
        <v>96</v>
      </c>
      <c r="B40" s="353">
        <v>7</v>
      </c>
      <c r="C40" s="115">
        <v>7</v>
      </c>
      <c r="D40" s="115">
        <v>0</v>
      </c>
      <c r="E40" s="115">
        <v>0</v>
      </c>
      <c r="F40" s="115">
        <v>0</v>
      </c>
    </row>
    <row r="41" spans="1:7" ht="15.75" customHeight="1">
      <c r="A41" s="98" t="s">
        <v>6</v>
      </c>
      <c r="B41" s="353">
        <v>4</v>
      </c>
      <c r="C41" s="115">
        <v>4</v>
      </c>
      <c r="D41" s="115">
        <v>0</v>
      </c>
      <c r="E41" s="115">
        <v>0</v>
      </c>
      <c r="F41" s="115">
        <v>0</v>
      </c>
    </row>
    <row r="42" spans="1:7" ht="15.75" customHeight="1">
      <c r="A42" s="98" t="s">
        <v>5</v>
      </c>
      <c r="B42" s="353">
        <v>3</v>
      </c>
      <c r="C42" s="115">
        <v>3</v>
      </c>
      <c r="D42" s="115">
        <v>0</v>
      </c>
      <c r="E42" s="115">
        <v>0</v>
      </c>
      <c r="F42" s="115">
        <v>0</v>
      </c>
    </row>
    <row r="43" spans="1:7" ht="15.75" customHeight="1">
      <c r="A43" s="141" t="s">
        <v>195</v>
      </c>
      <c r="B43" s="353">
        <v>1</v>
      </c>
      <c r="C43" s="115">
        <v>1</v>
      </c>
      <c r="D43" s="115">
        <v>0</v>
      </c>
      <c r="E43" s="115">
        <v>0</v>
      </c>
      <c r="F43" s="115">
        <v>0</v>
      </c>
    </row>
    <row r="44" spans="1:7" ht="15.75" customHeight="1">
      <c r="A44" s="98" t="s">
        <v>5</v>
      </c>
      <c r="B44" s="353">
        <v>1</v>
      </c>
      <c r="C44" s="115">
        <v>1</v>
      </c>
      <c r="D44" s="115">
        <v>0</v>
      </c>
      <c r="E44" s="115">
        <v>0</v>
      </c>
      <c r="F44" s="115">
        <v>0</v>
      </c>
    </row>
    <row r="45" spans="1:7" ht="15.75" customHeight="1">
      <c r="A45" s="144" t="s">
        <v>98</v>
      </c>
      <c r="B45" s="352">
        <v>1</v>
      </c>
      <c r="C45" s="117">
        <v>1</v>
      </c>
      <c r="D45" s="117">
        <v>0</v>
      </c>
      <c r="E45" s="117">
        <v>0</v>
      </c>
      <c r="F45" s="117">
        <v>0</v>
      </c>
    </row>
    <row r="46" spans="1:7" s="28" customFormat="1" ht="15.75" customHeight="1">
      <c r="A46" s="98" t="s">
        <v>98</v>
      </c>
      <c r="B46" s="353">
        <v>1</v>
      </c>
      <c r="C46" s="115">
        <v>1</v>
      </c>
      <c r="D46" s="115">
        <v>0</v>
      </c>
      <c r="E46" s="115">
        <v>0</v>
      </c>
      <c r="F46" s="115">
        <v>0</v>
      </c>
    </row>
    <row r="47" spans="1:7" s="28" customFormat="1" ht="15.75" customHeight="1" thickBot="1">
      <c r="A47" s="251" t="s">
        <v>5</v>
      </c>
      <c r="B47" s="351">
        <v>1</v>
      </c>
      <c r="C47" s="252">
        <v>1</v>
      </c>
      <c r="D47" s="252">
        <v>0</v>
      </c>
      <c r="E47" s="252">
        <v>0</v>
      </c>
      <c r="F47" s="252">
        <v>0</v>
      </c>
    </row>
    <row r="48" spans="1:7" ht="12.75">
      <c r="A48" s="401" t="s">
        <v>646</v>
      </c>
      <c r="B48" s="401"/>
      <c r="C48" s="401"/>
      <c r="D48" s="401"/>
      <c r="E48" s="401"/>
      <c r="F48" s="401"/>
      <c r="G48" s="216"/>
    </row>
    <row r="49" spans="1:1" ht="12.75">
      <c r="A49" s="58"/>
    </row>
  </sheetData>
  <mergeCells count="5">
    <mergeCell ref="C5:F5"/>
    <mergeCell ref="A4:F4"/>
    <mergeCell ref="A1:G1"/>
    <mergeCell ref="A2:G2"/>
    <mergeCell ref="A48:F48"/>
  </mergeCells>
  <conditionalFormatting sqref="B6:F6">
    <cfRule type="cellIs" dxfId="9" priority="11" stopIfTrue="1" operator="notEqual">
      <formula>#REF!</formula>
    </cfRule>
  </conditionalFormatting>
  <pageMargins left="0.7" right="0.7" top="0.78740157499999996" bottom="0.78740157499999996" header="0.3" footer="0.3"/>
  <pageSetup paperSize="9" scale="82"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85"/>
  <sheetViews>
    <sheetView zoomScale="85" zoomScaleNormal="85" workbookViewId="0">
      <selection activeCell="T20" sqref="T20"/>
    </sheetView>
  </sheetViews>
  <sheetFormatPr baseColWidth="10" defaultColWidth="11.42578125" defaultRowHeight="12.75"/>
  <cols>
    <col min="1" max="1" width="6.7109375" style="1" customWidth="1"/>
    <col min="2" max="2" width="17.42578125" style="1" bestFit="1" customWidth="1"/>
    <col min="3" max="3" width="8.28515625" style="1" bestFit="1" customWidth="1"/>
    <col min="4" max="4" width="10" style="1" bestFit="1" customWidth="1"/>
    <col min="5" max="5" width="9.85546875" style="1" bestFit="1" customWidth="1"/>
    <col min="6" max="6" width="15.5703125" style="1" bestFit="1" customWidth="1"/>
    <col min="7" max="7" width="9.7109375" style="1" bestFit="1" customWidth="1"/>
    <col min="8" max="8" width="10.5703125" style="1" bestFit="1" customWidth="1"/>
    <col min="9" max="9" width="9.85546875" style="1" bestFit="1" customWidth="1"/>
    <col min="10" max="10" width="10.28515625" style="1" bestFit="1" customWidth="1"/>
    <col min="11" max="11" width="11" style="1" bestFit="1" customWidth="1"/>
    <col min="12" max="12" width="10.28515625" style="1" bestFit="1" customWidth="1"/>
    <col min="13" max="13" width="17.140625" style="1" bestFit="1" customWidth="1"/>
    <col min="14" max="16384" width="11.42578125" style="1"/>
  </cols>
  <sheetData>
    <row r="1" spans="1:13" ht="18">
      <c r="A1" s="428" t="s">
        <v>80</v>
      </c>
      <c r="B1" s="428"/>
      <c r="C1" s="428"/>
      <c r="D1" s="428"/>
      <c r="E1" s="428"/>
      <c r="F1" s="428"/>
      <c r="G1" s="428"/>
      <c r="H1" s="428"/>
      <c r="I1" s="428"/>
      <c r="J1" s="428"/>
      <c r="K1" s="428"/>
      <c r="L1" s="428"/>
      <c r="M1" s="428"/>
    </row>
    <row r="2" spans="1:13" ht="16.5" customHeight="1">
      <c r="A2" s="393"/>
      <c r="B2" s="393"/>
      <c r="C2" s="393"/>
      <c r="D2" s="393"/>
      <c r="E2" s="393"/>
      <c r="F2" s="393"/>
      <c r="G2" s="393"/>
      <c r="H2" s="393"/>
      <c r="I2" s="393"/>
      <c r="J2" s="393"/>
      <c r="K2" s="393"/>
      <c r="L2" s="393"/>
      <c r="M2" s="393"/>
    </row>
    <row r="3" spans="1:13" ht="15.75" customHeight="1" thickBot="1">
      <c r="A3" s="427" t="s">
        <v>136</v>
      </c>
      <c r="B3" s="427"/>
      <c r="C3" s="427"/>
      <c r="D3" s="427"/>
      <c r="E3" s="427"/>
      <c r="F3" s="427"/>
      <c r="G3" s="427"/>
      <c r="H3" s="427"/>
      <c r="I3" s="427"/>
      <c r="J3" s="427"/>
      <c r="K3" s="427"/>
      <c r="L3" s="427"/>
      <c r="M3" s="427"/>
    </row>
    <row r="4" spans="1:13" ht="15.75" customHeight="1">
      <c r="A4" s="297" t="s">
        <v>1</v>
      </c>
      <c r="B4" s="297" t="s">
        <v>9</v>
      </c>
      <c r="C4" s="297" t="s">
        <v>11</v>
      </c>
      <c r="D4" s="297" t="s">
        <v>12</v>
      </c>
      <c r="E4" s="297" t="s">
        <v>13</v>
      </c>
      <c r="F4" s="297" t="s">
        <v>14</v>
      </c>
      <c r="G4" s="297" t="s">
        <v>15</v>
      </c>
      <c r="H4" s="297" t="s">
        <v>16</v>
      </c>
      <c r="I4" s="297" t="s">
        <v>17</v>
      </c>
      <c r="J4" s="297" t="s">
        <v>18</v>
      </c>
      <c r="K4" s="297" t="s">
        <v>19</v>
      </c>
      <c r="L4" s="297" t="s">
        <v>20</v>
      </c>
      <c r="M4" s="298" t="s">
        <v>21</v>
      </c>
    </row>
    <row r="5" spans="1:13" ht="15.75" customHeight="1">
      <c r="A5" s="145">
        <v>2008</v>
      </c>
      <c r="B5" s="367">
        <v>578</v>
      </c>
      <c r="C5" s="146">
        <v>80</v>
      </c>
      <c r="D5" s="146">
        <v>82</v>
      </c>
      <c r="E5" s="146">
        <v>65</v>
      </c>
      <c r="F5" s="146">
        <v>34</v>
      </c>
      <c r="G5" s="146">
        <v>114</v>
      </c>
      <c r="H5" s="146">
        <v>4</v>
      </c>
      <c r="I5" s="146">
        <v>51</v>
      </c>
      <c r="J5" s="146">
        <v>67</v>
      </c>
      <c r="K5" s="146">
        <v>31</v>
      </c>
      <c r="L5" s="146">
        <v>25</v>
      </c>
      <c r="M5" s="146">
        <v>25</v>
      </c>
    </row>
    <row r="6" spans="1:13" ht="15.75" customHeight="1">
      <c r="A6" s="145">
        <v>2009</v>
      </c>
      <c r="B6" s="367">
        <v>584</v>
      </c>
      <c r="C6" s="146">
        <v>121</v>
      </c>
      <c r="D6" s="146">
        <v>71</v>
      </c>
      <c r="E6" s="146">
        <v>54</v>
      </c>
      <c r="F6" s="146">
        <v>30</v>
      </c>
      <c r="G6" s="146">
        <v>97</v>
      </c>
      <c r="H6" s="146">
        <v>4</v>
      </c>
      <c r="I6" s="146">
        <v>65</v>
      </c>
      <c r="J6" s="146">
        <v>78</v>
      </c>
      <c r="K6" s="146">
        <v>31</v>
      </c>
      <c r="L6" s="146">
        <v>20</v>
      </c>
      <c r="M6" s="146">
        <v>13</v>
      </c>
    </row>
    <row r="7" spans="1:13" ht="15.75" customHeight="1">
      <c r="A7" s="145">
        <v>2010</v>
      </c>
      <c r="B7" s="367">
        <v>591</v>
      </c>
      <c r="C7" s="146">
        <v>105</v>
      </c>
      <c r="D7" s="146">
        <v>67</v>
      </c>
      <c r="E7" s="146">
        <v>67</v>
      </c>
      <c r="F7" s="146">
        <v>37</v>
      </c>
      <c r="G7" s="146">
        <v>104</v>
      </c>
      <c r="H7" s="146">
        <v>7</v>
      </c>
      <c r="I7" s="146">
        <v>58</v>
      </c>
      <c r="J7" s="146">
        <v>75</v>
      </c>
      <c r="K7" s="146">
        <v>27</v>
      </c>
      <c r="L7" s="146">
        <v>35</v>
      </c>
      <c r="M7" s="146">
        <v>9</v>
      </c>
    </row>
    <row r="8" spans="1:13" ht="15.75" customHeight="1">
      <c r="A8" s="145">
        <v>2011</v>
      </c>
      <c r="B8" s="367">
        <v>650</v>
      </c>
      <c r="C8" s="146">
        <v>135</v>
      </c>
      <c r="D8" s="146">
        <v>68</v>
      </c>
      <c r="E8" s="146">
        <v>45</v>
      </c>
      <c r="F8" s="146">
        <v>63</v>
      </c>
      <c r="G8" s="146">
        <v>126</v>
      </c>
      <c r="H8" s="146">
        <v>4</v>
      </c>
      <c r="I8" s="146">
        <v>58</v>
      </c>
      <c r="J8" s="146">
        <v>76</v>
      </c>
      <c r="K8" s="146">
        <v>31</v>
      </c>
      <c r="L8" s="146">
        <v>27</v>
      </c>
      <c r="M8" s="146">
        <v>17</v>
      </c>
    </row>
    <row r="9" spans="1:13" ht="15.75" customHeight="1">
      <c r="A9" s="147">
        <v>2012</v>
      </c>
      <c r="B9" s="368">
        <v>671</v>
      </c>
      <c r="C9" s="148">
        <v>118</v>
      </c>
      <c r="D9" s="148">
        <v>111</v>
      </c>
      <c r="E9" s="148">
        <v>54</v>
      </c>
      <c r="F9" s="148">
        <v>49</v>
      </c>
      <c r="G9" s="148">
        <v>99</v>
      </c>
      <c r="H9" s="148">
        <v>7</v>
      </c>
      <c r="I9" s="148">
        <v>68</v>
      </c>
      <c r="J9" s="148">
        <v>104</v>
      </c>
      <c r="K9" s="148">
        <v>21</v>
      </c>
      <c r="L9" s="148">
        <v>30</v>
      </c>
      <c r="M9" s="148">
        <v>10</v>
      </c>
    </row>
    <row r="10" spans="1:13" ht="15.75" customHeight="1">
      <c r="A10" s="147">
        <v>2013</v>
      </c>
      <c r="B10" s="368">
        <v>696</v>
      </c>
      <c r="C10" s="148">
        <v>153</v>
      </c>
      <c r="D10" s="148">
        <v>106</v>
      </c>
      <c r="E10" s="148">
        <v>76</v>
      </c>
      <c r="F10" s="148">
        <v>39</v>
      </c>
      <c r="G10" s="148">
        <v>97</v>
      </c>
      <c r="H10" s="148">
        <v>3</v>
      </c>
      <c r="I10" s="148">
        <v>78</v>
      </c>
      <c r="J10" s="148">
        <v>76</v>
      </c>
      <c r="K10" s="148">
        <v>22</v>
      </c>
      <c r="L10" s="148">
        <v>28</v>
      </c>
      <c r="M10" s="148">
        <v>18</v>
      </c>
    </row>
    <row r="11" spans="1:13" ht="15.75" customHeight="1">
      <c r="A11" s="147">
        <v>2014</v>
      </c>
      <c r="B11" s="368">
        <v>615</v>
      </c>
      <c r="C11" s="148">
        <v>125</v>
      </c>
      <c r="D11" s="148">
        <v>65</v>
      </c>
      <c r="E11" s="148">
        <v>53</v>
      </c>
      <c r="F11" s="148">
        <v>37</v>
      </c>
      <c r="G11" s="148">
        <v>98</v>
      </c>
      <c r="H11" s="148">
        <v>5</v>
      </c>
      <c r="I11" s="148">
        <v>72</v>
      </c>
      <c r="J11" s="148">
        <v>81</v>
      </c>
      <c r="K11" s="148">
        <v>32</v>
      </c>
      <c r="L11" s="148">
        <v>34</v>
      </c>
      <c r="M11" s="148">
        <v>13</v>
      </c>
    </row>
    <row r="12" spans="1:13" ht="15.75" customHeight="1">
      <c r="A12" s="147">
        <v>2015</v>
      </c>
      <c r="B12" s="368">
        <v>657</v>
      </c>
      <c r="C12" s="148">
        <v>107</v>
      </c>
      <c r="D12" s="148">
        <v>92</v>
      </c>
      <c r="E12" s="148">
        <v>66</v>
      </c>
      <c r="F12" s="148">
        <v>53</v>
      </c>
      <c r="G12" s="148">
        <v>97</v>
      </c>
      <c r="H12" s="148">
        <v>5</v>
      </c>
      <c r="I12" s="148">
        <v>79</v>
      </c>
      <c r="J12" s="148">
        <v>89</v>
      </c>
      <c r="K12" s="148">
        <v>26</v>
      </c>
      <c r="L12" s="148">
        <v>25</v>
      </c>
      <c r="M12" s="148">
        <v>18</v>
      </c>
    </row>
    <row r="13" spans="1:13" ht="15.75" customHeight="1">
      <c r="A13" s="147">
        <v>2016</v>
      </c>
      <c r="B13" s="368">
        <v>607</v>
      </c>
      <c r="C13" s="148">
        <v>122</v>
      </c>
      <c r="D13" s="148">
        <v>73</v>
      </c>
      <c r="E13" s="148">
        <v>76</v>
      </c>
      <c r="F13" s="148">
        <v>33</v>
      </c>
      <c r="G13" s="148">
        <v>99</v>
      </c>
      <c r="H13" s="148">
        <v>6</v>
      </c>
      <c r="I13" s="148">
        <v>53</v>
      </c>
      <c r="J13" s="148">
        <v>81</v>
      </c>
      <c r="K13" s="148">
        <v>23</v>
      </c>
      <c r="L13" s="148">
        <v>31</v>
      </c>
      <c r="M13" s="148">
        <v>10</v>
      </c>
    </row>
    <row r="14" spans="1:13" ht="15.75" customHeight="1">
      <c r="A14" s="147">
        <v>2017</v>
      </c>
      <c r="B14" s="368">
        <v>645</v>
      </c>
      <c r="C14" s="148">
        <v>148</v>
      </c>
      <c r="D14" s="148">
        <v>108</v>
      </c>
      <c r="E14" s="148">
        <v>49</v>
      </c>
      <c r="F14" s="148">
        <v>38</v>
      </c>
      <c r="G14" s="148">
        <v>90</v>
      </c>
      <c r="H14" s="148">
        <v>3</v>
      </c>
      <c r="I14" s="148">
        <v>66</v>
      </c>
      <c r="J14" s="148">
        <v>97</v>
      </c>
      <c r="K14" s="148">
        <v>13</v>
      </c>
      <c r="L14" s="148">
        <v>23</v>
      </c>
      <c r="M14" s="148">
        <v>10</v>
      </c>
    </row>
    <row r="15" spans="1:13" ht="15.75" customHeight="1">
      <c r="A15" s="147">
        <v>2018</v>
      </c>
      <c r="B15" s="368">
        <v>649</v>
      </c>
      <c r="C15" s="148">
        <v>134</v>
      </c>
      <c r="D15" s="148">
        <v>96</v>
      </c>
      <c r="E15" s="148">
        <v>51</v>
      </c>
      <c r="F15" s="148">
        <v>41</v>
      </c>
      <c r="G15" s="148">
        <v>89</v>
      </c>
      <c r="H15" s="148">
        <v>7</v>
      </c>
      <c r="I15" s="148">
        <v>80</v>
      </c>
      <c r="J15" s="148">
        <v>76</v>
      </c>
      <c r="K15" s="148">
        <v>29</v>
      </c>
      <c r="L15" s="148">
        <v>26</v>
      </c>
      <c r="M15" s="148">
        <v>20</v>
      </c>
    </row>
    <row r="16" spans="1:13" ht="15.75" customHeight="1" thickBot="1">
      <c r="A16" s="294">
        <v>2019</v>
      </c>
      <c r="B16" s="369">
        <v>727</v>
      </c>
      <c r="C16" s="295">
        <v>154</v>
      </c>
      <c r="D16" s="295">
        <v>107</v>
      </c>
      <c r="E16" s="295">
        <v>78</v>
      </c>
      <c r="F16" s="295">
        <v>39</v>
      </c>
      <c r="G16" s="295">
        <v>88</v>
      </c>
      <c r="H16" s="295">
        <v>3</v>
      </c>
      <c r="I16" s="295">
        <v>81</v>
      </c>
      <c r="J16" s="295">
        <v>85</v>
      </c>
      <c r="K16" s="295">
        <v>27</v>
      </c>
      <c r="L16" s="295">
        <v>49</v>
      </c>
      <c r="M16" s="295">
        <v>16</v>
      </c>
    </row>
    <row r="17" spans="1:14" ht="15.75" customHeight="1">
      <c r="A17" s="401" t="s">
        <v>646</v>
      </c>
      <c r="B17" s="401"/>
      <c r="C17" s="401"/>
      <c r="D17" s="401"/>
      <c r="E17" s="401"/>
      <c r="F17" s="401"/>
      <c r="G17" s="401"/>
      <c r="H17" s="401"/>
      <c r="I17" s="401"/>
      <c r="J17" s="401"/>
      <c r="K17" s="401"/>
      <c r="L17" s="401"/>
      <c r="M17" s="401"/>
      <c r="N17" s="217"/>
    </row>
    <row r="18" spans="1:14" ht="15.75" customHeight="1">
      <c r="C18" s="2"/>
      <c r="D18" s="2"/>
      <c r="E18" s="2"/>
      <c r="F18" s="2"/>
      <c r="G18" s="2"/>
      <c r="H18" s="2"/>
      <c r="I18" s="2"/>
      <c r="J18" s="2"/>
      <c r="K18" s="2"/>
      <c r="L18" s="2"/>
      <c r="M18" s="2"/>
    </row>
    <row r="19" spans="1:14" ht="18">
      <c r="A19" s="428" t="s">
        <v>349</v>
      </c>
      <c r="B19" s="428"/>
      <c r="C19" s="428"/>
      <c r="D19" s="428"/>
      <c r="E19" s="428"/>
      <c r="F19" s="428"/>
      <c r="G19" s="428"/>
      <c r="H19" s="428"/>
      <c r="I19" s="428"/>
      <c r="J19" s="428"/>
      <c r="K19" s="428"/>
      <c r="L19" s="428"/>
      <c r="M19" s="428"/>
    </row>
    <row r="20" spans="1:14" ht="15.75" customHeight="1" thickBot="1">
      <c r="A20" s="429" t="s">
        <v>137</v>
      </c>
      <c r="B20" s="429"/>
      <c r="C20" s="429"/>
      <c r="D20" s="429"/>
      <c r="E20" s="429"/>
      <c r="F20" s="429"/>
      <c r="G20" s="429"/>
      <c r="H20" s="429"/>
      <c r="I20" s="429"/>
      <c r="J20" s="429"/>
      <c r="K20" s="429"/>
      <c r="L20" s="429"/>
      <c r="M20" s="429"/>
    </row>
    <row r="21" spans="1:14" ht="15.75" customHeight="1">
      <c r="A21" s="297" t="s">
        <v>1</v>
      </c>
      <c r="B21" s="297" t="s">
        <v>9</v>
      </c>
      <c r="C21" s="297" t="s">
        <v>11</v>
      </c>
      <c r="D21" s="297" t="s">
        <v>12</v>
      </c>
      <c r="E21" s="297" t="s">
        <v>13</v>
      </c>
      <c r="F21" s="297" t="s">
        <v>14</v>
      </c>
      <c r="G21" s="297" t="s">
        <v>15</v>
      </c>
      <c r="H21" s="297" t="s">
        <v>16</v>
      </c>
      <c r="I21" s="297" t="s">
        <v>17</v>
      </c>
      <c r="J21" s="297" t="s">
        <v>18</v>
      </c>
      <c r="K21" s="297" t="s">
        <v>19</v>
      </c>
      <c r="L21" s="297" t="s">
        <v>20</v>
      </c>
      <c r="M21" s="298" t="s">
        <v>21</v>
      </c>
    </row>
    <row r="22" spans="1:14" ht="15.75" customHeight="1">
      <c r="A22" s="145">
        <v>2008</v>
      </c>
      <c r="B22" s="367">
        <v>272</v>
      </c>
      <c r="C22" s="146">
        <v>37</v>
      </c>
      <c r="D22" s="146">
        <v>39</v>
      </c>
      <c r="E22" s="146">
        <v>29</v>
      </c>
      <c r="F22" s="150">
        <v>18</v>
      </c>
      <c r="G22" s="150">
        <v>49</v>
      </c>
      <c r="H22" s="150">
        <v>2</v>
      </c>
      <c r="I22" s="150">
        <v>30</v>
      </c>
      <c r="J22" s="150">
        <v>29</v>
      </c>
      <c r="K22" s="150">
        <v>9</v>
      </c>
      <c r="L22" s="150">
        <v>18</v>
      </c>
      <c r="M22" s="150">
        <v>12</v>
      </c>
    </row>
    <row r="23" spans="1:14" ht="15.75" customHeight="1">
      <c r="A23" s="145">
        <v>2009</v>
      </c>
      <c r="B23" s="367">
        <v>290</v>
      </c>
      <c r="C23" s="146">
        <v>66</v>
      </c>
      <c r="D23" s="146">
        <v>38</v>
      </c>
      <c r="E23" s="146">
        <v>31</v>
      </c>
      <c r="F23" s="150">
        <v>12</v>
      </c>
      <c r="G23" s="150">
        <v>42</v>
      </c>
      <c r="H23" s="150">
        <v>2</v>
      </c>
      <c r="I23" s="150">
        <v>28</v>
      </c>
      <c r="J23" s="150">
        <v>41</v>
      </c>
      <c r="K23" s="150">
        <v>14</v>
      </c>
      <c r="L23" s="150">
        <v>9</v>
      </c>
      <c r="M23" s="150">
        <v>7</v>
      </c>
    </row>
    <row r="24" spans="1:14" ht="15.75" customHeight="1">
      <c r="A24" s="145">
        <v>2010</v>
      </c>
      <c r="B24" s="367">
        <v>285</v>
      </c>
      <c r="C24" s="146">
        <v>41</v>
      </c>
      <c r="D24" s="146">
        <v>31</v>
      </c>
      <c r="E24" s="146">
        <v>36</v>
      </c>
      <c r="F24" s="150">
        <v>16</v>
      </c>
      <c r="G24" s="150">
        <v>54</v>
      </c>
      <c r="H24" s="150">
        <v>4</v>
      </c>
      <c r="I24" s="150">
        <v>28</v>
      </c>
      <c r="J24" s="150">
        <v>35</v>
      </c>
      <c r="K24" s="150">
        <v>16</v>
      </c>
      <c r="L24" s="150">
        <v>19</v>
      </c>
      <c r="M24" s="150">
        <v>5</v>
      </c>
    </row>
    <row r="25" spans="1:14" ht="15.75" customHeight="1">
      <c r="A25" s="145">
        <v>2011</v>
      </c>
      <c r="B25" s="367">
        <v>328</v>
      </c>
      <c r="C25" s="150">
        <v>68</v>
      </c>
      <c r="D25" s="150">
        <v>34</v>
      </c>
      <c r="E25" s="150">
        <v>21</v>
      </c>
      <c r="F25" s="150">
        <v>32</v>
      </c>
      <c r="G25" s="150">
        <v>62</v>
      </c>
      <c r="H25" s="150">
        <v>2</v>
      </c>
      <c r="I25" s="150">
        <v>32</v>
      </c>
      <c r="J25" s="150">
        <v>41</v>
      </c>
      <c r="K25" s="150">
        <v>13</v>
      </c>
      <c r="L25" s="150">
        <v>12</v>
      </c>
      <c r="M25" s="150">
        <v>11</v>
      </c>
    </row>
    <row r="26" spans="1:14" ht="15.75" customHeight="1">
      <c r="A26" s="147">
        <v>2012</v>
      </c>
      <c r="B26" s="368">
        <v>314</v>
      </c>
      <c r="C26" s="151">
        <v>54</v>
      </c>
      <c r="D26" s="151">
        <v>59</v>
      </c>
      <c r="E26" s="151">
        <v>28</v>
      </c>
      <c r="F26" s="151">
        <v>22</v>
      </c>
      <c r="G26" s="151">
        <v>47</v>
      </c>
      <c r="H26" s="151">
        <v>4</v>
      </c>
      <c r="I26" s="151">
        <v>32</v>
      </c>
      <c r="J26" s="151">
        <v>44</v>
      </c>
      <c r="K26" s="151">
        <v>8</v>
      </c>
      <c r="L26" s="151">
        <v>13</v>
      </c>
      <c r="M26" s="151">
        <v>3</v>
      </c>
    </row>
    <row r="27" spans="1:14" ht="15.75" customHeight="1">
      <c r="A27" s="147">
        <v>2013</v>
      </c>
      <c r="B27" s="368">
        <v>345</v>
      </c>
      <c r="C27" s="151">
        <v>73</v>
      </c>
      <c r="D27" s="151">
        <v>48</v>
      </c>
      <c r="E27" s="151">
        <v>46</v>
      </c>
      <c r="F27" s="151">
        <v>22</v>
      </c>
      <c r="G27" s="151">
        <v>45</v>
      </c>
      <c r="H27" s="151">
        <v>3</v>
      </c>
      <c r="I27" s="151">
        <v>38</v>
      </c>
      <c r="J27" s="151">
        <v>39</v>
      </c>
      <c r="K27" s="151">
        <v>12</v>
      </c>
      <c r="L27" s="151">
        <v>13</v>
      </c>
      <c r="M27" s="151">
        <v>6</v>
      </c>
    </row>
    <row r="28" spans="1:14" ht="15.75" customHeight="1">
      <c r="A28" s="147">
        <v>2014</v>
      </c>
      <c r="B28" s="368">
        <v>303</v>
      </c>
      <c r="C28" s="151">
        <v>67</v>
      </c>
      <c r="D28" s="151">
        <v>35</v>
      </c>
      <c r="E28" s="151">
        <v>29</v>
      </c>
      <c r="F28" s="151">
        <v>17</v>
      </c>
      <c r="G28" s="151">
        <v>47</v>
      </c>
      <c r="H28" s="151">
        <v>1</v>
      </c>
      <c r="I28" s="151">
        <v>34</v>
      </c>
      <c r="J28" s="151">
        <v>34</v>
      </c>
      <c r="K28" s="151">
        <v>16</v>
      </c>
      <c r="L28" s="151">
        <v>18</v>
      </c>
      <c r="M28" s="151">
        <v>5</v>
      </c>
    </row>
    <row r="29" spans="1:14" ht="15.75" customHeight="1">
      <c r="A29" s="147">
        <v>2015</v>
      </c>
      <c r="B29" s="368">
        <v>356</v>
      </c>
      <c r="C29" s="151">
        <v>59</v>
      </c>
      <c r="D29" s="151">
        <v>50</v>
      </c>
      <c r="E29" s="151">
        <v>41</v>
      </c>
      <c r="F29" s="151">
        <v>27</v>
      </c>
      <c r="G29" s="151">
        <v>51</v>
      </c>
      <c r="H29" s="151">
        <v>4</v>
      </c>
      <c r="I29" s="151">
        <v>39</v>
      </c>
      <c r="J29" s="151">
        <v>46</v>
      </c>
      <c r="K29" s="151">
        <v>12</v>
      </c>
      <c r="L29" s="151">
        <v>15</v>
      </c>
      <c r="M29" s="151">
        <v>12</v>
      </c>
    </row>
    <row r="30" spans="1:14" ht="15.75" customHeight="1">
      <c r="A30" s="147">
        <v>2016</v>
      </c>
      <c r="B30" s="368">
        <v>296</v>
      </c>
      <c r="C30" s="151">
        <v>54</v>
      </c>
      <c r="D30" s="151">
        <v>35</v>
      </c>
      <c r="E30" s="151">
        <v>41</v>
      </c>
      <c r="F30" s="151">
        <v>15</v>
      </c>
      <c r="G30" s="151">
        <v>48</v>
      </c>
      <c r="H30" s="151">
        <v>2</v>
      </c>
      <c r="I30" s="151">
        <v>30</v>
      </c>
      <c r="J30" s="151">
        <v>39</v>
      </c>
      <c r="K30" s="151">
        <v>10</v>
      </c>
      <c r="L30" s="151">
        <v>16</v>
      </c>
      <c r="M30" s="151">
        <v>6</v>
      </c>
    </row>
    <row r="31" spans="1:14" ht="15.75" customHeight="1">
      <c r="A31" s="147">
        <v>2017</v>
      </c>
      <c r="B31" s="368">
        <v>320</v>
      </c>
      <c r="C31" s="151">
        <v>73</v>
      </c>
      <c r="D31" s="151">
        <v>55</v>
      </c>
      <c r="E31" s="151">
        <v>25</v>
      </c>
      <c r="F31" s="151">
        <v>18</v>
      </c>
      <c r="G31" s="151">
        <v>45</v>
      </c>
      <c r="H31" s="151">
        <v>2</v>
      </c>
      <c r="I31" s="151">
        <v>30</v>
      </c>
      <c r="J31" s="151">
        <v>49</v>
      </c>
      <c r="K31" s="151">
        <v>7</v>
      </c>
      <c r="L31" s="151">
        <v>10</v>
      </c>
      <c r="M31" s="151">
        <v>6</v>
      </c>
    </row>
    <row r="32" spans="1:14" ht="15.75" customHeight="1">
      <c r="A32" s="147">
        <v>2018</v>
      </c>
      <c r="B32" s="368">
        <v>319</v>
      </c>
      <c r="C32" s="151">
        <v>59</v>
      </c>
      <c r="D32" s="151">
        <v>46</v>
      </c>
      <c r="E32" s="151">
        <v>27</v>
      </c>
      <c r="F32" s="151">
        <v>21</v>
      </c>
      <c r="G32" s="151">
        <v>44</v>
      </c>
      <c r="H32" s="151">
        <v>3</v>
      </c>
      <c r="I32" s="151">
        <v>41</v>
      </c>
      <c r="J32" s="151">
        <v>40</v>
      </c>
      <c r="K32" s="151">
        <v>12</v>
      </c>
      <c r="L32" s="151">
        <v>15</v>
      </c>
      <c r="M32" s="151">
        <v>11</v>
      </c>
    </row>
    <row r="33" spans="1:13" ht="15.75" customHeight="1" thickBot="1">
      <c r="A33" s="294">
        <v>2019</v>
      </c>
      <c r="B33" s="369">
        <v>370</v>
      </c>
      <c r="C33" s="231">
        <v>84</v>
      </c>
      <c r="D33" s="231">
        <v>55</v>
      </c>
      <c r="E33" s="231">
        <v>33</v>
      </c>
      <c r="F33" s="231">
        <v>18</v>
      </c>
      <c r="G33" s="231">
        <v>42</v>
      </c>
      <c r="H33" s="231">
        <v>1</v>
      </c>
      <c r="I33" s="231">
        <v>40</v>
      </c>
      <c r="J33" s="231">
        <v>50</v>
      </c>
      <c r="K33" s="231">
        <v>13</v>
      </c>
      <c r="L33" s="231">
        <v>25</v>
      </c>
      <c r="M33" s="231">
        <v>9</v>
      </c>
    </row>
    <row r="34" spans="1:13" ht="15.75" customHeight="1">
      <c r="A34" s="401" t="s">
        <v>646</v>
      </c>
      <c r="B34" s="401"/>
      <c r="C34" s="401"/>
      <c r="D34" s="401"/>
      <c r="E34" s="401"/>
      <c r="F34" s="401"/>
      <c r="G34" s="401"/>
      <c r="H34" s="401"/>
      <c r="I34" s="401"/>
      <c r="J34" s="401"/>
      <c r="K34" s="401"/>
      <c r="L34" s="401"/>
      <c r="M34" s="401"/>
    </row>
    <row r="35" spans="1:13" ht="15.75" customHeight="1"/>
    <row r="36" spans="1:13" ht="18">
      <c r="A36" s="428" t="s">
        <v>348</v>
      </c>
      <c r="B36" s="428"/>
      <c r="C36" s="428"/>
      <c r="D36" s="428"/>
      <c r="E36" s="428"/>
      <c r="F36" s="428"/>
      <c r="G36" s="428"/>
      <c r="H36" s="428"/>
      <c r="I36" s="428"/>
      <c r="J36" s="428"/>
      <c r="K36" s="428"/>
      <c r="L36" s="428"/>
      <c r="M36" s="428"/>
    </row>
    <row r="37" spans="1:13" ht="15.75" customHeight="1" thickBot="1">
      <c r="A37" s="429" t="s">
        <v>138</v>
      </c>
      <c r="B37" s="429"/>
      <c r="C37" s="429"/>
      <c r="D37" s="429"/>
      <c r="E37" s="429"/>
      <c r="F37" s="429"/>
      <c r="G37" s="429"/>
      <c r="H37" s="429"/>
      <c r="I37" s="429"/>
      <c r="J37" s="429"/>
      <c r="K37" s="429"/>
      <c r="L37" s="429"/>
      <c r="M37" s="429"/>
    </row>
    <row r="38" spans="1:13" ht="15.75" customHeight="1">
      <c r="A38" s="297" t="s">
        <v>1</v>
      </c>
      <c r="B38" s="297" t="s">
        <v>9</v>
      </c>
      <c r="C38" s="297" t="s">
        <v>11</v>
      </c>
      <c r="D38" s="297" t="s">
        <v>12</v>
      </c>
      <c r="E38" s="297" t="s">
        <v>13</v>
      </c>
      <c r="F38" s="297" t="s">
        <v>14</v>
      </c>
      <c r="G38" s="297" t="s">
        <v>15</v>
      </c>
      <c r="H38" s="297" t="s">
        <v>16</v>
      </c>
      <c r="I38" s="297" t="s">
        <v>17</v>
      </c>
      <c r="J38" s="297" t="s">
        <v>18</v>
      </c>
      <c r="K38" s="297" t="s">
        <v>19</v>
      </c>
      <c r="L38" s="297" t="s">
        <v>20</v>
      </c>
      <c r="M38" s="298" t="s">
        <v>21</v>
      </c>
    </row>
    <row r="39" spans="1:13" ht="15.75" customHeight="1">
      <c r="A39" s="145">
        <v>2008</v>
      </c>
      <c r="B39" s="367">
        <v>306</v>
      </c>
      <c r="C39" s="146">
        <v>43</v>
      </c>
      <c r="D39" s="146">
        <v>43</v>
      </c>
      <c r="E39" s="146">
        <v>36</v>
      </c>
      <c r="F39" s="150">
        <v>16</v>
      </c>
      <c r="G39" s="150">
        <v>65</v>
      </c>
      <c r="H39" s="150">
        <v>2</v>
      </c>
      <c r="I39" s="150">
        <v>21</v>
      </c>
      <c r="J39" s="150">
        <v>38</v>
      </c>
      <c r="K39" s="150">
        <v>22</v>
      </c>
      <c r="L39" s="150">
        <v>7</v>
      </c>
      <c r="M39" s="150">
        <v>13</v>
      </c>
    </row>
    <row r="40" spans="1:13" ht="15.75" customHeight="1">
      <c r="A40" s="145">
        <v>2009</v>
      </c>
      <c r="B40" s="367">
        <v>294</v>
      </c>
      <c r="C40" s="146">
        <v>55</v>
      </c>
      <c r="D40" s="146">
        <v>33</v>
      </c>
      <c r="E40" s="146">
        <v>23</v>
      </c>
      <c r="F40" s="150">
        <v>18</v>
      </c>
      <c r="G40" s="150">
        <v>55</v>
      </c>
      <c r="H40" s="150">
        <v>2</v>
      </c>
      <c r="I40" s="150">
        <v>37</v>
      </c>
      <c r="J40" s="150">
        <v>37</v>
      </c>
      <c r="K40" s="150">
        <v>17</v>
      </c>
      <c r="L40" s="150">
        <v>11</v>
      </c>
      <c r="M40" s="150">
        <v>6</v>
      </c>
    </row>
    <row r="41" spans="1:13" ht="15.75" customHeight="1">
      <c r="A41" s="145">
        <v>2010</v>
      </c>
      <c r="B41" s="367">
        <v>306</v>
      </c>
      <c r="C41" s="146">
        <v>64</v>
      </c>
      <c r="D41" s="146">
        <v>36</v>
      </c>
      <c r="E41" s="146">
        <v>31</v>
      </c>
      <c r="F41" s="150">
        <v>21</v>
      </c>
      <c r="G41" s="150">
        <v>50</v>
      </c>
      <c r="H41" s="150">
        <v>3</v>
      </c>
      <c r="I41" s="150">
        <v>30</v>
      </c>
      <c r="J41" s="150">
        <v>40</v>
      </c>
      <c r="K41" s="150">
        <v>11</v>
      </c>
      <c r="L41" s="150">
        <v>16</v>
      </c>
      <c r="M41" s="150">
        <v>4</v>
      </c>
    </row>
    <row r="42" spans="1:13" ht="15.75" customHeight="1">
      <c r="A42" s="145">
        <v>2011</v>
      </c>
      <c r="B42" s="367">
        <v>322</v>
      </c>
      <c r="C42" s="150">
        <v>67</v>
      </c>
      <c r="D42" s="150">
        <v>34</v>
      </c>
      <c r="E42" s="150">
        <v>24</v>
      </c>
      <c r="F42" s="150">
        <v>31</v>
      </c>
      <c r="G42" s="150">
        <v>64</v>
      </c>
      <c r="H42" s="150">
        <v>2</v>
      </c>
      <c r="I42" s="150">
        <v>26</v>
      </c>
      <c r="J42" s="150">
        <v>35</v>
      </c>
      <c r="K42" s="150">
        <v>18</v>
      </c>
      <c r="L42" s="150">
        <v>15</v>
      </c>
      <c r="M42" s="150">
        <v>6</v>
      </c>
    </row>
    <row r="43" spans="1:13" ht="15.75" customHeight="1">
      <c r="A43" s="147">
        <v>2012</v>
      </c>
      <c r="B43" s="368">
        <v>357</v>
      </c>
      <c r="C43" s="151">
        <v>64</v>
      </c>
      <c r="D43" s="151">
        <v>52</v>
      </c>
      <c r="E43" s="151">
        <v>26</v>
      </c>
      <c r="F43" s="151">
        <v>27</v>
      </c>
      <c r="G43" s="151">
        <v>52</v>
      </c>
      <c r="H43" s="151">
        <v>3</v>
      </c>
      <c r="I43" s="151">
        <v>36</v>
      </c>
      <c r="J43" s="151">
        <v>60</v>
      </c>
      <c r="K43" s="151">
        <v>13</v>
      </c>
      <c r="L43" s="151">
        <v>17</v>
      </c>
      <c r="M43" s="151">
        <v>7</v>
      </c>
    </row>
    <row r="44" spans="1:13" ht="15.75" customHeight="1">
      <c r="A44" s="147">
        <v>2013</v>
      </c>
      <c r="B44" s="368">
        <v>351</v>
      </c>
      <c r="C44" s="151">
        <v>80</v>
      </c>
      <c r="D44" s="151">
        <v>58</v>
      </c>
      <c r="E44" s="151">
        <v>30</v>
      </c>
      <c r="F44" s="151">
        <v>17</v>
      </c>
      <c r="G44" s="151">
        <v>52</v>
      </c>
      <c r="H44" s="152">
        <v>0</v>
      </c>
      <c r="I44" s="151">
        <v>40</v>
      </c>
      <c r="J44" s="151">
        <v>37</v>
      </c>
      <c r="K44" s="151">
        <v>10</v>
      </c>
      <c r="L44" s="151">
        <v>15</v>
      </c>
      <c r="M44" s="151">
        <v>12</v>
      </c>
    </row>
    <row r="45" spans="1:13" ht="15.75" customHeight="1">
      <c r="A45" s="147">
        <v>2014</v>
      </c>
      <c r="B45" s="368">
        <v>312</v>
      </c>
      <c r="C45" s="151">
        <v>58</v>
      </c>
      <c r="D45" s="151">
        <v>30</v>
      </c>
      <c r="E45" s="151">
        <v>24</v>
      </c>
      <c r="F45" s="151">
        <v>20</v>
      </c>
      <c r="G45" s="151">
        <v>51</v>
      </c>
      <c r="H45" s="152">
        <v>4</v>
      </c>
      <c r="I45" s="151">
        <v>38</v>
      </c>
      <c r="J45" s="151">
        <v>47</v>
      </c>
      <c r="K45" s="151">
        <v>16</v>
      </c>
      <c r="L45" s="151">
        <v>16</v>
      </c>
      <c r="M45" s="151">
        <v>8</v>
      </c>
    </row>
    <row r="46" spans="1:13" ht="15.75" customHeight="1">
      <c r="A46" s="147">
        <v>2015</v>
      </c>
      <c r="B46" s="368">
        <v>301</v>
      </c>
      <c r="C46" s="151">
        <v>48</v>
      </c>
      <c r="D46" s="151">
        <v>42</v>
      </c>
      <c r="E46" s="151">
        <v>25</v>
      </c>
      <c r="F46" s="151">
        <v>26</v>
      </c>
      <c r="G46" s="151">
        <v>46</v>
      </c>
      <c r="H46" s="152">
        <v>1</v>
      </c>
      <c r="I46" s="151">
        <v>40</v>
      </c>
      <c r="J46" s="151">
        <v>43</v>
      </c>
      <c r="K46" s="151">
        <v>14</v>
      </c>
      <c r="L46" s="151">
        <v>10</v>
      </c>
      <c r="M46" s="151">
        <v>6</v>
      </c>
    </row>
    <row r="47" spans="1:13" ht="15.75" customHeight="1">
      <c r="A47" s="147">
        <v>2016</v>
      </c>
      <c r="B47" s="368">
        <v>311</v>
      </c>
      <c r="C47" s="151">
        <v>68</v>
      </c>
      <c r="D47" s="151">
        <v>38</v>
      </c>
      <c r="E47" s="151">
        <v>35</v>
      </c>
      <c r="F47" s="151">
        <v>18</v>
      </c>
      <c r="G47" s="151">
        <v>51</v>
      </c>
      <c r="H47" s="152">
        <v>4</v>
      </c>
      <c r="I47" s="151">
        <v>23</v>
      </c>
      <c r="J47" s="151">
        <v>42</v>
      </c>
      <c r="K47" s="151">
        <v>13</v>
      </c>
      <c r="L47" s="151">
        <v>15</v>
      </c>
      <c r="M47" s="151">
        <v>4</v>
      </c>
    </row>
    <row r="48" spans="1:13" ht="15.75" customHeight="1">
      <c r="A48" s="147">
        <v>2017</v>
      </c>
      <c r="B48" s="368">
        <v>325</v>
      </c>
      <c r="C48" s="151">
        <v>75</v>
      </c>
      <c r="D48" s="151">
        <v>53</v>
      </c>
      <c r="E48" s="151">
        <v>24</v>
      </c>
      <c r="F48" s="151">
        <v>20</v>
      </c>
      <c r="G48" s="151">
        <v>45</v>
      </c>
      <c r="H48" s="152">
        <v>1</v>
      </c>
      <c r="I48" s="151">
        <v>36</v>
      </c>
      <c r="J48" s="151">
        <v>48</v>
      </c>
      <c r="K48" s="151">
        <v>6</v>
      </c>
      <c r="L48" s="151">
        <v>13</v>
      </c>
      <c r="M48" s="151">
        <v>4</v>
      </c>
    </row>
    <row r="49" spans="1:13" ht="15.75" customHeight="1">
      <c r="A49" s="147">
        <v>2018</v>
      </c>
      <c r="B49" s="368">
        <v>330</v>
      </c>
      <c r="C49" s="151">
        <v>75</v>
      </c>
      <c r="D49" s="151">
        <v>50</v>
      </c>
      <c r="E49" s="151">
        <v>24</v>
      </c>
      <c r="F49" s="151">
        <v>20</v>
      </c>
      <c r="G49" s="151">
        <v>45</v>
      </c>
      <c r="H49" s="152">
        <v>4</v>
      </c>
      <c r="I49" s="151">
        <v>39</v>
      </c>
      <c r="J49" s="151">
        <v>36</v>
      </c>
      <c r="K49" s="151">
        <v>17</v>
      </c>
      <c r="L49" s="151">
        <v>11</v>
      </c>
      <c r="M49" s="151">
        <v>9</v>
      </c>
    </row>
    <row r="50" spans="1:13" ht="15.75" customHeight="1" thickBot="1">
      <c r="A50" s="294">
        <v>2019</v>
      </c>
      <c r="B50" s="369">
        <v>357</v>
      </c>
      <c r="C50" s="231">
        <v>70</v>
      </c>
      <c r="D50" s="231">
        <v>52</v>
      </c>
      <c r="E50" s="231">
        <v>45</v>
      </c>
      <c r="F50" s="231">
        <v>21</v>
      </c>
      <c r="G50" s="231">
        <v>46</v>
      </c>
      <c r="H50" s="296">
        <v>2</v>
      </c>
      <c r="I50" s="231">
        <v>41</v>
      </c>
      <c r="J50" s="231">
        <v>35</v>
      </c>
      <c r="K50" s="231">
        <v>14</v>
      </c>
      <c r="L50" s="231">
        <v>24</v>
      </c>
      <c r="M50" s="231">
        <v>7</v>
      </c>
    </row>
    <row r="51" spans="1:13" ht="15.75" customHeight="1">
      <c r="A51" s="401" t="s">
        <v>646</v>
      </c>
      <c r="B51" s="401"/>
      <c r="C51" s="401"/>
      <c r="D51" s="401"/>
      <c r="E51" s="401"/>
      <c r="F51" s="401"/>
      <c r="G51" s="401"/>
      <c r="H51" s="401"/>
      <c r="I51" s="401"/>
      <c r="J51" s="401"/>
      <c r="K51" s="401"/>
      <c r="L51" s="401"/>
      <c r="M51" s="401"/>
    </row>
    <row r="52" spans="1:13" ht="15.75" customHeight="1"/>
    <row r="53" spans="1:13" ht="18">
      <c r="A53" s="428" t="s">
        <v>346</v>
      </c>
      <c r="B53" s="428"/>
      <c r="C53" s="428"/>
      <c r="D53" s="428"/>
      <c r="E53" s="428"/>
      <c r="F53" s="428"/>
      <c r="G53" s="428"/>
      <c r="H53" s="428"/>
      <c r="I53" s="428"/>
      <c r="J53" s="428"/>
      <c r="K53" s="428"/>
      <c r="L53" s="428"/>
      <c r="M53" s="428"/>
    </row>
    <row r="54" spans="1:13" ht="15.75" customHeight="1" thickBot="1">
      <c r="A54" s="427" t="s">
        <v>139</v>
      </c>
      <c r="B54" s="427"/>
      <c r="C54" s="427"/>
      <c r="D54" s="427"/>
      <c r="E54" s="427"/>
      <c r="F54" s="427"/>
      <c r="G54" s="427"/>
      <c r="H54" s="427"/>
      <c r="I54" s="427"/>
      <c r="J54" s="427"/>
      <c r="K54" s="427"/>
      <c r="L54" s="427"/>
      <c r="M54" s="427"/>
    </row>
    <row r="55" spans="1:13" ht="15.75" customHeight="1">
      <c r="A55" s="297" t="s">
        <v>1</v>
      </c>
      <c r="B55" s="297" t="s">
        <v>9</v>
      </c>
      <c r="C55" s="297" t="s">
        <v>11</v>
      </c>
      <c r="D55" s="297" t="s">
        <v>12</v>
      </c>
      <c r="E55" s="297" t="s">
        <v>13</v>
      </c>
      <c r="F55" s="297" t="s">
        <v>14</v>
      </c>
      <c r="G55" s="297" t="s">
        <v>15</v>
      </c>
      <c r="H55" s="297" t="s">
        <v>16</v>
      </c>
      <c r="I55" s="297" t="s">
        <v>17</v>
      </c>
      <c r="J55" s="297" t="s">
        <v>18</v>
      </c>
      <c r="K55" s="297" t="s">
        <v>19</v>
      </c>
      <c r="L55" s="297" t="s">
        <v>20</v>
      </c>
      <c r="M55" s="298" t="s">
        <v>21</v>
      </c>
    </row>
    <row r="56" spans="1:13" ht="15.75" customHeight="1">
      <c r="A56" s="145">
        <v>2008</v>
      </c>
      <c r="B56" s="367">
        <v>161</v>
      </c>
      <c r="C56" s="146">
        <v>21</v>
      </c>
      <c r="D56" s="146">
        <v>22</v>
      </c>
      <c r="E56" s="146">
        <v>24</v>
      </c>
      <c r="F56" s="146">
        <v>5</v>
      </c>
      <c r="G56" s="146">
        <v>34</v>
      </c>
      <c r="H56" s="146">
        <v>1</v>
      </c>
      <c r="I56" s="146">
        <v>18</v>
      </c>
      <c r="J56" s="146">
        <v>14</v>
      </c>
      <c r="K56" s="146">
        <v>8</v>
      </c>
      <c r="L56" s="146">
        <v>8</v>
      </c>
      <c r="M56" s="146">
        <v>6</v>
      </c>
    </row>
    <row r="57" spans="1:13" ht="15.75" customHeight="1">
      <c r="A57" s="145">
        <v>2009</v>
      </c>
      <c r="B57" s="367">
        <v>168</v>
      </c>
      <c r="C57" s="146">
        <v>40</v>
      </c>
      <c r="D57" s="146">
        <v>23</v>
      </c>
      <c r="E57" s="146">
        <v>22</v>
      </c>
      <c r="F57" s="146">
        <v>9</v>
      </c>
      <c r="G57" s="146">
        <v>23</v>
      </c>
      <c r="H57" s="146">
        <v>2</v>
      </c>
      <c r="I57" s="146">
        <v>17</v>
      </c>
      <c r="J57" s="146">
        <v>11</v>
      </c>
      <c r="K57" s="146">
        <v>7</v>
      </c>
      <c r="L57" s="146">
        <v>11</v>
      </c>
      <c r="M57" s="146">
        <v>3</v>
      </c>
    </row>
    <row r="58" spans="1:13" ht="15.75" customHeight="1">
      <c r="A58" s="145">
        <v>2010</v>
      </c>
      <c r="B58" s="367">
        <v>160</v>
      </c>
      <c r="C58" s="146">
        <v>30</v>
      </c>
      <c r="D58" s="146">
        <v>13</v>
      </c>
      <c r="E58" s="146">
        <v>24</v>
      </c>
      <c r="F58" s="146">
        <v>14</v>
      </c>
      <c r="G58" s="146">
        <v>33</v>
      </c>
      <c r="H58" s="146">
        <v>2</v>
      </c>
      <c r="I58" s="146">
        <v>13</v>
      </c>
      <c r="J58" s="146">
        <v>15</v>
      </c>
      <c r="K58" s="146">
        <v>3</v>
      </c>
      <c r="L58" s="146">
        <v>12</v>
      </c>
      <c r="M58" s="146">
        <v>1</v>
      </c>
    </row>
    <row r="59" spans="1:13" ht="15.75" customHeight="1">
      <c r="A59" s="145">
        <v>2011</v>
      </c>
      <c r="B59" s="367">
        <v>162</v>
      </c>
      <c r="C59" s="146">
        <v>27</v>
      </c>
      <c r="D59" s="146">
        <v>18</v>
      </c>
      <c r="E59" s="146">
        <v>15</v>
      </c>
      <c r="F59" s="146">
        <v>19</v>
      </c>
      <c r="G59" s="146">
        <v>35</v>
      </c>
      <c r="H59" s="152">
        <v>0</v>
      </c>
      <c r="I59" s="146">
        <v>12</v>
      </c>
      <c r="J59" s="146">
        <v>13</v>
      </c>
      <c r="K59" s="146">
        <v>8</v>
      </c>
      <c r="L59" s="146">
        <v>9</v>
      </c>
      <c r="M59" s="146">
        <v>6</v>
      </c>
    </row>
    <row r="60" spans="1:13" ht="15.75" customHeight="1">
      <c r="A60" s="145">
        <v>2012</v>
      </c>
      <c r="B60" s="367">
        <v>171</v>
      </c>
      <c r="C60" s="146">
        <v>29</v>
      </c>
      <c r="D60" s="146">
        <v>33</v>
      </c>
      <c r="E60" s="146">
        <v>17</v>
      </c>
      <c r="F60" s="146">
        <v>12</v>
      </c>
      <c r="G60" s="146">
        <v>28</v>
      </c>
      <c r="H60" s="152">
        <v>2</v>
      </c>
      <c r="I60" s="146">
        <v>12</v>
      </c>
      <c r="J60" s="146">
        <v>19</v>
      </c>
      <c r="K60" s="146">
        <v>5</v>
      </c>
      <c r="L60" s="146">
        <v>12</v>
      </c>
      <c r="M60" s="146">
        <v>2</v>
      </c>
    </row>
    <row r="61" spans="1:13" ht="15.75" customHeight="1">
      <c r="A61" s="145">
        <v>2013</v>
      </c>
      <c r="B61" s="367">
        <v>165</v>
      </c>
      <c r="C61" s="146">
        <v>42</v>
      </c>
      <c r="D61" s="146">
        <v>27</v>
      </c>
      <c r="E61" s="146">
        <v>22</v>
      </c>
      <c r="F61" s="146">
        <v>8</v>
      </c>
      <c r="G61" s="146">
        <v>20</v>
      </c>
      <c r="H61" s="152">
        <v>0</v>
      </c>
      <c r="I61" s="146">
        <v>14</v>
      </c>
      <c r="J61" s="146">
        <v>16</v>
      </c>
      <c r="K61" s="146">
        <v>4</v>
      </c>
      <c r="L61" s="146">
        <v>9</v>
      </c>
      <c r="M61" s="146">
        <v>3</v>
      </c>
    </row>
    <row r="62" spans="1:13" ht="15.75" customHeight="1">
      <c r="A62" s="145">
        <v>2014</v>
      </c>
      <c r="B62" s="367">
        <v>164</v>
      </c>
      <c r="C62" s="146">
        <v>24</v>
      </c>
      <c r="D62" s="146">
        <v>21</v>
      </c>
      <c r="E62" s="146">
        <v>23</v>
      </c>
      <c r="F62" s="146">
        <v>15</v>
      </c>
      <c r="G62" s="146">
        <v>25</v>
      </c>
      <c r="H62" s="152">
        <v>1</v>
      </c>
      <c r="I62" s="146">
        <v>16</v>
      </c>
      <c r="J62" s="146">
        <v>21</v>
      </c>
      <c r="K62" s="146">
        <v>5</v>
      </c>
      <c r="L62" s="146">
        <v>6</v>
      </c>
      <c r="M62" s="146">
        <v>7</v>
      </c>
    </row>
    <row r="63" spans="1:13" ht="15.75" customHeight="1">
      <c r="A63" s="145">
        <v>2015</v>
      </c>
      <c r="B63" s="367">
        <v>163</v>
      </c>
      <c r="C63" s="146">
        <v>22</v>
      </c>
      <c r="D63" s="146">
        <v>19</v>
      </c>
      <c r="E63" s="146">
        <v>25</v>
      </c>
      <c r="F63" s="146">
        <v>10</v>
      </c>
      <c r="G63" s="146">
        <v>20</v>
      </c>
      <c r="H63" s="152">
        <v>2</v>
      </c>
      <c r="I63" s="146">
        <v>18</v>
      </c>
      <c r="J63" s="146">
        <v>20</v>
      </c>
      <c r="K63" s="146">
        <v>9</v>
      </c>
      <c r="L63" s="146">
        <v>10</v>
      </c>
      <c r="M63" s="146">
        <v>8</v>
      </c>
    </row>
    <row r="64" spans="1:13" ht="15.75" customHeight="1">
      <c r="A64" s="147">
        <v>2016</v>
      </c>
      <c r="B64" s="368">
        <v>177</v>
      </c>
      <c r="C64" s="148">
        <v>31</v>
      </c>
      <c r="D64" s="148">
        <v>16</v>
      </c>
      <c r="E64" s="148">
        <v>35</v>
      </c>
      <c r="F64" s="148">
        <v>12</v>
      </c>
      <c r="G64" s="148">
        <v>24</v>
      </c>
      <c r="H64" s="152">
        <v>3</v>
      </c>
      <c r="I64" s="148">
        <v>17</v>
      </c>
      <c r="J64" s="148">
        <v>21</v>
      </c>
      <c r="K64" s="148">
        <v>7</v>
      </c>
      <c r="L64" s="148">
        <v>8</v>
      </c>
      <c r="M64" s="148">
        <v>3</v>
      </c>
    </row>
    <row r="65" spans="1:13" ht="15.75" customHeight="1">
      <c r="A65" s="147">
        <v>2017</v>
      </c>
      <c r="B65" s="368">
        <v>167</v>
      </c>
      <c r="C65" s="148">
        <v>44</v>
      </c>
      <c r="D65" s="148">
        <v>22</v>
      </c>
      <c r="E65" s="148">
        <v>17</v>
      </c>
      <c r="F65" s="148">
        <v>11</v>
      </c>
      <c r="G65" s="148">
        <v>36</v>
      </c>
      <c r="H65" s="152">
        <v>0</v>
      </c>
      <c r="I65" s="148">
        <v>10</v>
      </c>
      <c r="J65" s="148">
        <v>19</v>
      </c>
      <c r="K65" s="148">
        <v>3</v>
      </c>
      <c r="L65" s="148">
        <v>5</v>
      </c>
      <c r="M65" s="152">
        <v>0</v>
      </c>
    </row>
    <row r="66" spans="1:13" ht="15.75" customHeight="1">
      <c r="A66" s="147">
        <v>2018</v>
      </c>
      <c r="B66" s="368">
        <v>171</v>
      </c>
      <c r="C66" s="148">
        <v>32</v>
      </c>
      <c r="D66" s="148">
        <v>32</v>
      </c>
      <c r="E66" s="148">
        <v>15</v>
      </c>
      <c r="F66" s="148">
        <v>10</v>
      </c>
      <c r="G66" s="148">
        <v>21</v>
      </c>
      <c r="H66" s="152">
        <v>1</v>
      </c>
      <c r="I66" s="148">
        <v>19</v>
      </c>
      <c r="J66" s="148">
        <v>14</v>
      </c>
      <c r="K66" s="148">
        <v>12</v>
      </c>
      <c r="L66" s="148">
        <v>7</v>
      </c>
      <c r="M66" s="152">
        <v>8</v>
      </c>
    </row>
    <row r="67" spans="1:13" ht="15.75" customHeight="1" thickBot="1">
      <c r="A67" s="294">
        <v>2019</v>
      </c>
      <c r="B67" s="369">
        <v>171</v>
      </c>
      <c r="C67" s="295">
        <v>38</v>
      </c>
      <c r="D67" s="295">
        <v>26</v>
      </c>
      <c r="E67" s="295">
        <v>22</v>
      </c>
      <c r="F67" s="295">
        <v>8</v>
      </c>
      <c r="G67" s="295">
        <v>21</v>
      </c>
      <c r="H67" s="296">
        <v>1</v>
      </c>
      <c r="I67" s="295">
        <v>18</v>
      </c>
      <c r="J67" s="295">
        <v>9</v>
      </c>
      <c r="K67" s="295">
        <v>9</v>
      </c>
      <c r="L67" s="295">
        <v>14</v>
      </c>
      <c r="M67" s="296">
        <v>5</v>
      </c>
    </row>
    <row r="68" spans="1:13" ht="15.75" customHeight="1">
      <c r="A68" s="401" t="s">
        <v>646</v>
      </c>
      <c r="B68" s="401"/>
      <c r="C68" s="401"/>
      <c r="D68" s="401"/>
      <c r="E68" s="401"/>
      <c r="F68" s="401"/>
      <c r="G68" s="401"/>
      <c r="H68" s="401"/>
      <c r="I68" s="401"/>
      <c r="J68" s="401"/>
      <c r="K68" s="401"/>
      <c r="L68" s="401"/>
      <c r="M68" s="401"/>
    </row>
    <row r="69" spans="1:13" ht="15.75" customHeight="1"/>
    <row r="70" spans="1:13" ht="18">
      <c r="A70" s="428" t="s">
        <v>347</v>
      </c>
      <c r="B70" s="428"/>
      <c r="C70" s="428"/>
      <c r="D70" s="428"/>
      <c r="E70" s="428"/>
      <c r="F70" s="428"/>
      <c r="G70" s="428"/>
      <c r="H70" s="428"/>
      <c r="I70" s="428"/>
      <c r="J70" s="428"/>
      <c r="K70" s="428"/>
      <c r="L70" s="428"/>
      <c r="M70" s="428"/>
    </row>
    <row r="71" spans="1:13" ht="15.75" customHeight="1" thickBot="1">
      <c r="A71" s="427" t="s">
        <v>143</v>
      </c>
      <c r="B71" s="427"/>
      <c r="C71" s="427"/>
      <c r="D71" s="427"/>
      <c r="E71" s="427"/>
      <c r="F71" s="427"/>
      <c r="G71" s="427"/>
      <c r="H71" s="427"/>
      <c r="I71" s="427"/>
      <c r="J71" s="427"/>
      <c r="K71" s="427"/>
      <c r="L71" s="427"/>
      <c r="M71" s="427"/>
    </row>
    <row r="72" spans="1:13" ht="15.75" customHeight="1">
      <c r="A72" s="297" t="s">
        <v>1</v>
      </c>
      <c r="B72" s="297" t="s">
        <v>9</v>
      </c>
      <c r="C72" s="297" t="s">
        <v>11</v>
      </c>
      <c r="D72" s="297" t="s">
        <v>12</v>
      </c>
      <c r="E72" s="297" t="s">
        <v>13</v>
      </c>
      <c r="F72" s="297" t="s">
        <v>14</v>
      </c>
      <c r="G72" s="297" t="s">
        <v>15</v>
      </c>
      <c r="H72" s="297" t="s">
        <v>16</v>
      </c>
      <c r="I72" s="297" t="s">
        <v>17</v>
      </c>
      <c r="J72" s="297" t="s">
        <v>18</v>
      </c>
      <c r="K72" s="297" t="s">
        <v>19</v>
      </c>
      <c r="L72" s="297" t="s">
        <v>20</v>
      </c>
      <c r="M72" s="298" t="s">
        <v>21</v>
      </c>
    </row>
    <row r="73" spans="1:13" ht="15.75" customHeight="1">
      <c r="A73" s="145">
        <v>2008</v>
      </c>
      <c r="B73" s="367">
        <v>417</v>
      </c>
      <c r="C73" s="146">
        <v>59</v>
      </c>
      <c r="D73" s="146">
        <v>60</v>
      </c>
      <c r="E73" s="146">
        <v>41</v>
      </c>
      <c r="F73" s="146">
        <v>29</v>
      </c>
      <c r="G73" s="146">
        <v>80</v>
      </c>
      <c r="H73" s="146">
        <v>3</v>
      </c>
      <c r="I73" s="146">
        <v>33</v>
      </c>
      <c r="J73" s="146">
        <v>53</v>
      </c>
      <c r="K73" s="146">
        <v>23</v>
      </c>
      <c r="L73" s="146">
        <v>17</v>
      </c>
      <c r="M73" s="146">
        <v>19</v>
      </c>
    </row>
    <row r="74" spans="1:13" ht="15.75" customHeight="1">
      <c r="A74" s="145">
        <v>2009</v>
      </c>
      <c r="B74" s="367">
        <v>416</v>
      </c>
      <c r="C74" s="146">
        <v>81</v>
      </c>
      <c r="D74" s="146">
        <v>48</v>
      </c>
      <c r="E74" s="146">
        <v>32</v>
      </c>
      <c r="F74" s="146">
        <v>21</v>
      </c>
      <c r="G74" s="146">
        <v>74</v>
      </c>
      <c r="H74" s="146">
        <v>2</v>
      </c>
      <c r="I74" s="146">
        <v>48</v>
      </c>
      <c r="J74" s="146">
        <v>67</v>
      </c>
      <c r="K74" s="146">
        <v>24</v>
      </c>
      <c r="L74" s="146">
        <v>9</v>
      </c>
      <c r="M74" s="146">
        <v>10</v>
      </c>
    </row>
    <row r="75" spans="1:13" ht="15.75" customHeight="1">
      <c r="A75" s="145">
        <v>2010</v>
      </c>
      <c r="B75" s="367">
        <v>431</v>
      </c>
      <c r="C75" s="146">
        <v>75</v>
      </c>
      <c r="D75" s="146">
        <v>54</v>
      </c>
      <c r="E75" s="146">
        <v>43</v>
      </c>
      <c r="F75" s="146">
        <v>23</v>
      </c>
      <c r="G75" s="146">
        <v>71</v>
      </c>
      <c r="H75" s="146">
        <v>5</v>
      </c>
      <c r="I75" s="146">
        <v>45</v>
      </c>
      <c r="J75" s="146">
        <v>60</v>
      </c>
      <c r="K75" s="146">
        <v>24</v>
      </c>
      <c r="L75" s="146">
        <v>23</v>
      </c>
      <c r="M75" s="146">
        <v>8</v>
      </c>
    </row>
    <row r="76" spans="1:13" ht="15.75" customHeight="1">
      <c r="A76" s="145">
        <v>2011</v>
      </c>
      <c r="B76" s="367">
        <v>488</v>
      </c>
      <c r="C76" s="146">
        <v>108</v>
      </c>
      <c r="D76" s="146">
        <v>50</v>
      </c>
      <c r="E76" s="146">
        <v>30</v>
      </c>
      <c r="F76" s="146">
        <v>44</v>
      </c>
      <c r="G76" s="146">
        <v>91</v>
      </c>
      <c r="H76" s="146">
        <v>4</v>
      </c>
      <c r="I76" s="146">
        <v>46</v>
      </c>
      <c r="J76" s="146">
        <v>63</v>
      </c>
      <c r="K76" s="146">
        <v>23</v>
      </c>
      <c r="L76" s="146">
        <v>18</v>
      </c>
      <c r="M76" s="146">
        <v>11</v>
      </c>
    </row>
    <row r="77" spans="1:13" ht="15.75" customHeight="1">
      <c r="A77" s="145">
        <v>2012</v>
      </c>
      <c r="B77" s="367">
        <v>500</v>
      </c>
      <c r="C77" s="146">
        <v>89</v>
      </c>
      <c r="D77" s="146">
        <v>78</v>
      </c>
      <c r="E77" s="146">
        <v>37</v>
      </c>
      <c r="F77" s="146">
        <v>37</v>
      </c>
      <c r="G77" s="146">
        <v>71</v>
      </c>
      <c r="H77" s="146">
        <v>5</v>
      </c>
      <c r="I77" s="146">
        <v>56</v>
      </c>
      <c r="J77" s="146">
        <v>85</v>
      </c>
      <c r="K77" s="146">
        <v>16</v>
      </c>
      <c r="L77" s="146">
        <v>18</v>
      </c>
      <c r="M77" s="146">
        <v>8</v>
      </c>
    </row>
    <row r="78" spans="1:13" ht="15.75" customHeight="1">
      <c r="A78" s="145">
        <v>2013</v>
      </c>
      <c r="B78" s="367">
        <v>531</v>
      </c>
      <c r="C78" s="146">
        <v>111</v>
      </c>
      <c r="D78" s="146">
        <v>79</v>
      </c>
      <c r="E78" s="146">
        <v>54</v>
      </c>
      <c r="F78" s="146">
        <v>31</v>
      </c>
      <c r="G78" s="146">
        <v>77</v>
      </c>
      <c r="H78" s="146">
        <v>3</v>
      </c>
      <c r="I78" s="146">
        <v>64</v>
      </c>
      <c r="J78" s="146">
        <v>60</v>
      </c>
      <c r="K78" s="146">
        <v>18</v>
      </c>
      <c r="L78" s="146">
        <v>19</v>
      </c>
      <c r="M78" s="146">
        <v>15</v>
      </c>
    </row>
    <row r="79" spans="1:13" ht="15.75" customHeight="1">
      <c r="A79" s="145">
        <v>2014</v>
      </c>
      <c r="B79" s="367">
        <v>451</v>
      </c>
      <c r="C79" s="146">
        <v>101</v>
      </c>
      <c r="D79" s="146">
        <v>44</v>
      </c>
      <c r="E79" s="146">
        <v>30</v>
      </c>
      <c r="F79" s="146">
        <v>22</v>
      </c>
      <c r="G79" s="146">
        <v>73</v>
      </c>
      <c r="H79" s="146">
        <v>4</v>
      </c>
      <c r="I79" s="146">
        <v>56</v>
      </c>
      <c r="J79" s="146">
        <v>60</v>
      </c>
      <c r="K79" s="146">
        <v>27</v>
      </c>
      <c r="L79" s="146">
        <v>28</v>
      </c>
      <c r="M79" s="146">
        <v>6</v>
      </c>
    </row>
    <row r="80" spans="1:13" ht="15.75" customHeight="1">
      <c r="A80" s="145">
        <v>2015</v>
      </c>
      <c r="B80" s="367">
        <v>494</v>
      </c>
      <c r="C80" s="146">
        <v>85</v>
      </c>
      <c r="D80" s="146">
        <v>73</v>
      </c>
      <c r="E80" s="146">
        <v>41</v>
      </c>
      <c r="F80" s="146">
        <v>43</v>
      </c>
      <c r="G80" s="146">
        <v>77</v>
      </c>
      <c r="H80" s="146">
        <v>3</v>
      </c>
      <c r="I80" s="146">
        <v>61</v>
      </c>
      <c r="J80" s="146">
        <v>69</v>
      </c>
      <c r="K80" s="146">
        <v>17</v>
      </c>
      <c r="L80" s="146">
        <v>15</v>
      </c>
      <c r="M80" s="146">
        <v>10</v>
      </c>
    </row>
    <row r="81" spans="1:13" ht="15.75" customHeight="1">
      <c r="A81" s="147">
        <v>2016</v>
      </c>
      <c r="B81" s="368">
        <v>430</v>
      </c>
      <c r="C81" s="148">
        <v>91</v>
      </c>
      <c r="D81" s="148">
        <v>57</v>
      </c>
      <c r="E81" s="148">
        <v>41</v>
      </c>
      <c r="F81" s="148">
        <v>21</v>
      </c>
      <c r="G81" s="148">
        <v>75</v>
      </c>
      <c r="H81" s="148">
        <v>3</v>
      </c>
      <c r="I81" s="148">
        <v>36</v>
      </c>
      <c r="J81" s="148">
        <v>60</v>
      </c>
      <c r="K81" s="148">
        <v>16</v>
      </c>
      <c r="L81" s="148">
        <v>23</v>
      </c>
      <c r="M81" s="148">
        <v>7</v>
      </c>
    </row>
    <row r="82" spans="1:13" ht="15.75" customHeight="1">
      <c r="A82" s="147">
        <v>2017</v>
      </c>
      <c r="B82" s="368">
        <v>478</v>
      </c>
      <c r="C82" s="148">
        <v>104</v>
      </c>
      <c r="D82" s="148">
        <v>86</v>
      </c>
      <c r="E82" s="148">
        <v>32</v>
      </c>
      <c r="F82" s="148">
        <v>27</v>
      </c>
      <c r="G82" s="148">
        <v>54</v>
      </c>
      <c r="H82" s="151">
        <v>3</v>
      </c>
      <c r="I82" s="148">
        <v>56</v>
      </c>
      <c r="J82" s="148">
        <v>78</v>
      </c>
      <c r="K82" s="148">
        <v>10</v>
      </c>
      <c r="L82" s="148">
        <v>18</v>
      </c>
      <c r="M82" s="148">
        <v>10</v>
      </c>
    </row>
    <row r="83" spans="1:13" ht="15.75" customHeight="1">
      <c r="A83" s="147">
        <v>2018</v>
      </c>
      <c r="B83" s="368">
        <v>478</v>
      </c>
      <c r="C83" s="148">
        <v>102</v>
      </c>
      <c r="D83" s="148">
        <v>64</v>
      </c>
      <c r="E83" s="148">
        <v>36</v>
      </c>
      <c r="F83" s="148">
        <v>31</v>
      </c>
      <c r="G83" s="148">
        <v>68</v>
      </c>
      <c r="H83" s="151">
        <v>6</v>
      </c>
      <c r="I83" s="148">
        <v>61</v>
      </c>
      <c r="J83" s="148">
        <v>62</v>
      </c>
      <c r="K83" s="148">
        <v>17</v>
      </c>
      <c r="L83" s="148">
        <v>19</v>
      </c>
      <c r="M83" s="148">
        <v>12</v>
      </c>
    </row>
    <row r="84" spans="1:13" ht="15.75" customHeight="1" thickBot="1">
      <c r="A84" s="294">
        <v>2019</v>
      </c>
      <c r="B84" s="369">
        <v>556</v>
      </c>
      <c r="C84" s="295">
        <v>116</v>
      </c>
      <c r="D84" s="295">
        <v>81</v>
      </c>
      <c r="E84" s="295">
        <v>56</v>
      </c>
      <c r="F84" s="295">
        <v>31</v>
      </c>
      <c r="G84" s="295">
        <v>67</v>
      </c>
      <c r="H84" s="231">
        <v>2</v>
      </c>
      <c r="I84" s="295">
        <v>63</v>
      </c>
      <c r="J84" s="295">
        <v>76</v>
      </c>
      <c r="K84" s="295">
        <v>18</v>
      </c>
      <c r="L84" s="295">
        <v>35</v>
      </c>
      <c r="M84" s="295">
        <v>11</v>
      </c>
    </row>
    <row r="85" spans="1:13">
      <c r="A85" s="401" t="s">
        <v>646</v>
      </c>
      <c r="B85" s="401"/>
      <c r="C85" s="401"/>
      <c r="D85" s="401"/>
      <c r="E85" s="401"/>
      <c r="F85" s="401"/>
      <c r="G85" s="401"/>
      <c r="H85" s="401"/>
      <c r="I85" s="401"/>
      <c r="J85" s="401"/>
      <c r="K85" s="401"/>
      <c r="L85" s="401"/>
      <c r="M85" s="401"/>
    </row>
  </sheetData>
  <mergeCells count="15">
    <mergeCell ref="A85:M85"/>
    <mergeCell ref="A71:M71"/>
    <mergeCell ref="A1:M1"/>
    <mergeCell ref="A53:M53"/>
    <mergeCell ref="A70:M70"/>
    <mergeCell ref="A3:M3"/>
    <mergeCell ref="A54:M54"/>
    <mergeCell ref="A36:M36"/>
    <mergeCell ref="A19:M19"/>
    <mergeCell ref="A37:M37"/>
    <mergeCell ref="A20:M20"/>
    <mergeCell ref="A17:M17"/>
    <mergeCell ref="A34:M34"/>
    <mergeCell ref="A51:M51"/>
    <mergeCell ref="A68:M68"/>
  </mergeCells>
  <phoneticPr fontId="11" type="noConversion"/>
  <pageMargins left="0.59055118110236227" right="0.39370078740157483" top="0.98425196850393704" bottom="0.98425196850393704" header="0.51181102362204722" footer="0.51181102362204722"/>
  <pageSetup paperSize="9" scale="83" orientation="portrait" r:id="rId1"/>
  <headerFooter alignWithMargins="0">
    <oddHeader>&amp;R&amp;A</oddHead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51"/>
  <sheetViews>
    <sheetView zoomScale="85" zoomScaleNormal="85" workbookViewId="0">
      <selection activeCell="O12" sqref="O12"/>
    </sheetView>
  </sheetViews>
  <sheetFormatPr baseColWidth="10" defaultRowHeight="12.75"/>
  <cols>
    <col min="1" max="1" width="6.5703125" bestFit="1" customWidth="1"/>
    <col min="2" max="2" width="6.85546875" bestFit="1" customWidth="1"/>
    <col min="3" max="3" width="17.42578125" bestFit="1" customWidth="1"/>
    <col min="4" max="4" width="10.7109375" bestFit="1" customWidth="1"/>
    <col min="5" max="5" width="6.7109375" bestFit="1" customWidth="1"/>
    <col min="6" max="6" width="19.5703125" bestFit="1" customWidth="1"/>
    <col min="7" max="7" width="7.85546875" bestFit="1" customWidth="1"/>
    <col min="8" max="8" width="10.5703125" bestFit="1" customWidth="1"/>
    <col min="9" max="9" width="7.7109375" bestFit="1" customWidth="1"/>
    <col min="10" max="10" width="12.28515625" bestFit="1" customWidth="1"/>
  </cols>
  <sheetData>
    <row r="1" spans="1:10" ht="18">
      <c r="A1" s="431" t="s">
        <v>81</v>
      </c>
      <c r="B1" s="431"/>
      <c r="C1" s="431"/>
      <c r="D1" s="431"/>
      <c r="E1" s="431"/>
      <c r="F1" s="431"/>
      <c r="G1" s="431"/>
      <c r="H1" s="431"/>
      <c r="I1" s="431"/>
      <c r="J1" s="431"/>
    </row>
    <row r="2" spans="1:10" ht="16.5" customHeight="1">
      <c r="A2" s="394"/>
      <c r="B2" s="394"/>
      <c r="C2" s="394"/>
      <c r="D2" s="394"/>
      <c r="E2" s="394"/>
      <c r="F2" s="394"/>
      <c r="G2" s="394"/>
      <c r="H2" s="394"/>
      <c r="I2" s="394"/>
      <c r="J2" s="394"/>
    </row>
    <row r="3" spans="1:10" ht="15.75" customHeight="1" thickBot="1">
      <c r="A3" s="430" t="s">
        <v>144</v>
      </c>
      <c r="B3" s="430"/>
      <c r="C3" s="430"/>
      <c r="D3" s="430"/>
      <c r="E3" s="430"/>
      <c r="F3" s="430"/>
      <c r="G3" s="430"/>
      <c r="H3" s="430"/>
      <c r="I3" s="430"/>
      <c r="J3" s="430"/>
    </row>
    <row r="4" spans="1:10" ht="15.75" customHeight="1">
      <c r="A4" s="301" t="s">
        <v>1</v>
      </c>
      <c r="B4" s="301" t="s">
        <v>7</v>
      </c>
      <c r="C4" s="301" t="s">
        <v>9</v>
      </c>
      <c r="D4" s="301" t="s">
        <v>47</v>
      </c>
      <c r="E4" s="301" t="s">
        <v>72</v>
      </c>
      <c r="F4" s="301" t="s">
        <v>73</v>
      </c>
      <c r="G4" s="301" t="s">
        <v>74</v>
      </c>
      <c r="H4" s="301" t="s">
        <v>75</v>
      </c>
      <c r="I4" s="301" t="s">
        <v>76</v>
      </c>
      <c r="J4" s="301" t="s">
        <v>304</v>
      </c>
    </row>
    <row r="5" spans="1:10" ht="15.75" customHeight="1">
      <c r="A5" s="147">
        <v>2008</v>
      </c>
      <c r="B5" s="370">
        <v>578</v>
      </c>
      <c r="C5" s="154">
        <v>161</v>
      </c>
      <c r="D5" s="154">
        <v>118</v>
      </c>
      <c r="E5" s="154">
        <v>241</v>
      </c>
      <c r="F5" s="154">
        <v>23</v>
      </c>
      <c r="G5" s="154">
        <v>4</v>
      </c>
      <c r="H5" s="154">
        <v>19</v>
      </c>
      <c r="I5" s="154">
        <v>12</v>
      </c>
      <c r="J5" s="155">
        <v>0</v>
      </c>
    </row>
    <row r="6" spans="1:10" ht="15.75" customHeight="1">
      <c r="A6" s="147">
        <v>2009</v>
      </c>
      <c r="B6" s="370">
        <v>584</v>
      </c>
      <c r="C6" s="154">
        <v>168</v>
      </c>
      <c r="D6" s="154">
        <v>121</v>
      </c>
      <c r="E6" s="154">
        <v>203</v>
      </c>
      <c r="F6" s="154">
        <v>40</v>
      </c>
      <c r="G6" s="154">
        <v>7</v>
      </c>
      <c r="H6" s="154">
        <v>20</v>
      </c>
      <c r="I6" s="154">
        <v>25</v>
      </c>
      <c r="J6" s="155">
        <v>0</v>
      </c>
    </row>
    <row r="7" spans="1:10" ht="15.75" customHeight="1">
      <c r="A7" s="147">
        <v>2010</v>
      </c>
      <c r="B7" s="370">
        <v>591</v>
      </c>
      <c r="C7" s="154">
        <v>160</v>
      </c>
      <c r="D7" s="154">
        <v>97</v>
      </c>
      <c r="E7" s="154">
        <v>237</v>
      </c>
      <c r="F7" s="154">
        <v>37</v>
      </c>
      <c r="G7" s="154">
        <v>3</v>
      </c>
      <c r="H7" s="154">
        <v>36</v>
      </c>
      <c r="I7" s="154">
        <v>18</v>
      </c>
      <c r="J7" s="154">
        <v>3</v>
      </c>
    </row>
    <row r="8" spans="1:10" ht="15.75" customHeight="1">
      <c r="A8" s="147">
        <v>2011</v>
      </c>
      <c r="B8" s="370">
        <v>650</v>
      </c>
      <c r="C8" s="154">
        <v>162</v>
      </c>
      <c r="D8" s="154">
        <v>110</v>
      </c>
      <c r="E8" s="154">
        <v>291</v>
      </c>
      <c r="F8" s="154">
        <v>45</v>
      </c>
      <c r="G8" s="154">
        <v>7</v>
      </c>
      <c r="H8" s="154">
        <v>20</v>
      </c>
      <c r="I8" s="154">
        <v>12</v>
      </c>
      <c r="J8" s="154">
        <v>3</v>
      </c>
    </row>
    <row r="9" spans="1:10" ht="15.75" customHeight="1">
      <c r="A9" s="147">
        <v>2012</v>
      </c>
      <c r="B9" s="370">
        <v>671</v>
      </c>
      <c r="C9" s="154">
        <v>171</v>
      </c>
      <c r="D9" s="154">
        <v>119</v>
      </c>
      <c r="E9" s="154">
        <v>249</v>
      </c>
      <c r="F9" s="154">
        <v>49</v>
      </c>
      <c r="G9" s="154">
        <v>29</v>
      </c>
      <c r="H9" s="154">
        <v>35</v>
      </c>
      <c r="I9" s="154">
        <v>18</v>
      </c>
      <c r="J9" s="154">
        <v>1</v>
      </c>
    </row>
    <row r="10" spans="1:10" ht="15.75" customHeight="1">
      <c r="A10" s="147">
        <v>2013</v>
      </c>
      <c r="B10" s="370">
        <v>696</v>
      </c>
      <c r="C10" s="154">
        <v>165</v>
      </c>
      <c r="D10" s="154">
        <v>107</v>
      </c>
      <c r="E10" s="154">
        <v>326</v>
      </c>
      <c r="F10" s="154">
        <v>50</v>
      </c>
      <c r="G10" s="154">
        <v>7</v>
      </c>
      <c r="H10" s="154">
        <v>25</v>
      </c>
      <c r="I10" s="154">
        <v>16</v>
      </c>
      <c r="J10" s="155">
        <v>0</v>
      </c>
    </row>
    <row r="11" spans="1:10" ht="15.75" customHeight="1">
      <c r="A11" s="147">
        <v>2014</v>
      </c>
      <c r="B11" s="370">
        <v>615</v>
      </c>
      <c r="C11" s="154">
        <v>164</v>
      </c>
      <c r="D11" s="154">
        <v>107</v>
      </c>
      <c r="E11" s="154">
        <v>245</v>
      </c>
      <c r="F11" s="154">
        <v>36</v>
      </c>
      <c r="G11" s="154">
        <v>16</v>
      </c>
      <c r="H11" s="154">
        <v>21</v>
      </c>
      <c r="I11" s="154">
        <v>23</v>
      </c>
      <c r="J11" s="154">
        <v>3</v>
      </c>
    </row>
    <row r="12" spans="1:10" ht="15.75" customHeight="1">
      <c r="A12" s="147">
        <v>2015</v>
      </c>
      <c r="B12" s="370">
        <v>657</v>
      </c>
      <c r="C12" s="154">
        <v>163</v>
      </c>
      <c r="D12" s="154">
        <v>107</v>
      </c>
      <c r="E12" s="154">
        <v>273</v>
      </c>
      <c r="F12" s="154">
        <v>33</v>
      </c>
      <c r="G12" s="154">
        <v>11</v>
      </c>
      <c r="H12" s="154">
        <v>37</v>
      </c>
      <c r="I12" s="154">
        <v>33</v>
      </c>
      <c r="J12" s="155">
        <v>0</v>
      </c>
    </row>
    <row r="13" spans="1:10" ht="15.75" customHeight="1">
      <c r="A13" s="147">
        <v>2016</v>
      </c>
      <c r="B13" s="370">
        <v>607</v>
      </c>
      <c r="C13" s="154">
        <v>177</v>
      </c>
      <c r="D13" s="154">
        <v>100</v>
      </c>
      <c r="E13" s="154">
        <v>228</v>
      </c>
      <c r="F13" s="154">
        <v>33</v>
      </c>
      <c r="G13" s="154">
        <v>8</v>
      </c>
      <c r="H13" s="154">
        <v>28</v>
      </c>
      <c r="I13" s="154">
        <v>33</v>
      </c>
      <c r="J13" s="155">
        <v>0</v>
      </c>
    </row>
    <row r="14" spans="1:10" ht="15.75" customHeight="1">
      <c r="A14" s="147">
        <v>2017</v>
      </c>
      <c r="B14" s="370">
        <v>645</v>
      </c>
      <c r="C14" s="154">
        <v>167</v>
      </c>
      <c r="D14" s="154">
        <v>107</v>
      </c>
      <c r="E14" s="154">
        <v>246</v>
      </c>
      <c r="F14" s="154">
        <v>47</v>
      </c>
      <c r="G14" s="154">
        <v>6</v>
      </c>
      <c r="H14" s="154">
        <v>34</v>
      </c>
      <c r="I14" s="154">
        <v>36</v>
      </c>
      <c r="J14" s="154">
        <v>2</v>
      </c>
    </row>
    <row r="15" spans="1:10" ht="15.75" customHeight="1">
      <c r="A15" s="147">
        <v>2018</v>
      </c>
      <c r="B15" s="370">
        <v>649</v>
      </c>
      <c r="C15" s="154">
        <v>171</v>
      </c>
      <c r="D15" s="154">
        <v>114</v>
      </c>
      <c r="E15" s="154">
        <v>236</v>
      </c>
      <c r="F15" s="154">
        <v>39</v>
      </c>
      <c r="G15" s="154">
        <v>8</v>
      </c>
      <c r="H15" s="154">
        <v>41</v>
      </c>
      <c r="I15" s="154">
        <v>40</v>
      </c>
      <c r="J15" s="155">
        <v>0</v>
      </c>
    </row>
    <row r="16" spans="1:10" ht="15.75" customHeight="1" thickBot="1">
      <c r="A16" s="294">
        <v>2019</v>
      </c>
      <c r="B16" s="371">
        <v>727</v>
      </c>
      <c r="C16" s="295">
        <v>171</v>
      </c>
      <c r="D16" s="295">
        <v>131</v>
      </c>
      <c r="E16" s="295">
        <v>276</v>
      </c>
      <c r="F16" s="295">
        <v>48</v>
      </c>
      <c r="G16" s="295">
        <v>19</v>
      </c>
      <c r="H16" s="295">
        <v>40</v>
      </c>
      <c r="I16" s="295">
        <v>40</v>
      </c>
      <c r="J16" s="295">
        <v>2</v>
      </c>
    </row>
    <row r="17" spans="1:13" ht="15.75" customHeight="1">
      <c r="A17" s="401" t="s">
        <v>646</v>
      </c>
      <c r="B17" s="401"/>
      <c r="C17" s="401"/>
      <c r="D17" s="401"/>
      <c r="E17" s="401"/>
      <c r="F17" s="401"/>
      <c r="G17" s="401"/>
      <c r="H17" s="401"/>
      <c r="I17" s="401"/>
      <c r="J17" s="401"/>
      <c r="K17" s="217"/>
      <c r="L17" s="217"/>
      <c r="M17" s="217"/>
    </row>
    <row r="18" spans="1:13" ht="15.75" customHeight="1">
      <c r="D18" s="51"/>
    </row>
    <row r="19" spans="1:13" ht="18">
      <c r="A19" s="431" t="s">
        <v>351</v>
      </c>
      <c r="B19" s="431"/>
      <c r="C19" s="431"/>
      <c r="D19" s="431"/>
      <c r="E19" s="431"/>
      <c r="F19" s="431"/>
      <c r="G19" s="431"/>
      <c r="H19" s="431"/>
      <c r="I19" s="431"/>
      <c r="J19" s="431"/>
    </row>
    <row r="20" spans="1:13" ht="15.75" customHeight="1" thickBot="1">
      <c r="A20" s="430" t="s">
        <v>145</v>
      </c>
      <c r="B20" s="430"/>
      <c r="C20" s="430"/>
      <c r="D20" s="430"/>
      <c r="E20" s="430"/>
      <c r="F20" s="430"/>
      <c r="G20" s="430"/>
      <c r="H20" s="430"/>
      <c r="I20" s="430"/>
      <c r="J20" s="430"/>
    </row>
    <row r="21" spans="1:13" ht="15.75" customHeight="1">
      <c r="A21" s="301" t="s">
        <v>1</v>
      </c>
      <c r="B21" s="301" t="s">
        <v>7</v>
      </c>
      <c r="C21" s="301" t="s">
        <v>9</v>
      </c>
      <c r="D21" s="301" t="s">
        <v>47</v>
      </c>
      <c r="E21" s="301" t="s">
        <v>72</v>
      </c>
      <c r="F21" s="301" t="s">
        <v>73</v>
      </c>
      <c r="G21" s="301" t="s">
        <v>74</v>
      </c>
      <c r="H21" s="301" t="s">
        <v>75</v>
      </c>
      <c r="I21" s="301" t="s">
        <v>76</v>
      </c>
      <c r="J21" s="301" t="s">
        <v>304</v>
      </c>
    </row>
    <row r="22" spans="1:13" ht="15.75" customHeight="1">
      <c r="A22" s="147">
        <v>2008</v>
      </c>
      <c r="B22" s="370">
        <v>272</v>
      </c>
      <c r="C22" s="154">
        <v>81</v>
      </c>
      <c r="D22" s="154">
        <v>42</v>
      </c>
      <c r="E22" s="154">
        <v>109</v>
      </c>
      <c r="F22" s="154">
        <v>14</v>
      </c>
      <c r="G22" s="154">
        <v>1</v>
      </c>
      <c r="H22" s="154">
        <v>15</v>
      </c>
      <c r="I22" s="154">
        <v>10</v>
      </c>
      <c r="J22" s="155">
        <v>0</v>
      </c>
    </row>
    <row r="23" spans="1:13" ht="15.75" customHeight="1">
      <c r="A23" s="147">
        <v>2009</v>
      </c>
      <c r="B23" s="370">
        <v>290</v>
      </c>
      <c r="C23" s="154">
        <v>94</v>
      </c>
      <c r="D23" s="154">
        <v>59</v>
      </c>
      <c r="E23" s="154">
        <v>85</v>
      </c>
      <c r="F23" s="154">
        <v>29</v>
      </c>
      <c r="G23" s="154">
        <v>4</v>
      </c>
      <c r="H23" s="154">
        <v>7</v>
      </c>
      <c r="I23" s="154">
        <v>12</v>
      </c>
      <c r="J23" s="155">
        <v>0</v>
      </c>
    </row>
    <row r="24" spans="1:13" ht="15.75" customHeight="1">
      <c r="A24" s="147">
        <v>2010</v>
      </c>
      <c r="B24" s="370">
        <v>285</v>
      </c>
      <c r="C24" s="154">
        <v>72</v>
      </c>
      <c r="D24" s="154">
        <v>48</v>
      </c>
      <c r="E24" s="154">
        <v>110</v>
      </c>
      <c r="F24" s="154">
        <v>20</v>
      </c>
      <c r="G24" s="154">
        <v>2</v>
      </c>
      <c r="H24" s="154">
        <v>17</v>
      </c>
      <c r="I24" s="154">
        <v>13</v>
      </c>
      <c r="J24" s="154">
        <v>3</v>
      </c>
    </row>
    <row r="25" spans="1:13" ht="15.75" customHeight="1">
      <c r="A25" s="147">
        <v>2011</v>
      </c>
      <c r="B25" s="370">
        <v>328</v>
      </c>
      <c r="C25" s="154">
        <v>93</v>
      </c>
      <c r="D25" s="154">
        <v>56</v>
      </c>
      <c r="E25" s="154">
        <v>136</v>
      </c>
      <c r="F25" s="154">
        <v>21</v>
      </c>
      <c r="G25" s="154">
        <v>3</v>
      </c>
      <c r="H25" s="154">
        <v>10</v>
      </c>
      <c r="I25" s="154">
        <v>7</v>
      </c>
      <c r="J25" s="154">
        <v>2</v>
      </c>
    </row>
    <row r="26" spans="1:13" ht="15.75" customHeight="1">
      <c r="A26" s="147">
        <v>2012</v>
      </c>
      <c r="B26" s="370">
        <v>314</v>
      </c>
      <c r="C26" s="154">
        <v>71</v>
      </c>
      <c r="D26" s="154">
        <v>59</v>
      </c>
      <c r="E26" s="154">
        <v>118</v>
      </c>
      <c r="F26" s="154">
        <v>24</v>
      </c>
      <c r="G26" s="154">
        <v>10</v>
      </c>
      <c r="H26" s="154">
        <v>19</v>
      </c>
      <c r="I26" s="154">
        <v>13</v>
      </c>
      <c r="J26" s="155">
        <v>0</v>
      </c>
    </row>
    <row r="27" spans="1:13" ht="15.75" customHeight="1">
      <c r="A27" s="147">
        <v>2013</v>
      </c>
      <c r="B27" s="370">
        <v>345</v>
      </c>
      <c r="C27" s="154">
        <v>86</v>
      </c>
      <c r="D27" s="154">
        <v>46</v>
      </c>
      <c r="E27" s="154">
        <v>166</v>
      </c>
      <c r="F27" s="154">
        <v>19</v>
      </c>
      <c r="G27" s="154">
        <v>2</v>
      </c>
      <c r="H27" s="154">
        <v>16</v>
      </c>
      <c r="I27" s="154">
        <v>10</v>
      </c>
      <c r="J27" s="155">
        <v>0</v>
      </c>
    </row>
    <row r="28" spans="1:13" ht="15.75" customHeight="1">
      <c r="A28" s="147">
        <v>2014</v>
      </c>
      <c r="B28" s="370">
        <v>303</v>
      </c>
      <c r="C28" s="154">
        <v>87</v>
      </c>
      <c r="D28" s="154">
        <v>52</v>
      </c>
      <c r="E28" s="154">
        <v>121</v>
      </c>
      <c r="F28" s="154">
        <v>13</v>
      </c>
      <c r="G28" s="154">
        <v>5</v>
      </c>
      <c r="H28" s="154">
        <v>8</v>
      </c>
      <c r="I28" s="154">
        <v>17</v>
      </c>
      <c r="J28" s="155">
        <v>0</v>
      </c>
    </row>
    <row r="29" spans="1:13" ht="15.75" customHeight="1">
      <c r="A29" s="147">
        <v>2015</v>
      </c>
      <c r="B29" s="370">
        <v>356</v>
      </c>
      <c r="C29" s="154">
        <v>99</v>
      </c>
      <c r="D29" s="154">
        <v>57</v>
      </c>
      <c r="E29" s="154">
        <v>129</v>
      </c>
      <c r="F29" s="154">
        <v>19</v>
      </c>
      <c r="G29" s="154">
        <v>7</v>
      </c>
      <c r="H29" s="154">
        <v>21</v>
      </c>
      <c r="I29" s="154">
        <v>24</v>
      </c>
      <c r="J29" s="155">
        <v>0</v>
      </c>
    </row>
    <row r="30" spans="1:13" ht="15.75" customHeight="1">
      <c r="A30" s="147">
        <v>2016</v>
      </c>
      <c r="B30" s="370">
        <v>296</v>
      </c>
      <c r="C30" s="154">
        <v>88</v>
      </c>
      <c r="D30" s="154">
        <v>50</v>
      </c>
      <c r="E30" s="154">
        <v>107</v>
      </c>
      <c r="F30" s="154">
        <v>14</v>
      </c>
      <c r="G30" s="154">
        <v>5</v>
      </c>
      <c r="H30" s="154">
        <v>11</v>
      </c>
      <c r="I30" s="154">
        <v>21</v>
      </c>
      <c r="J30" s="155">
        <v>0</v>
      </c>
    </row>
    <row r="31" spans="1:13" ht="15.75" customHeight="1">
      <c r="A31" s="147">
        <v>2017</v>
      </c>
      <c r="B31" s="370">
        <v>320</v>
      </c>
      <c r="C31" s="154">
        <v>85</v>
      </c>
      <c r="D31" s="154">
        <v>49</v>
      </c>
      <c r="E31" s="154">
        <v>117</v>
      </c>
      <c r="F31" s="154">
        <v>23</v>
      </c>
      <c r="G31" s="154">
        <v>3</v>
      </c>
      <c r="H31" s="154">
        <v>22</v>
      </c>
      <c r="I31" s="154">
        <v>20</v>
      </c>
      <c r="J31" s="154">
        <v>1</v>
      </c>
    </row>
    <row r="32" spans="1:13" ht="15.75" customHeight="1">
      <c r="A32" s="147">
        <v>2018</v>
      </c>
      <c r="B32" s="370">
        <v>319</v>
      </c>
      <c r="C32" s="154">
        <v>81</v>
      </c>
      <c r="D32" s="154">
        <v>53</v>
      </c>
      <c r="E32" s="154">
        <v>120</v>
      </c>
      <c r="F32" s="154">
        <v>17</v>
      </c>
      <c r="G32" s="154">
        <v>5</v>
      </c>
      <c r="H32" s="154">
        <v>22</v>
      </c>
      <c r="I32" s="154">
        <v>21</v>
      </c>
      <c r="J32" s="155">
        <v>0</v>
      </c>
    </row>
    <row r="33" spans="1:10" ht="15.75" customHeight="1" thickBot="1">
      <c r="A33" s="294">
        <v>2019</v>
      </c>
      <c r="B33" s="371">
        <v>370</v>
      </c>
      <c r="C33" s="295">
        <v>86</v>
      </c>
      <c r="D33" s="295">
        <v>67</v>
      </c>
      <c r="E33" s="295">
        <v>127</v>
      </c>
      <c r="F33" s="295">
        <v>28</v>
      </c>
      <c r="G33" s="295">
        <v>11</v>
      </c>
      <c r="H33" s="295">
        <v>25</v>
      </c>
      <c r="I33" s="295">
        <v>24</v>
      </c>
      <c r="J33" s="295">
        <v>2</v>
      </c>
    </row>
    <row r="34" spans="1:10" ht="15.75" customHeight="1">
      <c r="A34" s="401" t="s">
        <v>646</v>
      </c>
      <c r="B34" s="401"/>
      <c r="C34" s="401"/>
      <c r="D34" s="401"/>
      <c r="E34" s="401"/>
      <c r="F34" s="401"/>
      <c r="G34" s="401"/>
      <c r="H34" s="401"/>
      <c r="I34" s="401"/>
      <c r="J34" s="401"/>
    </row>
    <row r="35" spans="1:10" ht="15.75" customHeight="1"/>
    <row r="36" spans="1:10" ht="18">
      <c r="A36" s="431" t="s">
        <v>350</v>
      </c>
      <c r="B36" s="431"/>
      <c r="C36" s="431"/>
      <c r="D36" s="431"/>
      <c r="E36" s="431"/>
      <c r="F36" s="431"/>
      <c r="G36" s="431"/>
      <c r="H36" s="431"/>
      <c r="I36" s="431"/>
      <c r="J36" s="431"/>
    </row>
    <row r="37" spans="1:10" ht="15.75" customHeight="1" thickBot="1">
      <c r="A37" s="430" t="s">
        <v>146</v>
      </c>
      <c r="B37" s="430"/>
      <c r="C37" s="430"/>
      <c r="D37" s="430"/>
      <c r="E37" s="430"/>
      <c r="F37" s="430"/>
      <c r="G37" s="430"/>
      <c r="H37" s="430"/>
      <c r="I37" s="430"/>
      <c r="J37" s="430"/>
    </row>
    <row r="38" spans="1:10" ht="15.75" customHeight="1">
      <c r="A38" s="301" t="s">
        <v>1</v>
      </c>
      <c r="B38" s="301" t="s">
        <v>7</v>
      </c>
      <c r="C38" s="301" t="s">
        <v>9</v>
      </c>
      <c r="D38" s="301" t="s">
        <v>47</v>
      </c>
      <c r="E38" s="301" t="s">
        <v>72</v>
      </c>
      <c r="F38" s="301" t="s">
        <v>73</v>
      </c>
      <c r="G38" s="301" t="s">
        <v>74</v>
      </c>
      <c r="H38" s="301" t="s">
        <v>75</v>
      </c>
      <c r="I38" s="301" t="s">
        <v>76</v>
      </c>
      <c r="J38" s="301" t="s">
        <v>304</v>
      </c>
    </row>
    <row r="39" spans="1:10" ht="15.75" customHeight="1">
      <c r="A39" s="147">
        <v>2008</v>
      </c>
      <c r="B39" s="370">
        <v>306</v>
      </c>
      <c r="C39" s="154">
        <v>80</v>
      </c>
      <c r="D39" s="154">
        <v>76</v>
      </c>
      <c r="E39" s="154">
        <v>132</v>
      </c>
      <c r="F39" s="154">
        <v>9</v>
      </c>
      <c r="G39" s="154">
        <v>3</v>
      </c>
      <c r="H39" s="154">
        <v>4</v>
      </c>
      <c r="I39" s="154">
        <v>2</v>
      </c>
      <c r="J39" s="155">
        <v>0</v>
      </c>
    </row>
    <row r="40" spans="1:10" ht="15.75" customHeight="1">
      <c r="A40" s="147">
        <v>2009</v>
      </c>
      <c r="B40" s="370">
        <v>294</v>
      </c>
      <c r="C40" s="154">
        <v>74</v>
      </c>
      <c r="D40" s="154">
        <v>62</v>
      </c>
      <c r="E40" s="154">
        <v>118</v>
      </c>
      <c r="F40" s="154">
        <v>11</v>
      </c>
      <c r="G40" s="154">
        <v>3</v>
      </c>
      <c r="H40" s="154">
        <v>13</v>
      </c>
      <c r="I40" s="154">
        <v>13</v>
      </c>
      <c r="J40" s="155">
        <v>0</v>
      </c>
    </row>
    <row r="41" spans="1:10" ht="15.75" customHeight="1">
      <c r="A41" s="147">
        <v>2010</v>
      </c>
      <c r="B41" s="370">
        <v>306</v>
      </c>
      <c r="C41" s="154">
        <v>88</v>
      </c>
      <c r="D41" s="154">
        <v>49</v>
      </c>
      <c r="E41" s="154">
        <v>127</v>
      </c>
      <c r="F41" s="154">
        <v>17</v>
      </c>
      <c r="G41" s="154">
        <v>1</v>
      </c>
      <c r="H41" s="154">
        <v>19</v>
      </c>
      <c r="I41" s="154">
        <v>5</v>
      </c>
      <c r="J41" s="155">
        <v>0</v>
      </c>
    </row>
    <row r="42" spans="1:10" ht="15.75" customHeight="1">
      <c r="A42" s="147">
        <v>2011</v>
      </c>
      <c r="B42" s="370">
        <v>322</v>
      </c>
      <c r="C42" s="154">
        <v>69</v>
      </c>
      <c r="D42" s="154">
        <v>54</v>
      </c>
      <c r="E42" s="154">
        <v>155</v>
      </c>
      <c r="F42" s="154">
        <v>24</v>
      </c>
      <c r="G42" s="154">
        <v>4</v>
      </c>
      <c r="H42" s="154">
        <v>10</v>
      </c>
      <c r="I42" s="154">
        <v>5</v>
      </c>
      <c r="J42" s="154">
        <v>1</v>
      </c>
    </row>
    <row r="43" spans="1:10" ht="15.75" customHeight="1">
      <c r="A43" s="147">
        <v>2012</v>
      </c>
      <c r="B43" s="370">
        <v>357</v>
      </c>
      <c r="C43" s="154">
        <v>100</v>
      </c>
      <c r="D43" s="154">
        <v>60</v>
      </c>
      <c r="E43" s="154">
        <v>131</v>
      </c>
      <c r="F43" s="154">
        <v>25</v>
      </c>
      <c r="G43" s="154">
        <v>19</v>
      </c>
      <c r="H43" s="154">
        <v>16</v>
      </c>
      <c r="I43" s="154">
        <v>5</v>
      </c>
      <c r="J43" s="154">
        <v>1</v>
      </c>
    </row>
    <row r="44" spans="1:10" ht="15.75" customHeight="1">
      <c r="A44" s="147">
        <v>2013</v>
      </c>
      <c r="B44" s="370">
        <v>351</v>
      </c>
      <c r="C44" s="154">
        <v>79</v>
      </c>
      <c r="D44" s="154">
        <v>61</v>
      </c>
      <c r="E44" s="154">
        <v>160</v>
      </c>
      <c r="F44" s="154">
        <v>31</v>
      </c>
      <c r="G44" s="154">
        <v>5</v>
      </c>
      <c r="H44" s="154">
        <v>9</v>
      </c>
      <c r="I44" s="154">
        <v>6</v>
      </c>
      <c r="J44" s="155">
        <v>0</v>
      </c>
    </row>
    <row r="45" spans="1:10" ht="15.75" customHeight="1">
      <c r="A45" s="147">
        <v>2014</v>
      </c>
      <c r="B45" s="370">
        <v>312</v>
      </c>
      <c r="C45" s="154">
        <v>77</v>
      </c>
      <c r="D45" s="154">
        <v>55</v>
      </c>
      <c r="E45" s="154">
        <v>124</v>
      </c>
      <c r="F45" s="154">
        <v>23</v>
      </c>
      <c r="G45" s="154">
        <v>11</v>
      </c>
      <c r="H45" s="154">
        <v>13</v>
      </c>
      <c r="I45" s="154">
        <v>6</v>
      </c>
      <c r="J45" s="154">
        <v>3</v>
      </c>
    </row>
    <row r="46" spans="1:10" ht="15.75" customHeight="1">
      <c r="A46" s="147">
        <v>2015</v>
      </c>
      <c r="B46" s="370">
        <v>301</v>
      </c>
      <c r="C46" s="154">
        <v>64</v>
      </c>
      <c r="D46" s="154">
        <v>50</v>
      </c>
      <c r="E46" s="154">
        <v>144</v>
      </c>
      <c r="F46" s="154">
        <v>14</v>
      </c>
      <c r="G46" s="154">
        <v>4</v>
      </c>
      <c r="H46" s="154">
        <v>16</v>
      </c>
      <c r="I46" s="154">
        <v>9</v>
      </c>
      <c r="J46" s="155">
        <v>0</v>
      </c>
    </row>
    <row r="47" spans="1:10" ht="15.75" customHeight="1">
      <c r="A47" s="147">
        <v>2016</v>
      </c>
      <c r="B47" s="370">
        <v>311</v>
      </c>
      <c r="C47" s="154">
        <v>89</v>
      </c>
      <c r="D47" s="154">
        <v>50</v>
      </c>
      <c r="E47" s="154">
        <v>121</v>
      </c>
      <c r="F47" s="154">
        <v>19</v>
      </c>
      <c r="G47" s="154">
        <v>3</v>
      </c>
      <c r="H47" s="154">
        <v>17</v>
      </c>
      <c r="I47" s="154">
        <v>12</v>
      </c>
      <c r="J47" s="155">
        <v>0</v>
      </c>
    </row>
    <row r="48" spans="1:10" ht="15.75" customHeight="1">
      <c r="A48" s="147">
        <v>2017</v>
      </c>
      <c r="B48" s="370">
        <v>325</v>
      </c>
      <c r="C48" s="154">
        <v>82</v>
      </c>
      <c r="D48" s="154">
        <v>58</v>
      </c>
      <c r="E48" s="154">
        <v>129</v>
      </c>
      <c r="F48" s="154">
        <v>24</v>
      </c>
      <c r="G48" s="154">
        <v>3</v>
      </c>
      <c r="H48" s="154">
        <v>12</v>
      </c>
      <c r="I48" s="154">
        <v>16</v>
      </c>
      <c r="J48" s="154">
        <v>1</v>
      </c>
    </row>
    <row r="49" spans="1:10" ht="15.75" customHeight="1">
      <c r="A49" s="147">
        <v>2018</v>
      </c>
      <c r="B49" s="370">
        <v>330</v>
      </c>
      <c r="C49" s="154">
        <v>90</v>
      </c>
      <c r="D49" s="154">
        <v>61</v>
      </c>
      <c r="E49" s="154">
        <v>116</v>
      </c>
      <c r="F49" s="154">
        <v>22</v>
      </c>
      <c r="G49" s="154">
        <v>3</v>
      </c>
      <c r="H49" s="154">
        <v>19</v>
      </c>
      <c r="I49" s="154">
        <v>19</v>
      </c>
      <c r="J49" s="155">
        <v>0</v>
      </c>
    </row>
    <row r="50" spans="1:10" ht="15.75" customHeight="1" thickBot="1">
      <c r="A50" s="294">
        <v>2019</v>
      </c>
      <c r="B50" s="371">
        <v>357</v>
      </c>
      <c r="C50" s="295">
        <v>85</v>
      </c>
      <c r="D50" s="295">
        <v>64</v>
      </c>
      <c r="E50" s="295">
        <v>149</v>
      </c>
      <c r="F50" s="295">
        <v>20</v>
      </c>
      <c r="G50" s="295">
        <v>8</v>
      </c>
      <c r="H50" s="295">
        <v>15</v>
      </c>
      <c r="I50" s="295">
        <v>16</v>
      </c>
      <c r="J50" s="300" t="s">
        <v>105</v>
      </c>
    </row>
    <row r="51" spans="1:10">
      <c r="A51" s="401" t="s">
        <v>646</v>
      </c>
      <c r="B51" s="401"/>
      <c r="C51" s="401"/>
      <c r="D51" s="401"/>
      <c r="E51" s="401"/>
      <c r="F51" s="401"/>
      <c r="G51" s="401"/>
      <c r="H51" s="401"/>
      <c r="I51" s="401"/>
      <c r="J51" s="401"/>
    </row>
  </sheetData>
  <mergeCells count="9">
    <mergeCell ref="A51:J51"/>
    <mergeCell ref="A20:J20"/>
    <mergeCell ref="A1:J1"/>
    <mergeCell ref="A36:J36"/>
    <mergeCell ref="A19:J19"/>
    <mergeCell ref="A3:J3"/>
    <mergeCell ref="A37:J37"/>
    <mergeCell ref="A17:J17"/>
    <mergeCell ref="A34:J34"/>
  </mergeCells>
  <phoneticPr fontId="11" type="noConversion"/>
  <pageMargins left="0.59055118110236227" right="0.39370078740157483" top="0.98425196850393704" bottom="0.98425196850393704" header="0.51181102362204722" footer="0.51181102362204722"/>
  <pageSetup paperSize="9" orientation="portrait" r:id="rId1"/>
  <headerFooter alignWithMargins="0">
    <oddHeader>&amp;R&amp;A</oddHead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Y85"/>
  <sheetViews>
    <sheetView zoomScale="85" zoomScaleNormal="85" workbookViewId="0">
      <selection activeCell="R13" sqref="R13"/>
    </sheetView>
  </sheetViews>
  <sheetFormatPr baseColWidth="10" defaultRowHeight="12.75"/>
  <cols>
    <col min="1" max="1" width="6.42578125" bestFit="1" customWidth="1"/>
    <col min="2" max="3" width="7.7109375" customWidth="1"/>
    <col min="4" max="10" width="7.7109375" bestFit="1" customWidth="1"/>
    <col min="11" max="11" width="7.7109375" customWidth="1"/>
  </cols>
  <sheetData>
    <row r="1" spans="1:11" ht="18">
      <c r="A1" s="431" t="s">
        <v>252</v>
      </c>
      <c r="B1" s="431"/>
      <c r="C1" s="431"/>
      <c r="D1" s="431"/>
      <c r="E1" s="431"/>
      <c r="F1" s="431"/>
      <c r="G1" s="431"/>
      <c r="H1" s="431"/>
      <c r="I1" s="431"/>
      <c r="J1" s="431"/>
      <c r="K1" s="431"/>
    </row>
    <row r="2" spans="1:11" ht="16.5" customHeight="1">
      <c r="A2" s="394"/>
      <c r="B2" s="394"/>
      <c r="C2" s="394"/>
      <c r="D2" s="394"/>
      <c r="E2" s="394"/>
      <c r="F2" s="394"/>
      <c r="G2" s="394"/>
      <c r="H2" s="394"/>
      <c r="I2" s="394"/>
      <c r="J2" s="394"/>
      <c r="K2" s="394"/>
    </row>
    <row r="3" spans="1:11" ht="15.75" customHeight="1" thickBot="1">
      <c r="A3" s="430" t="s">
        <v>147</v>
      </c>
      <c r="B3" s="430"/>
      <c r="C3" s="430"/>
      <c r="D3" s="430"/>
      <c r="E3" s="430"/>
      <c r="F3" s="430"/>
      <c r="G3" s="430"/>
      <c r="H3" s="430"/>
      <c r="I3" s="430"/>
      <c r="J3" s="430"/>
      <c r="K3" s="430"/>
    </row>
    <row r="4" spans="1:11" ht="15.75" customHeight="1">
      <c r="A4" s="301" t="s">
        <v>1</v>
      </c>
      <c r="B4" s="302" t="s">
        <v>7</v>
      </c>
      <c r="C4" s="302" t="s">
        <v>334</v>
      </c>
      <c r="D4" s="302" t="s">
        <v>340</v>
      </c>
      <c r="E4" s="302" t="s">
        <v>335</v>
      </c>
      <c r="F4" s="302" t="s">
        <v>341</v>
      </c>
      <c r="G4" s="302" t="s">
        <v>336</v>
      </c>
      <c r="H4" s="302" t="s">
        <v>337</v>
      </c>
      <c r="I4" s="302" t="s">
        <v>338</v>
      </c>
      <c r="J4" s="302" t="s">
        <v>339</v>
      </c>
      <c r="K4" s="302" t="s">
        <v>33</v>
      </c>
    </row>
    <row r="5" spans="1:11" ht="15.75" customHeight="1">
      <c r="A5" s="147">
        <v>2008</v>
      </c>
      <c r="B5" s="370">
        <v>578</v>
      </c>
      <c r="C5" s="154">
        <v>72</v>
      </c>
      <c r="D5" s="154">
        <v>26</v>
      </c>
      <c r="E5" s="154">
        <v>62</v>
      </c>
      <c r="F5" s="154">
        <v>75</v>
      </c>
      <c r="G5" s="154">
        <v>149</v>
      </c>
      <c r="H5" s="154">
        <v>115</v>
      </c>
      <c r="I5" s="154">
        <v>43</v>
      </c>
      <c r="J5" s="154">
        <v>15</v>
      </c>
      <c r="K5" s="154">
        <v>21</v>
      </c>
    </row>
    <row r="6" spans="1:11" ht="15.75" customHeight="1">
      <c r="A6" s="147">
        <v>2009</v>
      </c>
      <c r="B6" s="370">
        <v>584</v>
      </c>
      <c r="C6" s="154">
        <v>82</v>
      </c>
      <c r="D6" s="154">
        <v>32</v>
      </c>
      <c r="E6" s="154">
        <v>50</v>
      </c>
      <c r="F6" s="154">
        <v>92</v>
      </c>
      <c r="G6" s="154">
        <v>151</v>
      </c>
      <c r="H6" s="154">
        <v>99</v>
      </c>
      <c r="I6" s="154">
        <v>39</v>
      </c>
      <c r="J6" s="154">
        <v>10</v>
      </c>
      <c r="K6" s="154">
        <v>29</v>
      </c>
    </row>
    <row r="7" spans="1:11" ht="15.75" customHeight="1">
      <c r="A7" s="147">
        <v>2010</v>
      </c>
      <c r="B7" s="370">
        <v>591</v>
      </c>
      <c r="C7" s="154">
        <v>77</v>
      </c>
      <c r="D7" s="154">
        <v>29</v>
      </c>
      <c r="E7" s="154">
        <v>70</v>
      </c>
      <c r="F7" s="154">
        <v>87</v>
      </c>
      <c r="G7" s="154">
        <v>153</v>
      </c>
      <c r="H7" s="154">
        <v>97</v>
      </c>
      <c r="I7" s="154">
        <v>43</v>
      </c>
      <c r="J7" s="154">
        <v>11</v>
      </c>
      <c r="K7" s="154">
        <v>24</v>
      </c>
    </row>
    <row r="8" spans="1:11" ht="15.75" customHeight="1">
      <c r="A8" s="147">
        <v>2011</v>
      </c>
      <c r="B8" s="370">
        <v>650</v>
      </c>
      <c r="C8" s="154">
        <v>80</v>
      </c>
      <c r="D8" s="154">
        <v>27</v>
      </c>
      <c r="E8" s="154">
        <v>81</v>
      </c>
      <c r="F8" s="154">
        <v>91</v>
      </c>
      <c r="G8" s="154">
        <v>184</v>
      </c>
      <c r="H8" s="154">
        <v>84</v>
      </c>
      <c r="I8" s="154">
        <v>53</v>
      </c>
      <c r="J8" s="154">
        <v>17</v>
      </c>
      <c r="K8" s="154">
        <v>33</v>
      </c>
    </row>
    <row r="9" spans="1:11" ht="15.75" customHeight="1">
      <c r="A9" s="147">
        <v>2012</v>
      </c>
      <c r="B9" s="370">
        <v>671</v>
      </c>
      <c r="C9" s="154">
        <v>80</v>
      </c>
      <c r="D9" s="154">
        <v>36</v>
      </c>
      <c r="E9" s="154">
        <v>70</v>
      </c>
      <c r="F9" s="154">
        <v>94</v>
      </c>
      <c r="G9" s="154">
        <v>188</v>
      </c>
      <c r="H9" s="154">
        <v>106</v>
      </c>
      <c r="I9" s="154">
        <v>49</v>
      </c>
      <c r="J9" s="154">
        <v>17</v>
      </c>
      <c r="K9" s="154">
        <v>31</v>
      </c>
    </row>
    <row r="10" spans="1:11" ht="15.75" customHeight="1">
      <c r="A10" s="147">
        <v>2013</v>
      </c>
      <c r="B10" s="370">
        <v>696</v>
      </c>
      <c r="C10" s="154">
        <v>84</v>
      </c>
      <c r="D10" s="154">
        <v>26</v>
      </c>
      <c r="E10" s="154">
        <v>59</v>
      </c>
      <c r="F10" s="154">
        <v>115</v>
      </c>
      <c r="G10" s="154">
        <v>161</v>
      </c>
      <c r="H10" s="154">
        <v>131</v>
      </c>
      <c r="I10" s="154">
        <v>70</v>
      </c>
      <c r="J10" s="154">
        <v>14</v>
      </c>
      <c r="K10" s="154">
        <v>36</v>
      </c>
    </row>
    <row r="11" spans="1:11" ht="15.75" customHeight="1">
      <c r="A11" s="147">
        <v>2014</v>
      </c>
      <c r="B11" s="370">
        <v>615</v>
      </c>
      <c r="C11" s="154">
        <v>84</v>
      </c>
      <c r="D11" s="154">
        <v>31</v>
      </c>
      <c r="E11" s="154">
        <v>58</v>
      </c>
      <c r="F11" s="154">
        <v>79</v>
      </c>
      <c r="G11" s="154">
        <v>154</v>
      </c>
      <c r="H11" s="154">
        <v>109</v>
      </c>
      <c r="I11" s="154">
        <v>59</v>
      </c>
      <c r="J11" s="154">
        <v>16</v>
      </c>
      <c r="K11" s="154">
        <v>25</v>
      </c>
    </row>
    <row r="12" spans="1:11" ht="15.75" customHeight="1">
      <c r="A12" s="147">
        <v>2015</v>
      </c>
      <c r="B12" s="370">
        <v>657</v>
      </c>
      <c r="C12" s="154">
        <v>105</v>
      </c>
      <c r="D12" s="154">
        <v>25</v>
      </c>
      <c r="E12" s="154">
        <v>60</v>
      </c>
      <c r="F12" s="154">
        <v>96</v>
      </c>
      <c r="G12" s="154">
        <v>164</v>
      </c>
      <c r="H12" s="154">
        <v>85</v>
      </c>
      <c r="I12" s="154">
        <v>74</v>
      </c>
      <c r="J12" s="154">
        <v>18</v>
      </c>
      <c r="K12" s="154">
        <v>30</v>
      </c>
    </row>
    <row r="13" spans="1:11" ht="15.75" customHeight="1">
      <c r="A13" s="147">
        <v>2016</v>
      </c>
      <c r="B13" s="370">
        <v>607</v>
      </c>
      <c r="C13" s="154">
        <v>81</v>
      </c>
      <c r="D13" s="154">
        <v>22</v>
      </c>
      <c r="E13" s="154">
        <v>46</v>
      </c>
      <c r="F13" s="154">
        <v>85</v>
      </c>
      <c r="G13" s="154">
        <v>185</v>
      </c>
      <c r="H13" s="154">
        <v>88</v>
      </c>
      <c r="I13" s="154">
        <v>67</v>
      </c>
      <c r="J13" s="154">
        <v>11</v>
      </c>
      <c r="K13" s="154">
        <v>22</v>
      </c>
    </row>
    <row r="14" spans="1:11" ht="15.75" customHeight="1">
      <c r="A14" s="147">
        <v>2017</v>
      </c>
      <c r="B14" s="370">
        <v>645</v>
      </c>
      <c r="C14" s="154">
        <v>80</v>
      </c>
      <c r="D14" s="154">
        <v>24</v>
      </c>
      <c r="E14" s="154">
        <v>54</v>
      </c>
      <c r="F14" s="154">
        <v>110</v>
      </c>
      <c r="G14" s="154">
        <v>169</v>
      </c>
      <c r="H14" s="154">
        <v>91</v>
      </c>
      <c r="I14" s="154">
        <v>72</v>
      </c>
      <c r="J14" s="154">
        <v>16</v>
      </c>
      <c r="K14" s="154">
        <v>29</v>
      </c>
    </row>
    <row r="15" spans="1:11" ht="15.75" customHeight="1">
      <c r="A15" s="147">
        <v>2018</v>
      </c>
      <c r="B15" s="370">
        <v>649</v>
      </c>
      <c r="C15" s="154">
        <v>84</v>
      </c>
      <c r="D15" s="154">
        <v>17</v>
      </c>
      <c r="E15" s="154">
        <v>48</v>
      </c>
      <c r="F15" s="154">
        <v>129</v>
      </c>
      <c r="G15" s="154">
        <v>183</v>
      </c>
      <c r="H15" s="154">
        <v>83</v>
      </c>
      <c r="I15" s="154">
        <v>80</v>
      </c>
      <c r="J15" s="154">
        <v>9</v>
      </c>
      <c r="K15" s="154">
        <v>16</v>
      </c>
    </row>
    <row r="16" spans="1:11" ht="15.75" customHeight="1" thickBot="1">
      <c r="A16" s="294">
        <v>2019</v>
      </c>
      <c r="B16" s="371">
        <v>727</v>
      </c>
      <c r="C16" s="295">
        <v>110</v>
      </c>
      <c r="D16" s="295">
        <v>26</v>
      </c>
      <c r="E16" s="295">
        <v>40</v>
      </c>
      <c r="F16" s="295">
        <v>106</v>
      </c>
      <c r="G16" s="295">
        <v>218</v>
      </c>
      <c r="H16" s="295">
        <v>121</v>
      </c>
      <c r="I16" s="295">
        <v>71</v>
      </c>
      <c r="J16" s="295">
        <v>15</v>
      </c>
      <c r="K16" s="295">
        <v>20</v>
      </c>
    </row>
    <row r="17" spans="1:11" ht="15.75" customHeight="1">
      <c r="A17" s="401" t="s">
        <v>646</v>
      </c>
      <c r="B17" s="401"/>
      <c r="C17" s="401"/>
      <c r="D17" s="401"/>
      <c r="E17" s="401"/>
      <c r="F17" s="401"/>
      <c r="G17" s="401"/>
      <c r="H17" s="401"/>
      <c r="I17" s="401"/>
      <c r="J17" s="401"/>
      <c r="K17" s="401"/>
    </row>
    <row r="18" spans="1:11" ht="15.75" customHeight="1"/>
    <row r="19" spans="1:11" ht="18">
      <c r="A19" s="431" t="s">
        <v>353</v>
      </c>
      <c r="B19" s="431"/>
      <c r="C19" s="431"/>
      <c r="D19" s="431"/>
      <c r="E19" s="431"/>
      <c r="F19" s="431"/>
      <c r="G19" s="431"/>
      <c r="H19" s="431"/>
      <c r="I19" s="431"/>
      <c r="J19" s="431"/>
      <c r="K19" s="431"/>
    </row>
    <row r="20" spans="1:11" ht="15.75" customHeight="1" thickBot="1">
      <c r="A20" s="397" t="s">
        <v>148</v>
      </c>
      <c r="B20" s="397"/>
      <c r="C20" s="397"/>
      <c r="D20" s="397"/>
      <c r="E20" s="397"/>
      <c r="F20" s="397"/>
      <c r="G20" s="397"/>
      <c r="H20" s="397"/>
      <c r="I20" s="397"/>
      <c r="J20" s="397"/>
      <c r="K20" s="397"/>
    </row>
    <row r="21" spans="1:11" ht="15.75" customHeight="1">
      <c r="A21" s="303" t="s">
        <v>1</v>
      </c>
      <c r="B21" s="302" t="s">
        <v>7</v>
      </c>
      <c r="C21" s="302" t="s">
        <v>334</v>
      </c>
      <c r="D21" s="302" t="s">
        <v>340</v>
      </c>
      <c r="E21" s="302" t="s">
        <v>335</v>
      </c>
      <c r="F21" s="302" t="s">
        <v>341</v>
      </c>
      <c r="G21" s="302" t="s">
        <v>336</v>
      </c>
      <c r="H21" s="302" t="s">
        <v>337</v>
      </c>
      <c r="I21" s="302" t="s">
        <v>338</v>
      </c>
      <c r="J21" s="302" t="s">
        <v>339</v>
      </c>
      <c r="K21" s="302" t="s">
        <v>33</v>
      </c>
    </row>
    <row r="22" spans="1:11" ht="15.75" customHeight="1">
      <c r="A22" s="147">
        <v>2008</v>
      </c>
      <c r="B22" s="370">
        <v>272</v>
      </c>
      <c r="C22" s="154">
        <v>34</v>
      </c>
      <c r="D22" s="154">
        <v>11</v>
      </c>
      <c r="E22" s="154">
        <v>36</v>
      </c>
      <c r="F22" s="154">
        <v>39</v>
      </c>
      <c r="G22" s="154">
        <v>70</v>
      </c>
      <c r="H22" s="154">
        <v>49</v>
      </c>
      <c r="I22" s="154">
        <v>18</v>
      </c>
      <c r="J22" s="154">
        <v>5</v>
      </c>
      <c r="K22" s="154">
        <v>10</v>
      </c>
    </row>
    <row r="23" spans="1:11" ht="15.75" customHeight="1">
      <c r="A23" s="147">
        <v>2009</v>
      </c>
      <c r="B23" s="370">
        <v>290</v>
      </c>
      <c r="C23" s="154">
        <v>46</v>
      </c>
      <c r="D23" s="154">
        <v>16</v>
      </c>
      <c r="E23" s="154">
        <v>28</v>
      </c>
      <c r="F23" s="154">
        <v>45</v>
      </c>
      <c r="G23" s="154">
        <v>75</v>
      </c>
      <c r="H23" s="154">
        <v>47</v>
      </c>
      <c r="I23" s="154">
        <v>13</v>
      </c>
      <c r="J23" s="154">
        <v>5</v>
      </c>
      <c r="K23" s="154">
        <v>15</v>
      </c>
    </row>
    <row r="24" spans="1:11" ht="15.75" customHeight="1">
      <c r="A24" s="147">
        <v>2010</v>
      </c>
      <c r="B24" s="370">
        <v>285</v>
      </c>
      <c r="C24" s="154">
        <v>31</v>
      </c>
      <c r="D24" s="154">
        <v>15</v>
      </c>
      <c r="E24" s="154">
        <v>29</v>
      </c>
      <c r="F24" s="154">
        <v>45</v>
      </c>
      <c r="G24" s="154">
        <v>75</v>
      </c>
      <c r="H24" s="154">
        <v>53</v>
      </c>
      <c r="I24" s="154">
        <v>17</v>
      </c>
      <c r="J24" s="154">
        <v>7</v>
      </c>
      <c r="K24" s="154">
        <v>13</v>
      </c>
    </row>
    <row r="25" spans="1:11" ht="15.75" customHeight="1">
      <c r="A25" s="147">
        <v>2011</v>
      </c>
      <c r="B25" s="370">
        <v>328</v>
      </c>
      <c r="C25" s="154">
        <v>40</v>
      </c>
      <c r="D25" s="154">
        <v>14</v>
      </c>
      <c r="E25" s="154">
        <v>45</v>
      </c>
      <c r="F25" s="154">
        <v>53</v>
      </c>
      <c r="G25" s="154">
        <v>89</v>
      </c>
      <c r="H25" s="154">
        <v>34</v>
      </c>
      <c r="I25" s="154">
        <v>29</v>
      </c>
      <c r="J25" s="154">
        <v>7</v>
      </c>
      <c r="K25" s="154">
        <v>17</v>
      </c>
    </row>
    <row r="26" spans="1:11" ht="15.75" customHeight="1">
      <c r="A26" s="147">
        <v>2012</v>
      </c>
      <c r="B26" s="370">
        <v>314</v>
      </c>
      <c r="C26" s="154">
        <v>34</v>
      </c>
      <c r="D26" s="154">
        <v>14</v>
      </c>
      <c r="E26" s="154">
        <v>35</v>
      </c>
      <c r="F26" s="154">
        <v>51</v>
      </c>
      <c r="G26" s="154">
        <v>89</v>
      </c>
      <c r="H26" s="154">
        <v>46</v>
      </c>
      <c r="I26" s="154">
        <v>20</v>
      </c>
      <c r="J26" s="154">
        <v>10</v>
      </c>
      <c r="K26" s="154">
        <v>15</v>
      </c>
    </row>
    <row r="27" spans="1:11" ht="15.75" customHeight="1">
      <c r="A27" s="147">
        <v>2013</v>
      </c>
      <c r="B27" s="370">
        <v>345</v>
      </c>
      <c r="C27" s="154">
        <v>47</v>
      </c>
      <c r="D27" s="154">
        <v>14</v>
      </c>
      <c r="E27" s="154">
        <v>29</v>
      </c>
      <c r="F27" s="154">
        <v>65</v>
      </c>
      <c r="G27" s="154">
        <v>91</v>
      </c>
      <c r="H27" s="154">
        <v>57</v>
      </c>
      <c r="I27" s="154">
        <v>19</v>
      </c>
      <c r="J27" s="154">
        <v>8</v>
      </c>
      <c r="K27" s="154">
        <v>15</v>
      </c>
    </row>
    <row r="28" spans="1:11" ht="15.75" customHeight="1">
      <c r="A28" s="147">
        <v>2014</v>
      </c>
      <c r="B28" s="370">
        <v>303</v>
      </c>
      <c r="C28" s="154">
        <v>45</v>
      </c>
      <c r="D28" s="154">
        <v>20</v>
      </c>
      <c r="E28" s="154">
        <v>32</v>
      </c>
      <c r="F28" s="154">
        <v>37</v>
      </c>
      <c r="G28" s="154">
        <v>71</v>
      </c>
      <c r="H28" s="154">
        <v>46</v>
      </c>
      <c r="I28" s="154">
        <v>28</v>
      </c>
      <c r="J28" s="154">
        <v>13</v>
      </c>
      <c r="K28" s="154">
        <v>11</v>
      </c>
    </row>
    <row r="29" spans="1:11" ht="15.75" customHeight="1">
      <c r="A29" s="147">
        <v>2015</v>
      </c>
      <c r="B29" s="370">
        <v>356</v>
      </c>
      <c r="C29" s="154">
        <v>62</v>
      </c>
      <c r="D29" s="154">
        <v>12</v>
      </c>
      <c r="E29" s="154">
        <v>34</v>
      </c>
      <c r="F29" s="154">
        <v>62</v>
      </c>
      <c r="G29" s="154">
        <v>91</v>
      </c>
      <c r="H29" s="154">
        <v>40</v>
      </c>
      <c r="I29" s="154">
        <v>34</v>
      </c>
      <c r="J29" s="154">
        <v>6</v>
      </c>
      <c r="K29" s="154">
        <v>15</v>
      </c>
    </row>
    <row r="30" spans="1:11" ht="15.75" customHeight="1">
      <c r="A30" s="147">
        <v>2016</v>
      </c>
      <c r="B30" s="370">
        <v>296</v>
      </c>
      <c r="C30" s="154">
        <v>35</v>
      </c>
      <c r="D30" s="154">
        <v>9</v>
      </c>
      <c r="E30" s="154">
        <v>20</v>
      </c>
      <c r="F30" s="154">
        <v>53</v>
      </c>
      <c r="G30" s="154">
        <v>93</v>
      </c>
      <c r="H30" s="154">
        <v>40</v>
      </c>
      <c r="I30" s="154">
        <v>32</v>
      </c>
      <c r="J30" s="154">
        <v>4</v>
      </c>
      <c r="K30" s="154">
        <v>10</v>
      </c>
    </row>
    <row r="31" spans="1:11" ht="15.75" customHeight="1">
      <c r="A31" s="147">
        <v>2017</v>
      </c>
      <c r="B31" s="370">
        <v>320</v>
      </c>
      <c r="C31" s="154">
        <v>33</v>
      </c>
      <c r="D31" s="154">
        <v>11</v>
      </c>
      <c r="E31" s="154">
        <v>22</v>
      </c>
      <c r="F31" s="154">
        <v>67</v>
      </c>
      <c r="G31" s="154">
        <v>92</v>
      </c>
      <c r="H31" s="154">
        <v>38</v>
      </c>
      <c r="I31" s="154">
        <v>38</v>
      </c>
      <c r="J31" s="154">
        <v>7</v>
      </c>
      <c r="K31" s="154">
        <v>12</v>
      </c>
    </row>
    <row r="32" spans="1:11" ht="15.75" customHeight="1">
      <c r="A32" s="147">
        <v>2018</v>
      </c>
      <c r="B32" s="370">
        <v>319</v>
      </c>
      <c r="C32" s="154">
        <v>33</v>
      </c>
      <c r="D32" s="154">
        <v>8</v>
      </c>
      <c r="E32" s="154">
        <v>22</v>
      </c>
      <c r="F32" s="154">
        <v>68</v>
      </c>
      <c r="G32" s="154">
        <v>97</v>
      </c>
      <c r="H32" s="154">
        <v>45</v>
      </c>
      <c r="I32" s="154">
        <v>33</v>
      </c>
      <c r="J32" s="154">
        <v>6</v>
      </c>
      <c r="K32" s="154">
        <v>7</v>
      </c>
    </row>
    <row r="33" spans="1:25" ht="15.75" customHeight="1" thickBot="1">
      <c r="A33" s="294">
        <v>2019</v>
      </c>
      <c r="B33" s="371">
        <v>370</v>
      </c>
      <c r="C33" s="295">
        <v>56</v>
      </c>
      <c r="D33" s="295">
        <v>15</v>
      </c>
      <c r="E33" s="295">
        <v>27</v>
      </c>
      <c r="F33" s="295">
        <v>65</v>
      </c>
      <c r="G33" s="295">
        <v>105</v>
      </c>
      <c r="H33" s="295">
        <v>55</v>
      </c>
      <c r="I33" s="295">
        <v>34</v>
      </c>
      <c r="J33" s="295">
        <v>4</v>
      </c>
      <c r="K33" s="295">
        <v>9</v>
      </c>
    </row>
    <row r="34" spans="1:25" ht="15.75" customHeight="1">
      <c r="A34" s="401" t="s">
        <v>646</v>
      </c>
      <c r="B34" s="401"/>
      <c r="C34" s="401"/>
      <c r="D34" s="401"/>
      <c r="E34" s="401"/>
      <c r="F34" s="401"/>
      <c r="G34" s="401"/>
      <c r="H34" s="401"/>
      <c r="I34" s="401"/>
      <c r="J34" s="401"/>
      <c r="K34" s="401"/>
    </row>
    <row r="35" spans="1:25" ht="15.75" customHeight="1"/>
    <row r="36" spans="1:25" ht="18">
      <c r="A36" s="431" t="s">
        <v>352</v>
      </c>
      <c r="B36" s="431"/>
      <c r="C36" s="431"/>
      <c r="D36" s="431"/>
      <c r="E36" s="431"/>
      <c r="F36" s="431"/>
      <c r="G36" s="431"/>
      <c r="H36" s="431"/>
      <c r="I36" s="431"/>
      <c r="J36" s="431"/>
      <c r="K36" s="431"/>
    </row>
    <row r="37" spans="1:25" ht="15.75" customHeight="1" thickBot="1">
      <c r="A37" s="397" t="s">
        <v>149</v>
      </c>
      <c r="B37" s="397"/>
      <c r="C37" s="397"/>
      <c r="D37" s="397"/>
      <c r="E37" s="397"/>
      <c r="F37" s="397"/>
      <c r="G37" s="397"/>
      <c r="H37" s="397"/>
      <c r="I37" s="397"/>
      <c r="J37" s="397"/>
      <c r="K37" s="397"/>
    </row>
    <row r="38" spans="1:25" ht="15.75" customHeight="1">
      <c r="A38" s="303" t="s">
        <v>1</v>
      </c>
      <c r="B38" s="302" t="s">
        <v>7</v>
      </c>
      <c r="C38" s="302" t="s">
        <v>334</v>
      </c>
      <c r="D38" s="302" t="s">
        <v>340</v>
      </c>
      <c r="E38" s="302" t="s">
        <v>335</v>
      </c>
      <c r="F38" s="302" t="s">
        <v>341</v>
      </c>
      <c r="G38" s="302" t="s">
        <v>336</v>
      </c>
      <c r="H38" s="302" t="s">
        <v>337</v>
      </c>
      <c r="I38" s="302" t="s">
        <v>338</v>
      </c>
      <c r="J38" s="302" t="s">
        <v>339</v>
      </c>
      <c r="K38" s="302" t="s">
        <v>33</v>
      </c>
      <c r="O38" s="432"/>
      <c r="P38" s="432"/>
      <c r="Q38" s="432"/>
      <c r="R38" s="432"/>
      <c r="S38" s="432"/>
      <c r="T38" s="432"/>
      <c r="U38" s="432"/>
      <c r="V38" s="432"/>
      <c r="W38" s="432"/>
      <c r="X38" s="432"/>
      <c r="Y38" s="432"/>
    </row>
    <row r="39" spans="1:25" ht="15.75" customHeight="1">
      <c r="A39" s="147">
        <v>2008</v>
      </c>
      <c r="B39" s="370">
        <v>306</v>
      </c>
      <c r="C39" s="154">
        <v>38</v>
      </c>
      <c r="D39" s="154">
        <v>15</v>
      </c>
      <c r="E39" s="154">
        <v>26</v>
      </c>
      <c r="F39" s="154">
        <v>36</v>
      </c>
      <c r="G39" s="154">
        <v>79</v>
      </c>
      <c r="H39" s="154">
        <v>66</v>
      </c>
      <c r="I39" s="154">
        <v>25</v>
      </c>
      <c r="J39" s="154">
        <v>10</v>
      </c>
      <c r="K39" s="154">
        <v>11</v>
      </c>
    </row>
    <row r="40" spans="1:25" ht="15.75" customHeight="1">
      <c r="A40" s="147">
        <v>2009</v>
      </c>
      <c r="B40" s="370">
        <v>294</v>
      </c>
      <c r="C40" s="154">
        <v>36</v>
      </c>
      <c r="D40" s="154">
        <v>16</v>
      </c>
      <c r="E40" s="154">
        <v>22</v>
      </c>
      <c r="F40" s="154">
        <v>47</v>
      </c>
      <c r="G40" s="154">
        <v>76</v>
      </c>
      <c r="H40" s="154">
        <v>52</v>
      </c>
      <c r="I40" s="154">
        <v>26</v>
      </c>
      <c r="J40" s="154">
        <v>5</v>
      </c>
      <c r="K40" s="154">
        <v>14</v>
      </c>
    </row>
    <row r="41" spans="1:25" ht="15.75" customHeight="1">
      <c r="A41" s="147">
        <v>2010</v>
      </c>
      <c r="B41" s="370">
        <v>306</v>
      </c>
      <c r="C41" s="154">
        <v>46</v>
      </c>
      <c r="D41" s="154">
        <v>14</v>
      </c>
      <c r="E41" s="154">
        <v>41</v>
      </c>
      <c r="F41" s="154">
        <v>42</v>
      </c>
      <c r="G41" s="154">
        <v>78</v>
      </c>
      <c r="H41" s="154">
        <v>44</v>
      </c>
      <c r="I41" s="154">
        <v>26</v>
      </c>
      <c r="J41" s="154">
        <v>4</v>
      </c>
      <c r="K41" s="154">
        <v>11</v>
      </c>
    </row>
    <row r="42" spans="1:25" ht="15.75" customHeight="1">
      <c r="A42" s="147">
        <v>2011</v>
      </c>
      <c r="B42" s="370">
        <v>322</v>
      </c>
      <c r="C42" s="154">
        <v>40</v>
      </c>
      <c r="D42" s="154">
        <v>13</v>
      </c>
      <c r="E42" s="154">
        <v>36</v>
      </c>
      <c r="F42" s="154">
        <v>38</v>
      </c>
      <c r="G42" s="154">
        <v>95</v>
      </c>
      <c r="H42" s="154">
        <v>50</v>
      </c>
      <c r="I42" s="154">
        <v>24</v>
      </c>
      <c r="J42" s="154">
        <v>10</v>
      </c>
      <c r="K42" s="154">
        <v>16</v>
      </c>
    </row>
    <row r="43" spans="1:25" ht="15.75" customHeight="1">
      <c r="A43" s="147">
        <v>2012</v>
      </c>
      <c r="B43" s="370">
        <v>357</v>
      </c>
      <c r="C43" s="154">
        <v>46</v>
      </c>
      <c r="D43" s="154">
        <v>22</v>
      </c>
      <c r="E43" s="154">
        <v>35</v>
      </c>
      <c r="F43" s="154">
        <v>43</v>
      </c>
      <c r="G43" s="154">
        <v>99</v>
      </c>
      <c r="H43" s="154">
        <v>60</v>
      </c>
      <c r="I43" s="154">
        <v>29</v>
      </c>
      <c r="J43" s="154">
        <v>7</v>
      </c>
      <c r="K43" s="154">
        <v>16</v>
      </c>
    </row>
    <row r="44" spans="1:25" ht="15.75" customHeight="1">
      <c r="A44" s="147">
        <v>2013</v>
      </c>
      <c r="B44" s="370">
        <v>351</v>
      </c>
      <c r="C44" s="154">
        <v>37</v>
      </c>
      <c r="D44" s="154">
        <v>12</v>
      </c>
      <c r="E44" s="154">
        <v>30</v>
      </c>
      <c r="F44" s="154">
        <v>50</v>
      </c>
      <c r="G44" s="154">
        <v>70</v>
      </c>
      <c r="H44" s="154">
        <v>74</v>
      </c>
      <c r="I44" s="154">
        <v>51</v>
      </c>
      <c r="J44" s="154">
        <v>6</v>
      </c>
      <c r="K44" s="154">
        <v>21</v>
      </c>
    </row>
    <row r="45" spans="1:25" ht="15.75" customHeight="1">
      <c r="A45" s="147">
        <v>2014</v>
      </c>
      <c r="B45" s="370">
        <v>312</v>
      </c>
      <c r="C45" s="154">
        <v>39</v>
      </c>
      <c r="D45" s="154">
        <v>11</v>
      </c>
      <c r="E45" s="154">
        <v>26</v>
      </c>
      <c r="F45" s="154">
        <v>42</v>
      </c>
      <c r="G45" s="154">
        <v>83</v>
      </c>
      <c r="H45" s="154">
        <v>63</v>
      </c>
      <c r="I45" s="154">
        <v>31</v>
      </c>
      <c r="J45" s="154">
        <v>3</v>
      </c>
      <c r="K45" s="154">
        <v>14</v>
      </c>
    </row>
    <row r="46" spans="1:25" ht="15.75" customHeight="1">
      <c r="A46" s="147">
        <v>2015</v>
      </c>
      <c r="B46" s="370">
        <v>301</v>
      </c>
      <c r="C46" s="154">
        <v>43</v>
      </c>
      <c r="D46" s="154">
        <v>13</v>
      </c>
      <c r="E46" s="154">
        <v>26</v>
      </c>
      <c r="F46" s="154">
        <v>34</v>
      </c>
      <c r="G46" s="154">
        <v>73</v>
      </c>
      <c r="H46" s="154">
        <v>45</v>
      </c>
      <c r="I46" s="154">
        <v>40</v>
      </c>
      <c r="J46" s="154">
        <v>12</v>
      </c>
      <c r="K46" s="154">
        <v>15</v>
      </c>
    </row>
    <row r="47" spans="1:25" ht="15.75" customHeight="1">
      <c r="A47" s="147">
        <v>2016</v>
      </c>
      <c r="B47" s="370">
        <v>311</v>
      </c>
      <c r="C47" s="154">
        <v>46</v>
      </c>
      <c r="D47" s="154">
        <v>13</v>
      </c>
      <c r="E47" s="154">
        <v>26</v>
      </c>
      <c r="F47" s="154">
        <v>32</v>
      </c>
      <c r="G47" s="154">
        <v>92</v>
      </c>
      <c r="H47" s="154">
        <v>48</v>
      </c>
      <c r="I47" s="154">
        <v>35</v>
      </c>
      <c r="J47" s="154">
        <v>7</v>
      </c>
      <c r="K47" s="154">
        <v>12</v>
      </c>
    </row>
    <row r="48" spans="1:25" ht="15.75" customHeight="1">
      <c r="A48" s="147">
        <v>2017</v>
      </c>
      <c r="B48" s="370">
        <v>325</v>
      </c>
      <c r="C48" s="154">
        <v>47</v>
      </c>
      <c r="D48" s="154">
        <v>13</v>
      </c>
      <c r="E48" s="154">
        <v>32</v>
      </c>
      <c r="F48" s="154">
        <v>43</v>
      </c>
      <c r="G48" s="154">
        <v>77</v>
      </c>
      <c r="H48" s="154">
        <v>53</v>
      </c>
      <c r="I48" s="154">
        <v>34</v>
      </c>
      <c r="J48" s="154">
        <v>9</v>
      </c>
      <c r="K48" s="154">
        <v>17</v>
      </c>
    </row>
    <row r="49" spans="1:11" ht="15.75" customHeight="1">
      <c r="A49" s="147">
        <v>2018</v>
      </c>
      <c r="B49" s="370">
        <v>330</v>
      </c>
      <c r="C49" s="154">
        <v>51</v>
      </c>
      <c r="D49" s="154">
        <v>9</v>
      </c>
      <c r="E49" s="154">
        <v>26</v>
      </c>
      <c r="F49" s="154">
        <v>61</v>
      </c>
      <c r="G49" s="154">
        <v>86</v>
      </c>
      <c r="H49" s="154">
        <v>38</v>
      </c>
      <c r="I49" s="154">
        <v>47</v>
      </c>
      <c r="J49" s="154">
        <v>3</v>
      </c>
      <c r="K49" s="154">
        <v>9</v>
      </c>
    </row>
    <row r="50" spans="1:11" ht="15.75" customHeight="1" thickBot="1">
      <c r="A50" s="294">
        <v>2019</v>
      </c>
      <c r="B50" s="371">
        <v>357</v>
      </c>
      <c r="C50" s="295">
        <v>54</v>
      </c>
      <c r="D50" s="295">
        <v>11</v>
      </c>
      <c r="E50" s="295">
        <v>13</v>
      </c>
      <c r="F50" s="295">
        <v>41</v>
      </c>
      <c r="G50" s="295">
        <v>113</v>
      </c>
      <c r="H50" s="295">
        <v>66</v>
      </c>
      <c r="I50" s="295">
        <v>37</v>
      </c>
      <c r="J50" s="295">
        <v>11</v>
      </c>
      <c r="K50" s="295">
        <v>11</v>
      </c>
    </row>
    <row r="51" spans="1:11" ht="15.75" customHeight="1">
      <c r="A51" s="401" t="s">
        <v>646</v>
      </c>
      <c r="B51" s="401"/>
      <c r="C51" s="401"/>
      <c r="D51" s="401"/>
      <c r="E51" s="401"/>
      <c r="F51" s="401"/>
      <c r="G51" s="401"/>
      <c r="H51" s="401"/>
      <c r="I51" s="401"/>
      <c r="J51" s="401"/>
      <c r="K51" s="401"/>
    </row>
    <row r="52" spans="1:11" ht="15.75" customHeight="1"/>
    <row r="53" spans="1:11" ht="18">
      <c r="A53" s="431" t="s">
        <v>354</v>
      </c>
      <c r="B53" s="431"/>
      <c r="C53" s="431"/>
      <c r="D53" s="431"/>
      <c r="E53" s="431"/>
      <c r="F53" s="431"/>
      <c r="G53" s="431"/>
      <c r="H53" s="431"/>
      <c r="I53" s="431"/>
      <c r="J53" s="431"/>
      <c r="K53" s="431"/>
    </row>
    <row r="54" spans="1:11" ht="15.75" customHeight="1" thickBot="1">
      <c r="A54" s="430" t="s">
        <v>150</v>
      </c>
      <c r="B54" s="430"/>
      <c r="C54" s="430"/>
      <c r="D54" s="430"/>
      <c r="E54" s="430"/>
      <c r="F54" s="430"/>
      <c r="G54" s="430"/>
      <c r="H54" s="430"/>
      <c r="I54" s="430"/>
      <c r="J54" s="430"/>
      <c r="K54" s="430"/>
    </row>
    <row r="55" spans="1:11" ht="15.75" customHeight="1">
      <c r="A55" s="303" t="s">
        <v>1</v>
      </c>
      <c r="B55" s="302" t="s">
        <v>7</v>
      </c>
      <c r="C55" s="302" t="s">
        <v>334</v>
      </c>
      <c r="D55" s="302" t="s">
        <v>340</v>
      </c>
      <c r="E55" s="302" t="s">
        <v>335</v>
      </c>
      <c r="F55" s="302" t="s">
        <v>341</v>
      </c>
      <c r="G55" s="302" t="s">
        <v>336</v>
      </c>
      <c r="H55" s="302" t="s">
        <v>337</v>
      </c>
      <c r="I55" s="302" t="s">
        <v>338</v>
      </c>
      <c r="J55" s="302" t="s">
        <v>339</v>
      </c>
      <c r="K55" s="302" t="s">
        <v>33</v>
      </c>
    </row>
    <row r="56" spans="1:11" ht="15.75" customHeight="1">
      <c r="A56" s="147">
        <v>2008</v>
      </c>
      <c r="B56" s="370">
        <v>161</v>
      </c>
      <c r="C56" s="154">
        <v>32</v>
      </c>
      <c r="D56" s="154">
        <v>10</v>
      </c>
      <c r="E56" s="154">
        <v>28</v>
      </c>
      <c r="F56" s="154">
        <v>16</v>
      </c>
      <c r="G56" s="154">
        <v>31</v>
      </c>
      <c r="H56" s="154">
        <v>22</v>
      </c>
      <c r="I56" s="154">
        <v>9</v>
      </c>
      <c r="J56" s="154">
        <v>4</v>
      </c>
      <c r="K56" s="154">
        <v>9</v>
      </c>
    </row>
    <row r="57" spans="1:11" ht="15.75" customHeight="1">
      <c r="A57" s="147">
        <v>2009</v>
      </c>
      <c r="B57" s="370">
        <v>168</v>
      </c>
      <c r="C57" s="154">
        <v>45</v>
      </c>
      <c r="D57" s="154">
        <v>9</v>
      </c>
      <c r="E57" s="154">
        <v>11</v>
      </c>
      <c r="F57" s="154">
        <v>22</v>
      </c>
      <c r="G57" s="154">
        <v>38</v>
      </c>
      <c r="H57" s="154">
        <v>17</v>
      </c>
      <c r="I57" s="154">
        <v>12</v>
      </c>
      <c r="J57" s="154">
        <v>3</v>
      </c>
      <c r="K57" s="154">
        <v>11</v>
      </c>
    </row>
    <row r="58" spans="1:11" ht="15.75" customHeight="1">
      <c r="A58" s="147">
        <v>2010</v>
      </c>
      <c r="B58" s="370">
        <v>160</v>
      </c>
      <c r="C58" s="154">
        <v>33</v>
      </c>
      <c r="D58" s="154">
        <v>15</v>
      </c>
      <c r="E58" s="154">
        <v>23</v>
      </c>
      <c r="F58" s="154">
        <v>15</v>
      </c>
      <c r="G58" s="154">
        <v>33</v>
      </c>
      <c r="H58" s="154">
        <v>18</v>
      </c>
      <c r="I58" s="154">
        <v>10</v>
      </c>
      <c r="J58" s="154">
        <v>4</v>
      </c>
      <c r="K58" s="154">
        <v>9</v>
      </c>
    </row>
    <row r="59" spans="1:11" ht="15.75" customHeight="1">
      <c r="A59" s="147">
        <v>2011</v>
      </c>
      <c r="B59" s="370">
        <v>162</v>
      </c>
      <c r="C59" s="154">
        <v>29</v>
      </c>
      <c r="D59" s="154">
        <v>5</v>
      </c>
      <c r="E59" s="154">
        <v>24</v>
      </c>
      <c r="F59" s="154">
        <v>19</v>
      </c>
      <c r="G59" s="154">
        <v>47</v>
      </c>
      <c r="H59" s="154">
        <v>11</v>
      </c>
      <c r="I59" s="154">
        <v>10</v>
      </c>
      <c r="J59" s="154">
        <v>4</v>
      </c>
      <c r="K59" s="154">
        <v>13</v>
      </c>
    </row>
    <row r="60" spans="1:11" ht="15.75" customHeight="1">
      <c r="A60" s="147">
        <v>2012</v>
      </c>
      <c r="B60" s="370">
        <v>171</v>
      </c>
      <c r="C60" s="154">
        <v>37</v>
      </c>
      <c r="D60" s="154">
        <v>12</v>
      </c>
      <c r="E60" s="154">
        <v>15</v>
      </c>
      <c r="F60" s="154">
        <v>21</v>
      </c>
      <c r="G60" s="154">
        <v>34</v>
      </c>
      <c r="H60" s="154">
        <v>23</v>
      </c>
      <c r="I60" s="154">
        <v>13</v>
      </c>
      <c r="J60" s="154">
        <v>3</v>
      </c>
      <c r="K60" s="154">
        <v>13</v>
      </c>
    </row>
    <row r="61" spans="1:11" ht="15.75" customHeight="1">
      <c r="A61" s="147">
        <v>2013</v>
      </c>
      <c r="B61" s="370">
        <v>165</v>
      </c>
      <c r="C61" s="154">
        <v>48</v>
      </c>
      <c r="D61" s="154">
        <v>5</v>
      </c>
      <c r="E61" s="154">
        <v>11</v>
      </c>
      <c r="F61" s="154">
        <v>21</v>
      </c>
      <c r="G61" s="154">
        <v>38</v>
      </c>
      <c r="H61" s="154">
        <v>18</v>
      </c>
      <c r="I61" s="154">
        <v>10</v>
      </c>
      <c r="J61" s="154">
        <v>3</v>
      </c>
      <c r="K61" s="154">
        <v>11</v>
      </c>
    </row>
    <row r="62" spans="1:11" ht="15.75" customHeight="1">
      <c r="A62" s="147">
        <v>2014</v>
      </c>
      <c r="B62" s="370">
        <v>164</v>
      </c>
      <c r="C62" s="154">
        <v>37</v>
      </c>
      <c r="D62" s="154">
        <v>9</v>
      </c>
      <c r="E62" s="154">
        <v>16</v>
      </c>
      <c r="F62" s="154">
        <v>17</v>
      </c>
      <c r="G62" s="154">
        <v>31</v>
      </c>
      <c r="H62" s="154">
        <v>21</v>
      </c>
      <c r="I62" s="154">
        <v>16</v>
      </c>
      <c r="J62" s="154">
        <v>8</v>
      </c>
      <c r="K62" s="154">
        <v>9</v>
      </c>
    </row>
    <row r="63" spans="1:11" ht="15.75" customHeight="1">
      <c r="A63" s="147">
        <v>2015</v>
      </c>
      <c r="B63" s="370">
        <v>163</v>
      </c>
      <c r="C63" s="154">
        <v>46</v>
      </c>
      <c r="D63" s="154">
        <v>6</v>
      </c>
      <c r="E63" s="154">
        <v>19</v>
      </c>
      <c r="F63" s="154">
        <v>22</v>
      </c>
      <c r="G63" s="154">
        <v>32</v>
      </c>
      <c r="H63" s="154">
        <v>13</v>
      </c>
      <c r="I63" s="154">
        <v>18</v>
      </c>
      <c r="J63" s="154">
        <v>4</v>
      </c>
      <c r="K63" s="154">
        <v>3</v>
      </c>
    </row>
    <row r="64" spans="1:11" ht="15.75" customHeight="1">
      <c r="A64" s="147">
        <v>2016</v>
      </c>
      <c r="B64" s="370">
        <v>177</v>
      </c>
      <c r="C64" s="154">
        <v>46</v>
      </c>
      <c r="D64" s="154">
        <v>3</v>
      </c>
      <c r="E64" s="154">
        <v>14</v>
      </c>
      <c r="F64" s="154">
        <v>26</v>
      </c>
      <c r="G64" s="154">
        <v>45</v>
      </c>
      <c r="H64" s="154">
        <v>12</v>
      </c>
      <c r="I64" s="154">
        <v>21</v>
      </c>
      <c r="J64" s="154">
        <v>4</v>
      </c>
      <c r="K64" s="154">
        <v>6</v>
      </c>
    </row>
    <row r="65" spans="1:11" ht="15.75" customHeight="1">
      <c r="A65" s="147">
        <v>2017</v>
      </c>
      <c r="B65" s="370">
        <v>167</v>
      </c>
      <c r="C65" s="154">
        <v>32</v>
      </c>
      <c r="D65" s="154">
        <v>6</v>
      </c>
      <c r="E65" s="154">
        <v>20</v>
      </c>
      <c r="F65" s="154">
        <v>29</v>
      </c>
      <c r="G65" s="154">
        <v>32</v>
      </c>
      <c r="H65" s="154">
        <v>10</v>
      </c>
      <c r="I65" s="154">
        <v>17</v>
      </c>
      <c r="J65" s="154">
        <v>8</v>
      </c>
      <c r="K65" s="154">
        <v>13</v>
      </c>
    </row>
    <row r="66" spans="1:11" ht="15.75" customHeight="1">
      <c r="A66" s="147">
        <v>2018</v>
      </c>
      <c r="B66" s="370">
        <v>171</v>
      </c>
      <c r="C66" s="154">
        <v>42</v>
      </c>
      <c r="D66" s="154">
        <v>8</v>
      </c>
      <c r="E66" s="154">
        <v>16</v>
      </c>
      <c r="F66" s="154">
        <v>30</v>
      </c>
      <c r="G66" s="154">
        <v>33</v>
      </c>
      <c r="H66" s="154">
        <v>18</v>
      </c>
      <c r="I66" s="154">
        <v>16</v>
      </c>
      <c r="J66" s="154">
        <v>2</v>
      </c>
      <c r="K66" s="154">
        <v>6</v>
      </c>
    </row>
    <row r="67" spans="1:11" ht="15.75" customHeight="1" thickBot="1">
      <c r="A67" s="294">
        <v>2019</v>
      </c>
      <c r="B67" s="371">
        <v>171</v>
      </c>
      <c r="C67" s="295">
        <v>47</v>
      </c>
      <c r="D67" s="295">
        <v>9</v>
      </c>
      <c r="E67" s="295">
        <v>14</v>
      </c>
      <c r="F67" s="295">
        <v>23</v>
      </c>
      <c r="G67" s="295">
        <v>33</v>
      </c>
      <c r="H67" s="295">
        <v>24</v>
      </c>
      <c r="I67" s="295">
        <v>13</v>
      </c>
      <c r="J67" s="295">
        <v>3</v>
      </c>
      <c r="K67" s="295">
        <v>5</v>
      </c>
    </row>
    <row r="68" spans="1:11" ht="15.75" customHeight="1">
      <c r="A68" s="401" t="s">
        <v>646</v>
      </c>
      <c r="B68" s="401"/>
      <c r="C68" s="401"/>
      <c r="D68" s="401"/>
      <c r="E68" s="401"/>
      <c r="F68" s="401"/>
      <c r="G68" s="401"/>
      <c r="H68" s="401"/>
      <c r="I68" s="401"/>
      <c r="J68" s="401"/>
      <c r="K68" s="401"/>
    </row>
    <row r="69" spans="1:11" ht="15.75" customHeight="1"/>
    <row r="70" spans="1:11" ht="18">
      <c r="A70" s="431" t="s">
        <v>355</v>
      </c>
      <c r="B70" s="431"/>
      <c r="C70" s="431"/>
      <c r="D70" s="431"/>
      <c r="E70" s="431"/>
      <c r="F70" s="431"/>
      <c r="G70" s="431"/>
      <c r="H70" s="431"/>
      <c r="I70" s="431"/>
      <c r="J70" s="431"/>
      <c r="K70" s="431"/>
    </row>
    <row r="71" spans="1:11" ht="15.75" customHeight="1" thickBot="1">
      <c r="A71" s="430" t="s">
        <v>151</v>
      </c>
      <c r="B71" s="430"/>
      <c r="C71" s="430"/>
      <c r="D71" s="430"/>
      <c r="E71" s="430"/>
      <c r="F71" s="430"/>
      <c r="G71" s="430"/>
      <c r="H71" s="430"/>
      <c r="I71" s="430"/>
      <c r="J71" s="430"/>
      <c r="K71" s="430"/>
    </row>
    <row r="72" spans="1:11" ht="15.75" customHeight="1">
      <c r="A72" s="303" t="s">
        <v>1</v>
      </c>
      <c r="B72" s="302" t="s">
        <v>7</v>
      </c>
      <c r="C72" s="302" t="s">
        <v>334</v>
      </c>
      <c r="D72" s="302" t="s">
        <v>340</v>
      </c>
      <c r="E72" s="302" t="s">
        <v>335</v>
      </c>
      <c r="F72" s="302" t="s">
        <v>341</v>
      </c>
      <c r="G72" s="302" t="s">
        <v>336</v>
      </c>
      <c r="H72" s="302" t="s">
        <v>337</v>
      </c>
      <c r="I72" s="302" t="s">
        <v>338</v>
      </c>
      <c r="J72" s="302" t="s">
        <v>339</v>
      </c>
      <c r="K72" s="302" t="s">
        <v>33</v>
      </c>
    </row>
    <row r="73" spans="1:11" ht="15.75" customHeight="1">
      <c r="A73" s="147">
        <v>2008</v>
      </c>
      <c r="B73" s="370">
        <v>417</v>
      </c>
      <c r="C73" s="154">
        <v>40</v>
      </c>
      <c r="D73" s="154">
        <v>16</v>
      </c>
      <c r="E73" s="154">
        <v>34</v>
      </c>
      <c r="F73" s="154">
        <v>59</v>
      </c>
      <c r="G73" s="154">
        <v>118</v>
      </c>
      <c r="H73" s="154">
        <v>93</v>
      </c>
      <c r="I73" s="154">
        <v>34</v>
      </c>
      <c r="J73" s="154">
        <v>11</v>
      </c>
      <c r="K73" s="154">
        <v>12</v>
      </c>
    </row>
    <row r="74" spans="1:11" ht="15.75" customHeight="1">
      <c r="A74" s="147">
        <v>2009</v>
      </c>
      <c r="B74" s="370">
        <v>416</v>
      </c>
      <c r="C74" s="154">
        <v>37</v>
      </c>
      <c r="D74" s="154">
        <v>23</v>
      </c>
      <c r="E74" s="154">
        <v>39</v>
      </c>
      <c r="F74" s="154">
        <v>70</v>
      </c>
      <c r="G74" s="154">
        <v>113</v>
      </c>
      <c r="H74" s="154">
        <v>82</v>
      </c>
      <c r="I74" s="154">
        <v>27</v>
      </c>
      <c r="J74" s="154">
        <v>7</v>
      </c>
      <c r="K74" s="154">
        <v>18</v>
      </c>
    </row>
    <row r="75" spans="1:11" ht="15.75" customHeight="1">
      <c r="A75" s="147">
        <v>2010</v>
      </c>
      <c r="B75" s="370">
        <v>431</v>
      </c>
      <c r="C75" s="154">
        <v>44</v>
      </c>
      <c r="D75" s="154">
        <v>14</v>
      </c>
      <c r="E75" s="154">
        <v>47</v>
      </c>
      <c r="F75" s="154">
        <v>72</v>
      </c>
      <c r="G75" s="154">
        <v>120</v>
      </c>
      <c r="H75" s="154">
        <v>79</v>
      </c>
      <c r="I75" s="154">
        <v>33</v>
      </c>
      <c r="J75" s="154">
        <v>7</v>
      </c>
      <c r="K75" s="154">
        <v>15</v>
      </c>
    </row>
    <row r="76" spans="1:11" ht="15.75" customHeight="1">
      <c r="A76" s="147">
        <v>2011</v>
      </c>
      <c r="B76" s="370">
        <v>488</v>
      </c>
      <c r="C76" s="154">
        <v>51</v>
      </c>
      <c r="D76" s="154">
        <v>22</v>
      </c>
      <c r="E76" s="154">
        <v>57</v>
      </c>
      <c r="F76" s="154">
        <v>72</v>
      </c>
      <c r="G76" s="154">
        <v>137</v>
      </c>
      <c r="H76" s="154">
        <v>73</v>
      </c>
      <c r="I76" s="154">
        <v>43</v>
      </c>
      <c r="J76" s="154">
        <v>13</v>
      </c>
      <c r="K76" s="154">
        <v>20</v>
      </c>
    </row>
    <row r="77" spans="1:11" ht="15.75" customHeight="1">
      <c r="A77" s="147">
        <v>2012</v>
      </c>
      <c r="B77" s="370">
        <v>500</v>
      </c>
      <c r="C77" s="154">
        <v>43</v>
      </c>
      <c r="D77" s="154">
        <v>24</v>
      </c>
      <c r="E77" s="154">
        <v>55</v>
      </c>
      <c r="F77" s="154">
        <v>73</v>
      </c>
      <c r="G77" s="154">
        <v>154</v>
      </c>
      <c r="H77" s="154">
        <v>83</v>
      </c>
      <c r="I77" s="154">
        <v>36</v>
      </c>
      <c r="J77" s="154">
        <v>14</v>
      </c>
      <c r="K77" s="154">
        <v>18</v>
      </c>
    </row>
    <row r="78" spans="1:11" ht="15.75" customHeight="1">
      <c r="A78" s="147">
        <v>2013</v>
      </c>
      <c r="B78" s="370">
        <v>531</v>
      </c>
      <c r="C78" s="154">
        <v>36</v>
      </c>
      <c r="D78" s="154">
        <v>21</v>
      </c>
      <c r="E78" s="154">
        <v>48</v>
      </c>
      <c r="F78" s="154">
        <v>94</v>
      </c>
      <c r="G78" s="154">
        <v>123</v>
      </c>
      <c r="H78" s="154">
        <v>113</v>
      </c>
      <c r="I78" s="154">
        <v>60</v>
      </c>
      <c r="J78" s="154">
        <v>11</v>
      </c>
      <c r="K78" s="154">
        <v>25</v>
      </c>
    </row>
    <row r="79" spans="1:11" ht="15.75" customHeight="1">
      <c r="A79" s="147">
        <v>2014</v>
      </c>
      <c r="B79" s="370">
        <v>451</v>
      </c>
      <c r="C79" s="154">
        <v>47</v>
      </c>
      <c r="D79" s="154">
        <v>22</v>
      </c>
      <c r="E79" s="154">
        <v>42</v>
      </c>
      <c r="F79" s="154">
        <v>62</v>
      </c>
      <c r="G79" s="154">
        <v>123</v>
      </c>
      <c r="H79" s="154">
        <v>88</v>
      </c>
      <c r="I79" s="154">
        <v>43</v>
      </c>
      <c r="J79" s="154">
        <v>8</v>
      </c>
      <c r="K79" s="154">
        <v>16</v>
      </c>
    </row>
    <row r="80" spans="1:11" ht="15.75" customHeight="1">
      <c r="A80" s="147">
        <v>2015</v>
      </c>
      <c r="B80" s="370">
        <v>494</v>
      </c>
      <c r="C80" s="154">
        <v>59</v>
      </c>
      <c r="D80" s="154">
        <v>19</v>
      </c>
      <c r="E80" s="154">
        <v>41</v>
      </c>
      <c r="F80" s="154">
        <v>74</v>
      </c>
      <c r="G80" s="154">
        <v>132</v>
      </c>
      <c r="H80" s="154">
        <v>72</v>
      </c>
      <c r="I80" s="154">
        <v>56</v>
      </c>
      <c r="J80" s="154">
        <v>14</v>
      </c>
      <c r="K80" s="154">
        <v>27</v>
      </c>
    </row>
    <row r="81" spans="1:11" ht="15.75" customHeight="1">
      <c r="A81" s="147">
        <v>2016</v>
      </c>
      <c r="B81" s="370">
        <f t="shared" ref="B81:K81" si="0">+B13-B64</f>
        <v>430</v>
      </c>
      <c r="C81" s="154">
        <f t="shared" si="0"/>
        <v>35</v>
      </c>
      <c r="D81" s="154">
        <f t="shared" si="0"/>
        <v>19</v>
      </c>
      <c r="E81" s="154">
        <f t="shared" si="0"/>
        <v>32</v>
      </c>
      <c r="F81" s="154">
        <f t="shared" si="0"/>
        <v>59</v>
      </c>
      <c r="G81" s="154">
        <f t="shared" si="0"/>
        <v>140</v>
      </c>
      <c r="H81" s="154">
        <f t="shared" si="0"/>
        <v>76</v>
      </c>
      <c r="I81" s="154">
        <f t="shared" si="0"/>
        <v>46</v>
      </c>
      <c r="J81" s="154">
        <f t="shared" si="0"/>
        <v>7</v>
      </c>
      <c r="K81" s="154">
        <f t="shared" si="0"/>
        <v>16</v>
      </c>
    </row>
    <row r="82" spans="1:11" ht="15.75" customHeight="1">
      <c r="A82" s="147">
        <v>2017</v>
      </c>
      <c r="B82" s="370">
        <f t="shared" ref="B82:K82" si="1">+B14-B65</f>
        <v>478</v>
      </c>
      <c r="C82" s="154">
        <f t="shared" si="1"/>
        <v>48</v>
      </c>
      <c r="D82" s="154">
        <f t="shared" si="1"/>
        <v>18</v>
      </c>
      <c r="E82" s="154">
        <f t="shared" si="1"/>
        <v>34</v>
      </c>
      <c r="F82" s="154">
        <f t="shared" si="1"/>
        <v>81</v>
      </c>
      <c r="G82" s="154">
        <f t="shared" si="1"/>
        <v>137</v>
      </c>
      <c r="H82" s="154">
        <f t="shared" si="1"/>
        <v>81</v>
      </c>
      <c r="I82" s="154">
        <f t="shared" si="1"/>
        <v>55</v>
      </c>
      <c r="J82" s="154">
        <f t="shared" si="1"/>
        <v>8</v>
      </c>
      <c r="K82" s="154">
        <f t="shared" si="1"/>
        <v>16</v>
      </c>
    </row>
    <row r="83" spans="1:11" ht="15.75" customHeight="1">
      <c r="A83" s="147">
        <v>2018</v>
      </c>
      <c r="B83" s="370">
        <f t="shared" ref="B83:K83" si="2">+B15-B66</f>
        <v>478</v>
      </c>
      <c r="C83" s="154">
        <f t="shared" si="2"/>
        <v>42</v>
      </c>
      <c r="D83" s="154">
        <f t="shared" si="2"/>
        <v>9</v>
      </c>
      <c r="E83" s="154">
        <f t="shared" si="2"/>
        <v>32</v>
      </c>
      <c r="F83" s="154">
        <f t="shared" si="2"/>
        <v>99</v>
      </c>
      <c r="G83" s="154">
        <f t="shared" si="2"/>
        <v>150</v>
      </c>
      <c r="H83" s="154">
        <f t="shared" si="2"/>
        <v>65</v>
      </c>
      <c r="I83" s="154">
        <f t="shared" si="2"/>
        <v>64</v>
      </c>
      <c r="J83" s="154">
        <f t="shared" si="2"/>
        <v>7</v>
      </c>
      <c r="K83" s="154">
        <f t="shared" si="2"/>
        <v>10</v>
      </c>
    </row>
    <row r="84" spans="1:11" ht="15.75" customHeight="1" thickBot="1">
      <c r="A84" s="294">
        <v>2019</v>
      </c>
      <c r="B84" s="371">
        <f t="shared" ref="B84:K84" si="3">+B16-B67</f>
        <v>556</v>
      </c>
      <c r="C84" s="295">
        <f t="shared" si="3"/>
        <v>63</v>
      </c>
      <c r="D84" s="295">
        <f t="shared" si="3"/>
        <v>17</v>
      </c>
      <c r="E84" s="295">
        <f t="shared" si="3"/>
        <v>26</v>
      </c>
      <c r="F84" s="295">
        <f t="shared" si="3"/>
        <v>83</v>
      </c>
      <c r="G84" s="295">
        <f t="shared" si="3"/>
        <v>185</v>
      </c>
      <c r="H84" s="295">
        <f t="shared" si="3"/>
        <v>97</v>
      </c>
      <c r="I84" s="295">
        <f t="shared" si="3"/>
        <v>58</v>
      </c>
      <c r="J84" s="295">
        <f t="shared" si="3"/>
        <v>12</v>
      </c>
      <c r="K84" s="295">
        <f t="shared" si="3"/>
        <v>15</v>
      </c>
    </row>
    <row r="85" spans="1:11">
      <c r="A85" s="401" t="s">
        <v>646</v>
      </c>
      <c r="B85" s="401"/>
      <c r="C85" s="401"/>
      <c r="D85" s="401"/>
      <c r="E85" s="401"/>
      <c r="F85" s="401"/>
      <c r="G85" s="401"/>
      <c r="H85" s="401"/>
      <c r="I85" s="401"/>
      <c r="J85" s="401"/>
      <c r="K85" s="401"/>
    </row>
  </sheetData>
  <mergeCells count="16">
    <mergeCell ref="O38:Y38"/>
    <mergeCell ref="A71:K71"/>
    <mergeCell ref="A85:K85"/>
    <mergeCell ref="A1:K1"/>
    <mergeCell ref="A53:K53"/>
    <mergeCell ref="A70:K70"/>
    <mergeCell ref="A3:K3"/>
    <mergeCell ref="A54:K54"/>
    <mergeCell ref="A36:K36"/>
    <mergeCell ref="A17:K17"/>
    <mergeCell ref="A34:K34"/>
    <mergeCell ref="A51:K51"/>
    <mergeCell ref="A68:K68"/>
    <mergeCell ref="A37:K37"/>
    <mergeCell ref="A19:K19"/>
    <mergeCell ref="A20:K20"/>
  </mergeCells>
  <phoneticPr fontId="11" type="noConversion"/>
  <pageMargins left="0.59055118110236227" right="0.39370078740157483" top="0.98425196850393704" bottom="0.98425196850393704" header="0.51181102362204722" footer="0.51181102362204722"/>
  <pageSetup paperSize="9" scale="64" orientation="portrait" r:id="rId1"/>
  <headerFooter alignWithMargins="0">
    <oddHeader>&amp;R&amp;A</oddHead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52"/>
  <sheetViews>
    <sheetView zoomScale="85" zoomScaleNormal="85" workbookViewId="0">
      <selection sqref="A1:G1"/>
    </sheetView>
  </sheetViews>
  <sheetFormatPr baseColWidth="10" defaultRowHeight="12.75"/>
  <cols>
    <col min="1" max="1" width="6.5703125" bestFit="1" customWidth="1"/>
    <col min="2" max="2" width="6.7109375" bestFit="1" customWidth="1"/>
    <col min="3" max="3" width="17.42578125" bestFit="1" customWidth="1"/>
    <col min="4" max="4" width="10.7109375" bestFit="1" customWidth="1"/>
    <col min="5" max="5" width="13.7109375" bestFit="1" customWidth="1"/>
    <col min="6" max="6" width="16.140625" bestFit="1" customWidth="1"/>
    <col min="7" max="7" width="9.7109375" bestFit="1" customWidth="1"/>
  </cols>
  <sheetData>
    <row r="1" spans="1:7" ht="18">
      <c r="A1" s="431" t="s">
        <v>82</v>
      </c>
      <c r="B1" s="431"/>
      <c r="C1" s="431"/>
      <c r="D1" s="431"/>
      <c r="E1" s="431"/>
      <c r="F1" s="431"/>
      <c r="G1" s="431"/>
    </row>
    <row r="2" spans="1:7" ht="15.75" customHeight="1">
      <c r="A2" s="394"/>
      <c r="B2" s="394"/>
      <c r="C2" s="394"/>
      <c r="D2" s="394"/>
      <c r="E2" s="394"/>
      <c r="F2" s="394"/>
      <c r="G2" s="394"/>
    </row>
    <row r="3" spans="1:7" ht="15.75" customHeight="1">
      <c r="A3" s="4"/>
      <c r="B3" s="4"/>
      <c r="C3" s="4"/>
      <c r="D3" s="4"/>
      <c r="E3" s="4"/>
      <c r="F3" s="4"/>
      <c r="G3" s="4"/>
    </row>
    <row r="4" spans="1:7" ht="15.75" customHeight="1" thickBot="1">
      <c r="A4" s="430" t="s">
        <v>152</v>
      </c>
      <c r="B4" s="430"/>
      <c r="C4" s="430"/>
      <c r="D4" s="430"/>
      <c r="E4" s="430"/>
      <c r="F4" s="430"/>
      <c r="G4" s="430"/>
    </row>
    <row r="5" spans="1:7" ht="15.75" customHeight="1">
      <c r="A5" s="304" t="s">
        <v>1</v>
      </c>
      <c r="B5" s="304" t="s">
        <v>7</v>
      </c>
      <c r="C5" s="304" t="s">
        <v>9</v>
      </c>
      <c r="D5" s="304" t="s">
        <v>47</v>
      </c>
      <c r="E5" s="304" t="s">
        <v>50</v>
      </c>
      <c r="F5" s="304" t="s">
        <v>70</v>
      </c>
      <c r="G5" s="304" t="s">
        <v>71</v>
      </c>
    </row>
    <row r="6" spans="1:7" ht="15.75" customHeight="1">
      <c r="A6" s="147">
        <v>2008</v>
      </c>
      <c r="B6" s="370">
        <v>578</v>
      </c>
      <c r="C6" s="154">
        <v>43</v>
      </c>
      <c r="D6" s="154">
        <v>204</v>
      </c>
      <c r="E6" s="154">
        <v>95</v>
      </c>
      <c r="F6" s="154">
        <v>163</v>
      </c>
      <c r="G6" s="154">
        <v>73</v>
      </c>
    </row>
    <row r="7" spans="1:7" ht="15.75" customHeight="1">
      <c r="A7" s="147">
        <v>2009</v>
      </c>
      <c r="B7" s="370">
        <v>584</v>
      </c>
      <c r="C7" s="154">
        <v>37</v>
      </c>
      <c r="D7" s="154">
        <v>207</v>
      </c>
      <c r="E7" s="154">
        <v>88</v>
      </c>
      <c r="F7" s="154">
        <v>133</v>
      </c>
      <c r="G7" s="154">
        <v>119</v>
      </c>
    </row>
    <row r="8" spans="1:7" ht="15.75" customHeight="1">
      <c r="A8" s="147">
        <v>2010</v>
      </c>
      <c r="B8" s="370">
        <v>591</v>
      </c>
      <c r="C8" s="154">
        <v>46</v>
      </c>
      <c r="D8" s="154">
        <v>181</v>
      </c>
      <c r="E8" s="154">
        <v>84</v>
      </c>
      <c r="F8" s="154">
        <v>161</v>
      </c>
      <c r="G8" s="154">
        <v>119</v>
      </c>
    </row>
    <row r="9" spans="1:7" ht="15.75" customHeight="1">
      <c r="A9" s="147">
        <v>2011</v>
      </c>
      <c r="B9" s="370">
        <v>650</v>
      </c>
      <c r="C9" s="154">
        <v>55</v>
      </c>
      <c r="D9" s="154">
        <v>185</v>
      </c>
      <c r="E9" s="154">
        <v>122</v>
      </c>
      <c r="F9" s="154">
        <v>174</v>
      </c>
      <c r="G9" s="154">
        <v>114</v>
      </c>
    </row>
    <row r="10" spans="1:7" ht="15.75" customHeight="1">
      <c r="A10" s="147">
        <v>2012</v>
      </c>
      <c r="B10" s="370">
        <v>671</v>
      </c>
      <c r="C10" s="154">
        <v>62</v>
      </c>
      <c r="D10" s="154">
        <v>198</v>
      </c>
      <c r="E10" s="154">
        <v>97</v>
      </c>
      <c r="F10" s="154">
        <f>260-E10</f>
        <v>163</v>
      </c>
      <c r="G10" s="154">
        <v>151</v>
      </c>
    </row>
    <row r="11" spans="1:7" ht="15.75" customHeight="1">
      <c r="A11" s="147">
        <v>2013</v>
      </c>
      <c r="B11" s="370">
        <v>696</v>
      </c>
      <c r="C11" s="154">
        <v>42</v>
      </c>
      <c r="D11" s="154">
        <v>195</v>
      </c>
      <c r="E11" s="154">
        <v>124</v>
      </c>
      <c r="F11" s="154">
        <v>199</v>
      </c>
      <c r="G11" s="154">
        <v>136</v>
      </c>
    </row>
    <row r="12" spans="1:7" ht="15.75" customHeight="1">
      <c r="A12" s="147">
        <v>2014</v>
      </c>
      <c r="B12" s="370">
        <v>615</v>
      </c>
      <c r="C12" s="154">
        <v>44</v>
      </c>
      <c r="D12" s="154">
        <v>193</v>
      </c>
      <c r="E12" s="154">
        <v>90</v>
      </c>
      <c r="F12" s="154">
        <v>154</v>
      </c>
      <c r="G12" s="154">
        <v>134</v>
      </c>
    </row>
    <row r="13" spans="1:7" ht="15.75" customHeight="1">
      <c r="A13" s="147">
        <v>2015</v>
      </c>
      <c r="B13" s="370">
        <v>657</v>
      </c>
      <c r="C13" s="154">
        <v>42</v>
      </c>
      <c r="D13" s="154">
        <v>191</v>
      </c>
      <c r="E13" s="154">
        <v>93</v>
      </c>
      <c r="F13" s="154">
        <v>190</v>
      </c>
      <c r="G13" s="154">
        <v>141</v>
      </c>
    </row>
    <row r="14" spans="1:7" ht="15.75" customHeight="1">
      <c r="A14" s="147">
        <v>2016</v>
      </c>
      <c r="B14" s="370">
        <v>607</v>
      </c>
      <c r="C14" s="154">
        <v>38</v>
      </c>
      <c r="D14" s="154">
        <v>201</v>
      </c>
      <c r="E14" s="154">
        <v>91</v>
      </c>
      <c r="F14" s="154">
        <v>140</v>
      </c>
      <c r="G14" s="154">
        <v>137</v>
      </c>
    </row>
    <row r="15" spans="1:7" ht="15.75" customHeight="1">
      <c r="A15" s="147">
        <v>2017</v>
      </c>
      <c r="B15" s="370">
        <v>645</v>
      </c>
      <c r="C15" s="154">
        <v>42</v>
      </c>
      <c r="D15" s="154">
        <v>195</v>
      </c>
      <c r="E15" s="154">
        <v>99</v>
      </c>
      <c r="F15" s="154">
        <v>156</v>
      </c>
      <c r="G15" s="154">
        <v>153</v>
      </c>
    </row>
    <row r="16" spans="1:7" ht="15.75" customHeight="1">
      <c r="A16" s="147">
        <v>2018</v>
      </c>
      <c r="B16" s="370">
        <v>649</v>
      </c>
      <c r="C16" s="154">
        <v>44</v>
      </c>
      <c r="D16" s="154">
        <v>204</v>
      </c>
      <c r="E16" s="154">
        <v>95</v>
      </c>
      <c r="F16" s="154">
        <v>147</v>
      </c>
      <c r="G16" s="154">
        <v>159</v>
      </c>
    </row>
    <row r="17" spans="1:11" ht="15.75" customHeight="1" thickBot="1">
      <c r="A17" s="294">
        <v>2019</v>
      </c>
      <c r="B17" s="371">
        <v>727</v>
      </c>
      <c r="C17" s="295">
        <v>50</v>
      </c>
      <c r="D17" s="295">
        <v>235</v>
      </c>
      <c r="E17" s="295">
        <v>109</v>
      </c>
      <c r="F17" s="295">
        <v>161</v>
      </c>
      <c r="G17" s="295">
        <v>172</v>
      </c>
    </row>
    <row r="18" spans="1:11" ht="15.75" customHeight="1">
      <c r="A18" s="401" t="s">
        <v>646</v>
      </c>
      <c r="B18" s="401"/>
      <c r="C18" s="401"/>
      <c r="D18" s="401"/>
      <c r="E18" s="401"/>
      <c r="F18" s="401"/>
      <c r="G18" s="401"/>
      <c r="H18" s="217"/>
      <c r="I18" s="217"/>
      <c r="J18" s="217"/>
      <c r="K18" s="217"/>
    </row>
    <row r="19" spans="1:11" ht="15.75" customHeight="1"/>
    <row r="20" spans="1:11" ht="18">
      <c r="A20" s="431" t="s">
        <v>356</v>
      </c>
      <c r="B20" s="431"/>
      <c r="C20" s="431"/>
      <c r="D20" s="431"/>
      <c r="E20" s="431"/>
      <c r="F20" s="431"/>
      <c r="G20" s="431"/>
    </row>
    <row r="21" spans="1:11" ht="15.75" customHeight="1" thickBot="1">
      <c r="A21" s="430" t="s">
        <v>153</v>
      </c>
      <c r="B21" s="430"/>
      <c r="C21" s="430"/>
      <c r="D21" s="430"/>
      <c r="E21" s="430"/>
      <c r="F21" s="430"/>
      <c r="G21" s="430"/>
    </row>
    <row r="22" spans="1:11" ht="15.75" customHeight="1">
      <c r="A22" s="304" t="s">
        <v>1</v>
      </c>
      <c r="B22" s="304" t="s">
        <v>7</v>
      </c>
      <c r="C22" s="304" t="s">
        <v>9</v>
      </c>
      <c r="D22" s="304" t="s">
        <v>47</v>
      </c>
      <c r="E22" s="304" t="s">
        <v>50</v>
      </c>
      <c r="F22" s="304" t="s">
        <v>70</v>
      </c>
      <c r="G22" s="304" t="s">
        <v>71</v>
      </c>
    </row>
    <row r="23" spans="1:11" ht="15.75" customHeight="1">
      <c r="A23" s="147">
        <v>2008</v>
      </c>
      <c r="B23" s="370">
        <v>272</v>
      </c>
      <c r="C23" s="154">
        <v>23</v>
      </c>
      <c r="D23" s="154">
        <v>86</v>
      </c>
      <c r="E23" s="154">
        <v>45</v>
      </c>
      <c r="F23" s="154">
        <v>69</v>
      </c>
      <c r="G23" s="154">
        <v>49</v>
      </c>
    </row>
    <row r="24" spans="1:11" ht="15.75" customHeight="1">
      <c r="A24" s="147">
        <v>2009</v>
      </c>
      <c r="B24" s="370">
        <v>290</v>
      </c>
      <c r="C24" s="154">
        <v>18</v>
      </c>
      <c r="D24" s="154">
        <v>105</v>
      </c>
      <c r="E24" s="154">
        <v>41</v>
      </c>
      <c r="F24" s="154">
        <v>56</v>
      </c>
      <c r="G24" s="154">
        <v>70</v>
      </c>
    </row>
    <row r="25" spans="1:11" ht="15.75" customHeight="1">
      <c r="A25" s="147">
        <v>2010</v>
      </c>
      <c r="B25" s="370">
        <v>285</v>
      </c>
      <c r="C25" s="154">
        <v>24</v>
      </c>
      <c r="D25" s="154">
        <v>87</v>
      </c>
      <c r="E25" s="154">
        <v>40</v>
      </c>
      <c r="F25" s="154">
        <v>71</v>
      </c>
      <c r="G25" s="154">
        <v>63</v>
      </c>
    </row>
    <row r="26" spans="1:11" ht="15.75" customHeight="1">
      <c r="A26" s="147">
        <v>2011</v>
      </c>
      <c r="B26" s="370">
        <v>328</v>
      </c>
      <c r="C26" s="154">
        <v>33</v>
      </c>
      <c r="D26" s="154">
        <v>96</v>
      </c>
      <c r="E26" s="154">
        <v>56</v>
      </c>
      <c r="F26" s="154">
        <v>81</v>
      </c>
      <c r="G26" s="154">
        <v>62</v>
      </c>
    </row>
    <row r="27" spans="1:11" ht="15.75" customHeight="1">
      <c r="A27" s="147">
        <v>2012</v>
      </c>
      <c r="B27" s="370">
        <v>314</v>
      </c>
      <c r="C27" s="154">
        <v>28</v>
      </c>
      <c r="D27" s="154">
        <v>89</v>
      </c>
      <c r="E27" s="154">
        <v>37</v>
      </c>
      <c r="F27" s="154">
        <f>116-E27</f>
        <v>79</v>
      </c>
      <c r="G27" s="154">
        <v>81</v>
      </c>
    </row>
    <row r="28" spans="1:11" ht="15.75" customHeight="1">
      <c r="A28" s="147">
        <v>2013</v>
      </c>
      <c r="B28" s="370">
        <v>345</v>
      </c>
      <c r="C28" s="154">
        <v>24</v>
      </c>
      <c r="D28" s="154">
        <v>90</v>
      </c>
      <c r="E28" s="154">
        <v>59</v>
      </c>
      <c r="F28" s="154">
        <v>99</v>
      </c>
      <c r="G28" s="154">
        <v>73</v>
      </c>
    </row>
    <row r="29" spans="1:11" ht="15.75" customHeight="1">
      <c r="A29" s="147">
        <v>2014</v>
      </c>
      <c r="B29" s="370">
        <v>303</v>
      </c>
      <c r="C29" s="154">
        <v>27</v>
      </c>
      <c r="D29" s="154">
        <v>90</v>
      </c>
      <c r="E29" s="154">
        <v>47</v>
      </c>
      <c r="F29" s="154">
        <v>78</v>
      </c>
      <c r="G29" s="154">
        <v>61</v>
      </c>
    </row>
    <row r="30" spans="1:11" ht="15.75" customHeight="1">
      <c r="A30" s="147">
        <v>2015</v>
      </c>
      <c r="B30" s="370">
        <v>356</v>
      </c>
      <c r="C30" s="154">
        <v>27</v>
      </c>
      <c r="D30" s="154">
        <v>110</v>
      </c>
      <c r="E30" s="154">
        <v>47</v>
      </c>
      <c r="F30" s="154">
        <v>84</v>
      </c>
      <c r="G30" s="154">
        <v>88</v>
      </c>
    </row>
    <row r="31" spans="1:11" ht="15.75" customHeight="1">
      <c r="A31" s="147">
        <v>2016</v>
      </c>
      <c r="B31" s="370">
        <v>296</v>
      </c>
      <c r="C31" s="154">
        <v>22</v>
      </c>
      <c r="D31" s="154">
        <v>94</v>
      </c>
      <c r="E31" s="154">
        <v>41</v>
      </c>
      <c r="F31" s="154">
        <v>63</v>
      </c>
      <c r="G31" s="154">
        <v>76</v>
      </c>
    </row>
    <row r="32" spans="1:11" ht="15.75" customHeight="1">
      <c r="A32" s="147">
        <v>2017</v>
      </c>
      <c r="B32" s="370">
        <v>320</v>
      </c>
      <c r="C32" s="154">
        <v>27</v>
      </c>
      <c r="D32" s="154">
        <v>89</v>
      </c>
      <c r="E32" s="154">
        <v>44</v>
      </c>
      <c r="F32" s="154">
        <v>76</v>
      </c>
      <c r="G32" s="154">
        <v>84</v>
      </c>
    </row>
    <row r="33" spans="1:7" ht="15.75" customHeight="1">
      <c r="A33" s="147">
        <v>2018</v>
      </c>
      <c r="B33" s="370">
        <v>319</v>
      </c>
      <c r="C33" s="154">
        <v>21</v>
      </c>
      <c r="D33" s="154">
        <v>88</v>
      </c>
      <c r="E33" s="154">
        <v>50</v>
      </c>
      <c r="F33" s="154">
        <v>72</v>
      </c>
      <c r="G33" s="154">
        <v>88</v>
      </c>
    </row>
    <row r="34" spans="1:7" ht="15.75" customHeight="1" thickBot="1">
      <c r="A34" s="294">
        <v>2019</v>
      </c>
      <c r="B34" s="371">
        <v>370</v>
      </c>
      <c r="C34" s="295">
        <v>31</v>
      </c>
      <c r="D34" s="295">
        <v>113</v>
      </c>
      <c r="E34" s="295">
        <v>48</v>
      </c>
      <c r="F34" s="295">
        <v>76</v>
      </c>
      <c r="G34" s="295">
        <v>102</v>
      </c>
    </row>
    <row r="35" spans="1:7" ht="15.75" customHeight="1">
      <c r="A35" s="401" t="s">
        <v>646</v>
      </c>
      <c r="B35" s="401"/>
      <c r="C35" s="401"/>
      <c r="D35" s="401"/>
      <c r="E35" s="401"/>
      <c r="F35" s="401"/>
      <c r="G35" s="401"/>
    </row>
    <row r="36" spans="1:7" ht="15.75" customHeight="1"/>
    <row r="37" spans="1:7" ht="18">
      <c r="A37" s="431" t="s">
        <v>357</v>
      </c>
      <c r="B37" s="431"/>
      <c r="C37" s="431"/>
      <c r="D37" s="431"/>
      <c r="E37" s="431"/>
      <c r="F37" s="431"/>
      <c r="G37" s="431"/>
    </row>
    <row r="38" spans="1:7" ht="15.75" customHeight="1" thickBot="1">
      <c r="A38" s="430" t="s">
        <v>154</v>
      </c>
      <c r="B38" s="430"/>
      <c r="C38" s="430"/>
      <c r="D38" s="430"/>
      <c r="E38" s="430"/>
      <c r="F38" s="430"/>
      <c r="G38" s="430"/>
    </row>
    <row r="39" spans="1:7" ht="15.75" customHeight="1">
      <c r="A39" s="304" t="s">
        <v>1</v>
      </c>
      <c r="B39" s="304" t="s">
        <v>7</v>
      </c>
      <c r="C39" s="304" t="s">
        <v>9</v>
      </c>
      <c r="D39" s="304" t="s">
        <v>47</v>
      </c>
      <c r="E39" s="304" t="s">
        <v>50</v>
      </c>
      <c r="F39" s="304" t="s">
        <v>70</v>
      </c>
      <c r="G39" s="304" t="s">
        <v>71</v>
      </c>
    </row>
    <row r="40" spans="1:7" ht="15.75" customHeight="1">
      <c r="A40" s="147">
        <v>2008</v>
      </c>
      <c r="B40" s="370">
        <v>306</v>
      </c>
      <c r="C40" s="154">
        <v>20</v>
      </c>
      <c r="D40" s="154">
        <v>118</v>
      </c>
      <c r="E40" s="154">
        <v>50</v>
      </c>
      <c r="F40" s="154">
        <v>94</v>
      </c>
      <c r="G40" s="154">
        <v>24</v>
      </c>
    </row>
    <row r="41" spans="1:7" ht="15.75" customHeight="1">
      <c r="A41" s="147">
        <v>2009</v>
      </c>
      <c r="B41" s="370">
        <v>294</v>
      </c>
      <c r="C41" s="154">
        <v>19</v>
      </c>
      <c r="D41" s="154">
        <v>102</v>
      </c>
      <c r="E41" s="154">
        <v>47</v>
      </c>
      <c r="F41" s="154">
        <v>77</v>
      </c>
      <c r="G41" s="154">
        <v>49</v>
      </c>
    </row>
    <row r="42" spans="1:7" ht="15.75" customHeight="1">
      <c r="A42" s="147">
        <v>2010</v>
      </c>
      <c r="B42" s="370">
        <v>306</v>
      </c>
      <c r="C42" s="154">
        <v>22</v>
      </c>
      <c r="D42" s="154">
        <v>94</v>
      </c>
      <c r="E42" s="154">
        <v>44</v>
      </c>
      <c r="F42" s="154">
        <v>90</v>
      </c>
      <c r="G42" s="154">
        <v>56</v>
      </c>
    </row>
    <row r="43" spans="1:7" ht="15.75" customHeight="1">
      <c r="A43" s="147">
        <v>2011</v>
      </c>
      <c r="B43" s="370">
        <v>322</v>
      </c>
      <c r="C43" s="154">
        <v>22</v>
      </c>
      <c r="D43" s="154">
        <v>89</v>
      </c>
      <c r="E43" s="154">
        <v>66</v>
      </c>
      <c r="F43" s="154">
        <v>93</v>
      </c>
      <c r="G43" s="154">
        <v>52</v>
      </c>
    </row>
    <row r="44" spans="1:7" ht="15.75" customHeight="1">
      <c r="A44" s="147">
        <v>2012</v>
      </c>
      <c r="B44" s="370">
        <v>357</v>
      </c>
      <c r="C44" s="154">
        <v>34</v>
      </c>
      <c r="D44" s="154">
        <v>109</v>
      </c>
      <c r="E44" s="154">
        <v>60</v>
      </c>
      <c r="F44" s="154">
        <f>144-E44</f>
        <v>84</v>
      </c>
      <c r="G44" s="154">
        <v>70</v>
      </c>
    </row>
    <row r="45" spans="1:7" ht="15.75" customHeight="1">
      <c r="A45" s="147">
        <v>2013</v>
      </c>
      <c r="B45" s="370">
        <v>351</v>
      </c>
      <c r="C45" s="154">
        <v>18</v>
      </c>
      <c r="D45" s="154">
        <v>105</v>
      </c>
      <c r="E45" s="154">
        <v>65</v>
      </c>
      <c r="F45" s="154">
        <v>100</v>
      </c>
      <c r="G45" s="154">
        <v>63</v>
      </c>
    </row>
    <row r="46" spans="1:7" ht="15.75" customHeight="1">
      <c r="A46" s="147">
        <v>2014</v>
      </c>
      <c r="B46" s="370">
        <v>312</v>
      </c>
      <c r="C46" s="154">
        <v>17</v>
      </c>
      <c r="D46" s="154">
        <v>103</v>
      </c>
      <c r="E46" s="154">
        <v>43</v>
      </c>
      <c r="F46" s="154">
        <v>76</v>
      </c>
      <c r="G46" s="154">
        <v>73</v>
      </c>
    </row>
    <row r="47" spans="1:7" ht="15.75" customHeight="1">
      <c r="A47" s="147">
        <v>2015</v>
      </c>
      <c r="B47" s="370">
        <v>301</v>
      </c>
      <c r="C47" s="154">
        <v>15</v>
      </c>
      <c r="D47" s="154">
        <v>81</v>
      </c>
      <c r="E47" s="154">
        <v>46</v>
      </c>
      <c r="F47" s="154">
        <v>106</v>
      </c>
      <c r="G47" s="154">
        <v>53</v>
      </c>
    </row>
    <row r="48" spans="1:7" ht="15.75" customHeight="1">
      <c r="A48" s="147">
        <v>2016</v>
      </c>
      <c r="B48" s="370">
        <v>311</v>
      </c>
      <c r="C48" s="154">
        <v>16</v>
      </c>
      <c r="D48" s="154">
        <v>107</v>
      </c>
      <c r="E48" s="154">
        <v>50</v>
      </c>
      <c r="F48" s="154">
        <v>77</v>
      </c>
      <c r="G48" s="154">
        <v>61</v>
      </c>
    </row>
    <row r="49" spans="1:7" ht="15.75" customHeight="1">
      <c r="A49" s="147">
        <v>2017</v>
      </c>
      <c r="B49" s="370">
        <v>325</v>
      </c>
      <c r="C49" s="154">
        <v>15</v>
      </c>
      <c r="D49" s="154">
        <v>106</v>
      </c>
      <c r="E49" s="154">
        <v>55</v>
      </c>
      <c r="F49" s="154">
        <v>80</v>
      </c>
      <c r="G49" s="154">
        <v>69</v>
      </c>
    </row>
    <row r="50" spans="1:7" ht="15.75" customHeight="1">
      <c r="A50" s="147">
        <v>2018</v>
      </c>
      <c r="B50" s="370">
        <v>330</v>
      </c>
      <c r="C50" s="154">
        <v>23</v>
      </c>
      <c r="D50" s="154">
        <v>116</v>
      </c>
      <c r="E50" s="154">
        <v>45</v>
      </c>
      <c r="F50" s="154">
        <v>75</v>
      </c>
      <c r="G50" s="154">
        <v>71</v>
      </c>
    </row>
    <row r="51" spans="1:7" ht="15.75" customHeight="1" thickBot="1">
      <c r="A51" s="294">
        <v>2019</v>
      </c>
      <c r="B51" s="371">
        <v>357</v>
      </c>
      <c r="C51" s="295">
        <v>19</v>
      </c>
      <c r="D51" s="295">
        <v>122</v>
      </c>
      <c r="E51" s="295">
        <v>61</v>
      </c>
      <c r="F51" s="295">
        <v>85</v>
      </c>
      <c r="G51" s="295">
        <v>70</v>
      </c>
    </row>
    <row r="52" spans="1:7">
      <c r="A52" s="401" t="s">
        <v>646</v>
      </c>
      <c r="B52" s="401"/>
      <c r="C52" s="401"/>
      <c r="D52" s="401"/>
      <c r="E52" s="401"/>
      <c r="F52" s="401"/>
      <c r="G52" s="401"/>
    </row>
  </sheetData>
  <mergeCells count="9">
    <mergeCell ref="A52:G52"/>
    <mergeCell ref="A21:G21"/>
    <mergeCell ref="A1:G1"/>
    <mergeCell ref="A37:G37"/>
    <mergeCell ref="A20:G20"/>
    <mergeCell ref="A4:G4"/>
    <mergeCell ref="A38:G38"/>
    <mergeCell ref="A18:G18"/>
    <mergeCell ref="A35:G35"/>
  </mergeCells>
  <phoneticPr fontId="11" type="noConversion"/>
  <pageMargins left="0.59055118110236227" right="0.39370078740157483" top="0.98425196850393704" bottom="0.98425196850393704" header="0.51181102362204722" footer="0.51181102362204722"/>
  <pageSetup paperSize="9" orientation="portrait" r:id="rId1"/>
  <headerFooter alignWithMargins="0">
    <oddHeader>&amp;R&amp;A</oddHead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85"/>
  <sheetViews>
    <sheetView zoomScale="85" zoomScaleNormal="85" workbookViewId="0">
      <selection activeCell="S22" sqref="S22"/>
    </sheetView>
  </sheetViews>
  <sheetFormatPr baseColWidth="10" defaultColWidth="8.28515625" defaultRowHeight="12.75"/>
  <cols>
    <col min="1" max="1" width="6.42578125" bestFit="1" customWidth="1"/>
    <col min="2" max="2" width="6.7109375" bestFit="1" customWidth="1"/>
    <col min="3" max="3" width="10.5703125" bestFit="1" customWidth="1"/>
    <col min="4" max="4" width="6.7109375" bestFit="1" customWidth="1"/>
    <col min="5" max="5" width="19.5703125" bestFit="1" customWidth="1"/>
    <col min="6" max="6" width="7.7109375" bestFit="1" customWidth="1"/>
    <col min="7" max="7" width="10.140625" bestFit="1" customWidth="1"/>
    <col min="8" max="8" width="7.5703125" bestFit="1" customWidth="1"/>
    <col min="9" max="9" width="11.5703125" bestFit="1" customWidth="1"/>
    <col min="10" max="10" width="13.28515625" bestFit="1" customWidth="1"/>
    <col min="11" max="229" width="11.42578125" customWidth="1"/>
  </cols>
  <sheetData>
    <row r="1" spans="1:10" ht="18">
      <c r="A1" s="431" t="s">
        <v>83</v>
      </c>
      <c r="B1" s="431"/>
      <c r="C1" s="431"/>
      <c r="D1" s="431"/>
      <c r="E1" s="431"/>
      <c r="F1" s="431"/>
      <c r="G1" s="431"/>
      <c r="H1" s="431"/>
      <c r="I1" s="431"/>
      <c r="J1" s="431"/>
    </row>
    <row r="2" spans="1:10" ht="16.5" customHeight="1">
      <c r="A2" s="394"/>
      <c r="B2" s="394"/>
      <c r="C2" s="394"/>
      <c r="D2" s="394"/>
      <c r="E2" s="394"/>
      <c r="F2" s="394"/>
      <c r="G2" s="394"/>
      <c r="H2" s="394"/>
      <c r="I2" s="394"/>
      <c r="J2" s="394"/>
    </row>
    <row r="3" spans="1:10" ht="15.75" customHeight="1" thickBot="1">
      <c r="A3" s="430" t="s">
        <v>155</v>
      </c>
      <c r="B3" s="430"/>
      <c r="C3" s="430"/>
      <c r="D3" s="430"/>
      <c r="E3" s="430"/>
      <c r="F3" s="430"/>
      <c r="G3" s="430"/>
      <c r="H3" s="430"/>
      <c r="I3" s="430"/>
      <c r="J3" s="430"/>
    </row>
    <row r="4" spans="1:10" ht="15.75" customHeight="1">
      <c r="A4" s="304" t="s">
        <v>1</v>
      </c>
      <c r="B4" s="304" t="s">
        <v>7</v>
      </c>
      <c r="C4" s="304" t="s">
        <v>47</v>
      </c>
      <c r="D4" s="304" t="s">
        <v>72</v>
      </c>
      <c r="E4" s="304" t="s">
        <v>73</v>
      </c>
      <c r="F4" s="304" t="s">
        <v>74</v>
      </c>
      <c r="G4" s="304" t="s">
        <v>75</v>
      </c>
      <c r="H4" s="304" t="s">
        <v>76</v>
      </c>
      <c r="I4" s="304" t="s">
        <v>304</v>
      </c>
      <c r="J4" s="304" t="s">
        <v>77</v>
      </c>
    </row>
    <row r="5" spans="1:10" ht="15.75" customHeight="1">
      <c r="A5" s="147">
        <v>2008</v>
      </c>
      <c r="B5" s="370">
        <v>578</v>
      </c>
      <c r="C5" s="154">
        <v>258</v>
      </c>
      <c r="D5" s="154">
        <v>229</v>
      </c>
      <c r="E5" s="154">
        <v>22</v>
      </c>
      <c r="F5" s="154">
        <v>11</v>
      </c>
      <c r="G5" s="154">
        <v>27</v>
      </c>
      <c r="H5" s="154">
        <v>8</v>
      </c>
      <c r="I5" s="154">
        <v>2</v>
      </c>
      <c r="J5" s="154">
        <v>21</v>
      </c>
    </row>
    <row r="6" spans="1:10" ht="15.75" customHeight="1">
      <c r="A6" s="147">
        <v>2009</v>
      </c>
      <c r="B6" s="370">
        <v>584</v>
      </c>
      <c r="C6" s="154">
        <v>288</v>
      </c>
      <c r="D6" s="154">
        <v>180</v>
      </c>
      <c r="E6" s="154">
        <v>35</v>
      </c>
      <c r="F6" s="154">
        <v>7</v>
      </c>
      <c r="G6" s="154">
        <v>24</v>
      </c>
      <c r="H6" s="154">
        <v>34</v>
      </c>
      <c r="I6" s="154">
        <v>2</v>
      </c>
      <c r="J6" s="154">
        <v>14</v>
      </c>
    </row>
    <row r="7" spans="1:10" ht="15.75" customHeight="1">
      <c r="A7" s="147">
        <v>2010</v>
      </c>
      <c r="B7" s="370">
        <v>591</v>
      </c>
      <c r="C7" s="154">
        <v>255</v>
      </c>
      <c r="D7" s="154">
        <v>188</v>
      </c>
      <c r="E7" s="154">
        <v>28</v>
      </c>
      <c r="F7" s="154">
        <v>4</v>
      </c>
      <c r="G7" s="154">
        <v>35</v>
      </c>
      <c r="H7" s="154">
        <v>22</v>
      </c>
      <c r="I7" s="154">
        <v>6</v>
      </c>
      <c r="J7" s="154">
        <v>53</v>
      </c>
    </row>
    <row r="8" spans="1:10" ht="15.75" customHeight="1">
      <c r="A8" s="147">
        <v>2011</v>
      </c>
      <c r="B8" s="370">
        <v>650</v>
      </c>
      <c r="C8" s="154">
        <v>283</v>
      </c>
      <c r="D8" s="154">
        <v>258</v>
      </c>
      <c r="E8" s="154">
        <v>37</v>
      </c>
      <c r="F8" s="154">
        <v>7</v>
      </c>
      <c r="G8" s="154">
        <v>30</v>
      </c>
      <c r="H8" s="154">
        <v>21</v>
      </c>
      <c r="I8" s="154">
        <v>5</v>
      </c>
      <c r="J8" s="154">
        <v>9</v>
      </c>
    </row>
    <row r="9" spans="1:10" ht="15.75" customHeight="1">
      <c r="A9" s="147">
        <v>2012</v>
      </c>
      <c r="B9" s="370">
        <v>671</v>
      </c>
      <c r="C9" s="154">
        <v>313</v>
      </c>
      <c r="D9" s="154">
        <v>219</v>
      </c>
      <c r="E9" s="154">
        <v>38</v>
      </c>
      <c r="F9" s="154">
        <v>25</v>
      </c>
      <c r="G9" s="154">
        <v>43</v>
      </c>
      <c r="H9" s="154">
        <v>26</v>
      </c>
      <c r="I9" s="154">
        <v>3</v>
      </c>
      <c r="J9" s="154">
        <v>4</v>
      </c>
    </row>
    <row r="10" spans="1:10" ht="15.75" customHeight="1">
      <c r="A10" s="147">
        <v>2013</v>
      </c>
      <c r="B10" s="370">
        <v>696</v>
      </c>
      <c r="C10" s="154">
        <v>317</v>
      </c>
      <c r="D10" s="154">
        <v>266</v>
      </c>
      <c r="E10" s="154">
        <v>40</v>
      </c>
      <c r="F10" s="154">
        <v>10</v>
      </c>
      <c r="G10" s="154">
        <v>39</v>
      </c>
      <c r="H10" s="154">
        <v>15</v>
      </c>
      <c r="I10" s="155">
        <v>0</v>
      </c>
      <c r="J10" s="154">
        <v>9</v>
      </c>
    </row>
    <row r="11" spans="1:10" ht="15.75" customHeight="1">
      <c r="A11" s="147">
        <v>2014</v>
      </c>
      <c r="B11" s="370">
        <v>615</v>
      </c>
      <c r="C11" s="154">
        <v>273</v>
      </c>
      <c r="D11" s="154">
        <v>216</v>
      </c>
      <c r="E11" s="154">
        <v>35</v>
      </c>
      <c r="F11" s="154">
        <v>17</v>
      </c>
      <c r="G11" s="154">
        <v>34</v>
      </c>
      <c r="H11" s="154">
        <v>28</v>
      </c>
      <c r="I11" s="154">
        <v>8</v>
      </c>
      <c r="J11" s="154">
        <v>4</v>
      </c>
    </row>
    <row r="12" spans="1:10" ht="15.75" customHeight="1">
      <c r="A12" s="147">
        <v>2015</v>
      </c>
      <c r="B12" s="370">
        <v>657</v>
      </c>
      <c r="C12" s="154">
        <v>293</v>
      </c>
      <c r="D12" s="154">
        <v>227</v>
      </c>
      <c r="E12" s="154">
        <v>34</v>
      </c>
      <c r="F12" s="154">
        <v>12</v>
      </c>
      <c r="G12" s="154">
        <v>44</v>
      </c>
      <c r="H12" s="154">
        <v>43</v>
      </c>
      <c r="I12" s="154">
        <v>2</v>
      </c>
      <c r="J12" s="154">
        <v>2</v>
      </c>
    </row>
    <row r="13" spans="1:10" ht="15.75" customHeight="1">
      <c r="A13" s="147">
        <v>2016</v>
      </c>
      <c r="B13" s="370">
        <v>607</v>
      </c>
      <c r="C13" s="154">
        <v>299</v>
      </c>
      <c r="D13" s="154">
        <v>178</v>
      </c>
      <c r="E13" s="154">
        <v>31</v>
      </c>
      <c r="F13" s="154">
        <v>9</v>
      </c>
      <c r="G13" s="154">
        <v>39</v>
      </c>
      <c r="H13" s="154">
        <v>49</v>
      </c>
      <c r="I13" s="155">
        <v>0</v>
      </c>
      <c r="J13" s="154">
        <v>2</v>
      </c>
    </row>
    <row r="14" spans="1:10" ht="15.75" customHeight="1">
      <c r="A14" s="147">
        <v>2017</v>
      </c>
      <c r="B14" s="370">
        <v>645</v>
      </c>
      <c r="C14" s="154">
        <v>308</v>
      </c>
      <c r="D14" s="154">
        <v>185</v>
      </c>
      <c r="E14" s="154">
        <v>42</v>
      </c>
      <c r="F14" s="154">
        <v>7</v>
      </c>
      <c r="G14" s="154">
        <v>40</v>
      </c>
      <c r="H14" s="154">
        <v>58</v>
      </c>
      <c r="I14" s="154">
        <v>3</v>
      </c>
      <c r="J14" s="154">
        <v>2</v>
      </c>
    </row>
    <row r="15" spans="1:10" ht="15.75" customHeight="1">
      <c r="A15" s="147">
        <v>2018</v>
      </c>
      <c r="B15" s="370">
        <v>649</v>
      </c>
      <c r="C15" s="154">
        <v>288</v>
      </c>
      <c r="D15" s="154">
        <v>198</v>
      </c>
      <c r="E15" s="154">
        <v>34</v>
      </c>
      <c r="F15" s="154">
        <v>10</v>
      </c>
      <c r="G15" s="154">
        <v>50</v>
      </c>
      <c r="H15" s="154">
        <v>63</v>
      </c>
      <c r="I15" s="154">
        <v>1</v>
      </c>
      <c r="J15" s="154">
        <v>5</v>
      </c>
    </row>
    <row r="16" spans="1:10" ht="15.75" customHeight="1" thickBot="1">
      <c r="A16" s="294">
        <v>2019</v>
      </c>
      <c r="B16" s="371">
        <v>727</v>
      </c>
      <c r="C16" s="295">
        <v>362</v>
      </c>
      <c r="D16" s="295">
        <v>209</v>
      </c>
      <c r="E16" s="295">
        <v>43</v>
      </c>
      <c r="F16" s="295">
        <v>18</v>
      </c>
      <c r="G16" s="295">
        <v>49</v>
      </c>
      <c r="H16" s="295">
        <v>36</v>
      </c>
      <c r="I16" s="300">
        <v>0</v>
      </c>
      <c r="J16" s="295">
        <v>10</v>
      </c>
    </row>
    <row r="17" spans="1:11" ht="15.75" customHeight="1">
      <c r="A17" s="401" t="s">
        <v>646</v>
      </c>
      <c r="B17" s="401"/>
      <c r="C17" s="401"/>
      <c r="D17" s="401"/>
      <c r="E17" s="401"/>
      <c r="F17" s="401"/>
      <c r="G17" s="401"/>
      <c r="H17" s="401"/>
      <c r="I17" s="401"/>
      <c r="J17" s="401"/>
      <c r="K17" s="217"/>
    </row>
    <row r="18" spans="1:11" ht="15.75" customHeight="1"/>
    <row r="19" spans="1:11" ht="18">
      <c r="A19" s="431" t="s">
        <v>361</v>
      </c>
      <c r="B19" s="431"/>
      <c r="C19" s="431"/>
      <c r="D19" s="431"/>
      <c r="E19" s="431"/>
      <c r="F19" s="431"/>
      <c r="G19" s="431"/>
      <c r="H19" s="431"/>
      <c r="I19" s="431"/>
      <c r="J19" s="431"/>
    </row>
    <row r="20" spans="1:11" ht="15.75" customHeight="1" thickBot="1">
      <c r="A20" s="397" t="s">
        <v>156</v>
      </c>
      <c r="B20" s="397"/>
      <c r="C20" s="397"/>
      <c r="D20" s="397"/>
      <c r="E20" s="397"/>
      <c r="F20" s="397"/>
      <c r="G20" s="397"/>
      <c r="H20" s="397"/>
      <c r="I20" s="397"/>
      <c r="J20" s="397"/>
    </row>
    <row r="21" spans="1:11" ht="15.75" customHeight="1">
      <c r="A21" s="304" t="s">
        <v>1</v>
      </c>
      <c r="B21" s="304" t="s">
        <v>7</v>
      </c>
      <c r="C21" s="304" t="s">
        <v>47</v>
      </c>
      <c r="D21" s="304" t="s">
        <v>72</v>
      </c>
      <c r="E21" s="304" t="s">
        <v>73</v>
      </c>
      <c r="F21" s="304" t="s">
        <v>74</v>
      </c>
      <c r="G21" s="304" t="s">
        <v>75</v>
      </c>
      <c r="H21" s="304" t="s">
        <v>76</v>
      </c>
      <c r="I21" s="304" t="s">
        <v>304</v>
      </c>
      <c r="J21" s="304" t="s">
        <v>77</v>
      </c>
    </row>
    <row r="22" spans="1:11" ht="15.75" customHeight="1">
      <c r="A22" s="147">
        <v>2008</v>
      </c>
      <c r="B22" s="370">
        <v>161</v>
      </c>
      <c r="C22" s="154">
        <v>93</v>
      </c>
      <c r="D22" s="154">
        <v>35</v>
      </c>
      <c r="E22" s="155">
        <v>0</v>
      </c>
      <c r="F22" s="154">
        <v>6</v>
      </c>
      <c r="G22" s="154">
        <v>6</v>
      </c>
      <c r="H22" s="154">
        <v>1</v>
      </c>
      <c r="I22" s="154">
        <v>1</v>
      </c>
      <c r="J22" s="154">
        <v>19</v>
      </c>
    </row>
    <row r="23" spans="1:11" ht="15.75" customHeight="1">
      <c r="A23" s="147">
        <v>2009</v>
      </c>
      <c r="B23" s="370">
        <v>168</v>
      </c>
      <c r="C23" s="154">
        <v>97</v>
      </c>
      <c r="D23" s="154">
        <v>43</v>
      </c>
      <c r="E23" s="154">
        <v>1</v>
      </c>
      <c r="F23" s="154">
        <v>1</v>
      </c>
      <c r="G23" s="154">
        <v>4</v>
      </c>
      <c r="H23" s="154">
        <v>14</v>
      </c>
      <c r="I23" s="154">
        <v>1</v>
      </c>
      <c r="J23" s="154">
        <v>7</v>
      </c>
    </row>
    <row r="24" spans="1:11" ht="15.75" customHeight="1">
      <c r="A24" s="147">
        <v>2010</v>
      </c>
      <c r="B24" s="370">
        <v>160</v>
      </c>
      <c r="C24" s="154">
        <v>86</v>
      </c>
      <c r="D24" s="154">
        <v>36</v>
      </c>
      <c r="E24" s="154">
        <v>3</v>
      </c>
      <c r="F24" s="154">
        <v>3</v>
      </c>
      <c r="G24" s="154">
        <v>2</v>
      </c>
      <c r="H24" s="154">
        <v>6</v>
      </c>
      <c r="I24" s="155">
        <v>0</v>
      </c>
      <c r="J24" s="154">
        <v>24</v>
      </c>
    </row>
    <row r="25" spans="1:11" ht="15.75" customHeight="1">
      <c r="A25" s="147">
        <v>2011</v>
      </c>
      <c r="B25" s="370">
        <v>162</v>
      </c>
      <c r="C25" s="154">
        <v>93</v>
      </c>
      <c r="D25" s="154">
        <v>44</v>
      </c>
      <c r="E25" s="154">
        <v>3</v>
      </c>
      <c r="F25" s="154">
        <v>3</v>
      </c>
      <c r="G25" s="154">
        <v>11</v>
      </c>
      <c r="H25" s="154">
        <v>6</v>
      </c>
      <c r="I25" s="154">
        <v>2</v>
      </c>
      <c r="J25" s="155">
        <v>0</v>
      </c>
    </row>
    <row r="26" spans="1:11" ht="15.75" customHeight="1">
      <c r="A26" s="147">
        <v>2012</v>
      </c>
      <c r="B26" s="370">
        <v>171</v>
      </c>
      <c r="C26" s="154">
        <v>112</v>
      </c>
      <c r="D26" s="154">
        <v>36</v>
      </c>
      <c r="E26" s="155">
        <v>0</v>
      </c>
      <c r="F26" s="155">
        <v>0</v>
      </c>
      <c r="G26" s="154">
        <v>14</v>
      </c>
      <c r="H26" s="154">
        <v>6</v>
      </c>
      <c r="I26" s="154">
        <v>2</v>
      </c>
      <c r="J26" s="154">
        <v>1</v>
      </c>
    </row>
    <row r="27" spans="1:11" ht="15.75" customHeight="1">
      <c r="A27" s="147">
        <v>2013</v>
      </c>
      <c r="B27" s="370">
        <v>165</v>
      </c>
      <c r="C27" s="154">
        <v>98</v>
      </c>
      <c r="D27" s="154">
        <v>46</v>
      </c>
      <c r="E27" s="154">
        <v>1</v>
      </c>
      <c r="F27" s="154">
        <v>5</v>
      </c>
      <c r="G27" s="154">
        <v>11</v>
      </c>
      <c r="H27" s="154">
        <v>3</v>
      </c>
      <c r="I27" s="155">
        <v>0</v>
      </c>
      <c r="J27" s="154">
        <v>1</v>
      </c>
    </row>
    <row r="28" spans="1:11" ht="15.75" customHeight="1">
      <c r="A28" s="147">
        <v>2014</v>
      </c>
      <c r="B28" s="370">
        <v>164</v>
      </c>
      <c r="C28" s="154">
        <v>102</v>
      </c>
      <c r="D28" s="154">
        <v>36</v>
      </c>
      <c r="E28" s="154">
        <v>1</v>
      </c>
      <c r="F28" s="154">
        <v>3</v>
      </c>
      <c r="G28" s="154">
        <v>11</v>
      </c>
      <c r="H28" s="154">
        <v>6</v>
      </c>
      <c r="I28" s="154">
        <v>3</v>
      </c>
      <c r="J28" s="154">
        <v>2</v>
      </c>
    </row>
    <row r="29" spans="1:11" ht="15.75" customHeight="1">
      <c r="A29" s="147">
        <v>2015</v>
      </c>
      <c r="B29" s="370">
        <v>163</v>
      </c>
      <c r="C29" s="154">
        <v>100</v>
      </c>
      <c r="D29" s="154">
        <v>47</v>
      </c>
      <c r="E29" s="155">
        <v>0</v>
      </c>
      <c r="F29" s="155">
        <v>0</v>
      </c>
      <c r="G29" s="154">
        <v>3</v>
      </c>
      <c r="H29" s="154">
        <v>10</v>
      </c>
      <c r="I29" s="154">
        <v>2</v>
      </c>
      <c r="J29" s="154">
        <v>1</v>
      </c>
    </row>
    <row r="30" spans="1:11" ht="15.75" customHeight="1">
      <c r="A30" s="147">
        <v>2016</v>
      </c>
      <c r="B30" s="370">
        <v>177</v>
      </c>
      <c r="C30" s="154">
        <v>112</v>
      </c>
      <c r="D30" s="154">
        <v>40</v>
      </c>
      <c r="E30" s="154">
        <v>2</v>
      </c>
      <c r="F30" s="155">
        <v>0</v>
      </c>
      <c r="G30" s="154">
        <v>13</v>
      </c>
      <c r="H30" s="154">
        <v>10</v>
      </c>
      <c r="I30" s="155">
        <v>0</v>
      </c>
      <c r="J30" s="155">
        <v>0</v>
      </c>
    </row>
    <row r="31" spans="1:11" ht="15.75" customHeight="1">
      <c r="A31" s="147">
        <v>2017</v>
      </c>
      <c r="B31" s="370">
        <v>167</v>
      </c>
      <c r="C31" s="154">
        <v>112</v>
      </c>
      <c r="D31" s="154">
        <v>30</v>
      </c>
      <c r="E31" s="154">
        <v>4</v>
      </c>
      <c r="F31" s="154">
        <v>1</v>
      </c>
      <c r="G31" s="154">
        <v>10</v>
      </c>
      <c r="H31" s="154">
        <v>8</v>
      </c>
      <c r="I31" s="154">
        <v>2</v>
      </c>
      <c r="J31" s="155">
        <v>0</v>
      </c>
    </row>
    <row r="32" spans="1:11" ht="15.75" customHeight="1">
      <c r="A32" s="147">
        <v>2018</v>
      </c>
      <c r="B32" s="370">
        <v>171</v>
      </c>
      <c r="C32" s="154">
        <v>91</v>
      </c>
      <c r="D32" s="154">
        <v>46</v>
      </c>
      <c r="E32" s="154">
        <v>5</v>
      </c>
      <c r="F32" s="154">
        <v>2</v>
      </c>
      <c r="G32" s="154">
        <v>12</v>
      </c>
      <c r="H32" s="154">
        <v>12</v>
      </c>
      <c r="I32" s="154">
        <v>1</v>
      </c>
      <c r="J32" s="154">
        <v>2</v>
      </c>
    </row>
    <row r="33" spans="1:10" ht="15.75" customHeight="1" thickBot="1">
      <c r="A33" s="294">
        <v>2019</v>
      </c>
      <c r="B33" s="371">
        <v>171</v>
      </c>
      <c r="C33" s="295">
        <v>114</v>
      </c>
      <c r="D33" s="295">
        <v>38</v>
      </c>
      <c r="E33" s="295">
        <v>5</v>
      </c>
      <c r="F33" s="295">
        <v>1</v>
      </c>
      <c r="G33" s="295">
        <v>11</v>
      </c>
      <c r="H33" s="295">
        <v>2</v>
      </c>
      <c r="I33" s="300">
        <v>0</v>
      </c>
      <c r="J33" s="300">
        <v>0</v>
      </c>
    </row>
    <row r="34" spans="1:10" ht="15.75" customHeight="1">
      <c r="A34" s="401" t="s">
        <v>646</v>
      </c>
      <c r="B34" s="401"/>
      <c r="C34" s="401"/>
      <c r="D34" s="401"/>
      <c r="E34" s="401"/>
      <c r="F34" s="401"/>
      <c r="G34" s="401"/>
      <c r="H34" s="401"/>
      <c r="I34" s="401"/>
      <c r="J34" s="401"/>
    </row>
    <row r="35" spans="1:10" ht="15.75" customHeight="1"/>
    <row r="36" spans="1:10" ht="18">
      <c r="A36" s="431" t="s">
        <v>358</v>
      </c>
      <c r="B36" s="431"/>
      <c r="C36" s="431"/>
      <c r="D36" s="431"/>
      <c r="E36" s="431"/>
      <c r="F36" s="431"/>
      <c r="G36" s="431"/>
      <c r="H36" s="431"/>
      <c r="I36" s="431"/>
      <c r="J36" s="431"/>
    </row>
    <row r="37" spans="1:10" ht="15.75" customHeight="1" thickBot="1">
      <c r="A37" s="397" t="s">
        <v>157</v>
      </c>
      <c r="B37" s="397"/>
      <c r="C37" s="397"/>
      <c r="D37" s="397"/>
      <c r="E37" s="397"/>
      <c r="F37" s="397"/>
      <c r="G37" s="397"/>
      <c r="H37" s="397"/>
      <c r="I37" s="397"/>
      <c r="J37" s="397"/>
    </row>
    <row r="38" spans="1:10" ht="15.75" customHeight="1">
      <c r="A38" s="304" t="s">
        <v>1</v>
      </c>
      <c r="B38" s="304" t="s">
        <v>7</v>
      </c>
      <c r="C38" s="304" t="s">
        <v>47</v>
      </c>
      <c r="D38" s="304" t="s">
        <v>72</v>
      </c>
      <c r="E38" s="304" t="s">
        <v>73</v>
      </c>
      <c r="F38" s="304" t="s">
        <v>74</v>
      </c>
      <c r="G38" s="304" t="s">
        <v>75</v>
      </c>
      <c r="H38" s="304" t="s">
        <v>76</v>
      </c>
      <c r="I38" s="304" t="s">
        <v>304</v>
      </c>
      <c r="J38" s="304" t="s">
        <v>77</v>
      </c>
    </row>
    <row r="39" spans="1:10" ht="15.75" customHeight="1">
      <c r="A39" s="147">
        <v>2008</v>
      </c>
      <c r="B39" s="370">
        <v>417</v>
      </c>
      <c r="C39" s="154">
        <v>165</v>
      </c>
      <c r="D39" s="154">
        <v>194</v>
      </c>
      <c r="E39" s="154">
        <v>22</v>
      </c>
      <c r="F39" s="154">
        <v>5</v>
      </c>
      <c r="G39" s="154">
        <v>21</v>
      </c>
      <c r="H39" s="154">
        <v>7</v>
      </c>
      <c r="I39" s="154">
        <v>1</v>
      </c>
      <c r="J39" s="154">
        <v>2</v>
      </c>
    </row>
    <row r="40" spans="1:10" ht="15.75" customHeight="1">
      <c r="A40" s="147">
        <v>2009</v>
      </c>
      <c r="B40" s="370">
        <v>416</v>
      </c>
      <c r="C40" s="154">
        <v>191</v>
      </c>
      <c r="D40" s="154">
        <v>137</v>
      </c>
      <c r="E40" s="154">
        <v>34</v>
      </c>
      <c r="F40" s="154">
        <v>6</v>
      </c>
      <c r="G40" s="154">
        <v>20</v>
      </c>
      <c r="H40" s="154">
        <v>20</v>
      </c>
      <c r="I40" s="154">
        <v>1</v>
      </c>
      <c r="J40" s="154">
        <v>7</v>
      </c>
    </row>
    <row r="41" spans="1:10" ht="15.75" customHeight="1">
      <c r="A41" s="147">
        <v>2010</v>
      </c>
      <c r="B41" s="370">
        <v>431</v>
      </c>
      <c r="C41" s="154">
        <v>169</v>
      </c>
      <c r="D41" s="154">
        <v>152</v>
      </c>
      <c r="E41" s="154">
        <v>25</v>
      </c>
      <c r="F41" s="154">
        <v>1</v>
      </c>
      <c r="G41" s="154">
        <v>33</v>
      </c>
      <c r="H41" s="154">
        <v>16</v>
      </c>
      <c r="I41" s="154">
        <v>6</v>
      </c>
      <c r="J41" s="154">
        <v>29</v>
      </c>
    </row>
    <row r="42" spans="1:10" ht="15.75" customHeight="1">
      <c r="A42" s="147">
        <v>2011</v>
      </c>
      <c r="B42" s="370">
        <v>488</v>
      </c>
      <c r="C42" s="154">
        <v>190</v>
      </c>
      <c r="D42" s="154">
        <v>214</v>
      </c>
      <c r="E42" s="154">
        <v>34</v>
      </c>
      <c r="F42" s="154">
        <v>4</v>
      </c>
      <c r="G42" s="154">
        <v>19</v>
      </c>
      <c r="H42" s="154">
        <v>15</v>
      </c>
      <c r="I42" s="154">
        <v>3</v>
      </c>
      <c r="J42" s="154">
        <v>9</v>
      </c>
    </row>
    <row r="43" spans="1:10" ht="15.75" customHeight="1">
      <c r="A43" s="147">
        <v>2012</v>
      </c>
      <c r="B43" s="370">
        <v>500</v>
      </c>
      <c r="C43" s="154">
        <v>201</v>
      </c>
      <c r="D43" s="154">
        <v>183</v>
      </c>
      <c r="E43" s="154">
        <v>38</v>
      </c>
      <c r="F43" s="154">
        <v>25</v>
      </c>
      <c r="G43" s="154">
        <v>29</v>
      </c>
      <c r="H43" s="154">
        <v>20</v>
      </c>
      <c r="I43" s="154">
        <v>1</v>
      </c>
      <c r="J43" s="154">
        <v>3</v>
      </c>
    </row>
    <row r="44" spans="1:10" ht="15.75" customHeight="1">
      <c r="A44" s="147">
        <v>2013</v>
      </c>
      <c r="B44" s="370">
        <v>531</v>
      </c>
      <c r="C44" s="154">
        <v>219</v>
      </c>
      <c r="D44" s="154">
        <v>220</v>
      </c>
      <c r="E44" s="154">
        <v>39</v>
      </c>
      <c r="F44" s="154">
        <v>5</v>
      </c>
      <c r="G44" s="154">
        <v>28</v>
      </c>
      <c r="H44" s="154">
        <v>12</v>
      </c>
      <c r="I44" s="155">
        <v>0</v>
      </c>
      <c r="J44" s="154">
        <v>8</v>
      </c>
    </row>
    <row r="45" spans="1:10" ht="15.75" customHeight="1">
      <c r="A45" s="147">
        <v>2014</v>
      </c>
      <c r="B45" s="370">
        <v>451</v>
      </c>
      <c r="C45" s="154">
        <v>171</v>
      </c>
      <c r="D45" s="154">
        <v>180</v>
      </c>
      <c r="E45" s="154">
        <v>34</v>
      </c>
      <c r="F45" s="154">
        <v>14</v>
      </c>
      <c r="G45" s="154">
        <v>23</v>
      </c>
      <c r="H45" s="154">
        <v>22</v>
      </c>
      <c r="I45" s="154">
        <v>5</v>
      </c>
      <c r="J45" s="154">
        <v>2</v>
      </c>
    </row>
    <row r="46" spans="1:10" ht="15.75" customHeight="1">
      <c r="A46" s="147">
        <v>2015</v>
      </c>
      <c r="B46" s="370">
        <v>494</v>
      </c>
      <c r="C46" s="154">
        <v>193</v>
      </c>
      <c r="D46" s="154">
        <v>180</v>
      </c>
      <c r="E46" s="154">
        <v>34</v>
      </c>
      <c r="F46" s="154">
        <v>12</v>
      </c>
      <c r="G46" s="154">
        <v>41</v>
      </c>
      <c r="H46" s="154">
        <v>33</v>
      </c>
      <c r="I46" s="155">
        <v>0</v>
      </c>
      <c r="J46" s="154">
        <v>1</v>
      </c>
    </row>
    <row r="47" spans="1:10" ht="15.75" customHeight="1">
      <c r="A47" s="147">
        <v>2016</v>
      </c>
      <c r="B47" s="370">
        <v>430</v>
      </c>
      <c r="C47" s="154">
        <v>187</v>
      </c>
      <c r="D47" s="154">
        <v>138</v>
      </c>
      <c r="E47" s="154">
        <v>29</v>
      </c>
      <c r="F47" s="154">
        <v>9</v>
      </c>
      <c r="G47" s="154">
        <v>26</v>
      </c>
      <c r="H47" s="154">
        <v>39</v>
      </c>
      <c r="I47" s="155">
        <v>0</v>
      </c>
      <c r="J47" s="154">
        <v>2</v>
      </c>
    </row>
    <row r="48" spans="1:10" ht="15.75" customHeight="1">
      <c r="A48" s="147">
        <v>2017</v>
      </c>
      <c r="B48" s="370">
        <v>478</v>
      </c>
      <c r="C48" s="154">
        <v>196</v>
      </c>
      <c r="D48" s="154">
        <v>155</v>
      </c>
      <c r="E48" s="154">
        <v>38</v>
      </c>
      <c r="F48" s="154">
        <v>6</v>
      </c>
      <c r="G48" s="154">
        <v>30</v>
      </c>
      <c r="H48" s="154">
        <v>50</v>
      </c>
      <c r="I48" s="154">
        <v>1</v>
      </c>
      <c r="J48" s="154">
        <v>2</v>
      </c>
    </row>
    <row r="49" spans="1:10" ht="15.75" customHeight="1">
      <c r="A49" s="147">
        <v>2018</v>
      </c>
      <c r="B49" s="370">
        <v>478</v>
      </c>
      <c r="C49" s="154">
        <v>197</v>
      </c>
      <c r="D49" s="154">
        <v>152</v>
      </c>
      <c r="E49" s="154">
        <v>29</v>
      </c>
      <c r="F49" s="154">
        <v>8</v>
      </c>
      <c r="G49" s="154">
        <v>38</v>
      </c>
      <c r="H49" s="154">
        <v>51</v>
      </c>
      <c r="I49" s="155">
        <v>0</v>
      </c>
      <c r="J49" s="154">
        <v>3</v>
      </c>
    </row>
    <row r="50" spans="1:10" ht="15.75" customHeight="1" thickBot="1">
      <c r="A50" s="294">
        <v>2019</v>
      </c>
      <c r="B50" s="371">
        <v>556</v>
      </c>
      <c r="C50" s="295">
        <v>248</v>
      </c>
      <c r="D50" s="295">
        <v>171</v>
      </c>
      <c r="E50" s="295">
        <v>38</v>
      </c>
      <c r="F50" s="295">
        <v>17</v>
      </c>
      <c r="G50" s="295">
        <v>38</v>
      </c>
      <c r="H50" s="295">
        <v>34</v>
      </c>
      <c r="I50" s="300">
        <v>0</v>
      </c>
      <c r="J50" s="295">
        <v>10</v>
      </c>
    </row>
    <row r="51" spans="1:10" ht="15.75" customHeight="1">
      <c r="A51" s="401" t="s">
        <v>646</v>
      </c>
      <c r="B51" s="401"/>
      <c r="C51" s="401"/>
      <c r="D51" s="401"/>
      <c r="E51" s="401"/>
      <c r="F51" s="401"/>
      <c r="G51" s="401"/>
      <c r="H51" s="401"/>
      <c r="I51" s="401"/>
      <c r="J51" s="401"/>
    </row>
    <row r="52" spans="1:10" ht="15.75" customHeight="1"/>
    <row r="53" spans="1:10" ht="18">
      <c r="A53" s="431" t="s">
        <v>360</v>
      </c>
      <c r="B53" s="431"/>
      <c r="C53" s="431"/>
      <c r="D53" s="431"/>
      <c r="E53" s="431"/>
      <c r="F53" s="431"/>
      <c r="G53" s="431"/>
      <c r="H53" s="431"/>
      <c r="I53" s="431"/>
      <c r="J53" s="431"/>
    </row>
    <row r="54" spans="1:10" ht="15.75" customHeight="1" thickBot="1">
      <c r="A54" s="430" t="s">
        <v>231</v>
      </c>
      <c r="B54" s="430"/>
      <c r="C54" s="430"/>
      <c r="D54" s="430"/>
      <c r="E54" s="430"/>
      <c r="F54" s="430"/>
      <c r="G54" s="430"/>
      <c r="H54" s="430"/>
      <c r="I54" s="430"/>
      <c r="J54" s="430"/>
    </row>
    <row r="55" spans="1:10" ht="15.75" customHeight="1">
      <c r="A55" s="304" t="s">
        <v>1</v>
      </c>
      <c r="B55" s="304" t="s">
        <v>7</v>
      </c>
      <c r="C55" s="304" t="s">
        <v>47</v>
      </c>
      <c r="D55" s="304" t="s">
        <v>72</v>
      </c>
      <c r="E55" s="304" t="s">
        <v>73</v>
      </c>
      <c r="F55" s="304" t="s">
        <v>74</v>
      </c>
      <c r="G55" s="304" t="s">
        <v>75</v>
      </c>
      <c r="H55" s="304" t="s">
        <v>76</v>
      </c>
      <c r="I55" s="304" t="s">
        <v>304</v>
      </c>
      <c r="J55" s="304" t="s">
        <v>77</v>
      </c>
    </row>
    <row r="56" spans="1:10" ht="15.75" customHeight="1">
      <c r="A56" s="147">
        <v>2008</v>
      </c>
      <c r="B56" s="370">
        <v>272</v>
      </c>
      <c r="C56" s="154">
        <v>117</v>
      </c>
      <c r="D56" s="154">
        <v>104</v>
      </c>
      <c r="E56" s="154">
        <v>14</v>
      </c>
      <c r="F56" s="154">
        <v>5</v>
      </c>
      <c r="G56" s="154">
        <v>17</v>
      </c>
      <c r="H56" s="154">
        <v>6</v>
      </c>
      <c r="I56" s="154">
        <v>1</v>
      </c>
      <c r="J56" s="154">
        <v>8</v>
      </c>
    </row>
    <row r="57" spans="1:10" ht="15.75" customHeight="1">
      <c r="A57" s="147">
        <v>2009</v>
      </c>
      <c r="B57" s="370">
        <v>290</v>
      </c>
      <c r="C57" s="154">
        <v>141</v>
      </c>
      <c r="D57" s="154">
        <v>86</v>
      </c>
      <c r="E57" s="154">
        <v>24</v>
      </c>
      <c r="F57" s="154">
        <v>5</v>
      </c>
      <c r="G57" s="154">
        <v>8</v>
      </c>
      <c r="H57" s="154">
        <v>19</v>
      </c>
      <c r="I57" s="154">
        <v>2</v>
      </c>
      <c r="J57" s="154">
        <v>5</v>
      </c>
    </row>
    <row r="58" spans="1:10" ht="15.75" customHeight="1">
      <c r="A58" s="147">
        <v>2010</v>
      </c>
      <c r="B58" s="370">
        <v>285</v>
      </c>
      <c r="C58" s="154">
        <v>117</v>
      </c>
      <c r="D58" s="154">
        <v>93</v>
      </c>
      <c r="E58" s="154">
        <v>14</v>
      </c>
      <c r="F58" s="154">
        <v>3</v>
      </c>
      <c r="G58" s="154">
        <v>15</v>
      </c>
      <c r="H58" s="154">
        <v>13</v>
      </c>
      <c r="I58" s="154">
        <v>5</v>
      </c>
      <c r="J58" s="154">
        <v>25</v>
      </c>
    </row>
    <row r="59" spans="1:10" ht="15.75" customHeight="1">
      <c r="A59" s="147">
        <v>2011</v>
      </c>
      <c r="B59" s="370">
        <v>328</v>
      </c>
      <c r="C59" s="154">
        <v>148</v>
      </c>
      <c r="D59" s="154">
        <v>124</v>
      </c>
      <c r="E59" s="154">
        <v>21</v>
      </c>
      <c r="F59" s="154">
        <v>4</v>
      </c>
      <c r="G59" s="154">
        <v>15</v>
      </c>
      <c r="H59" s="154">
        <v>10</v>
      </c>
      <c r="I59" s="154">
        <v>3</v>
      </c>
      <c r="J59" s="154">
        <v>3</v>
      </c>
    </row>
    <row r="60" spans="1:10" ht="15.75" customHeight="1">
      <c r="A60" s="147">
        <v>2012</v>
      </c>
      <c r="B60" s="370">
        <v>314</v>
      </c>
      <c r="C60" s="154">
        <v>151</v>
      </c>
      <c r="D60" s="154">
        <v>99</v>
      </c>
      <c r="E60" s="154">
        <v>17</v>
      </c>
      <c r="F60" s="154">
        <v>8</v>
      </c>
      <c r="G60" s="154">
        <v>20</v>
      </c>
      <c r="H60" s="154">
        <v>18</v>
      </c>
      <c r="I60" s="155">
        <v>0</v>
      </c>
      <c r="J60" s="154">
        <v>1</v>
      </c>
    </row>
    <row r="61" spans="1:10" ht="15.75" customHeight="1">
      <c r="A61" s="147">
        <v>2013</v>
      </c>
      <c r="B61" s="370">
        <v>345</v>
      </c>
      <c r="C61" s="154">
        <v>154</v>
      </c>
      <c r="D61" s="154">
        <v>136</v>
      </c>
      <c r="E61" s="154">
        <v>15</v>
      </c>
      <c r="F61" s="154">
        <v>6</v>
      </c>
      <c r="G61" s="154">
        <v>20</v>
      </c>
      <c r="H61" s="154">
        <v>9</v>
      </c>
      <c r="I61" s="155">
        <v>0</v>
      </c>
      <c r="J61" s="154">
        <v>5</v>
      </c>
    </row>
    <row r="62" spans="1:10" ht="15.75" customHeight="1">
      <c r="A62" s="147">
        <v>2014</v>
      </c>
      <c r="B62" s="370">
        <v>303</v>
      </c>
      <c r="C62" s="154">
        <v>131</v>
      </c>
      <c r="D62" s="154">
        <v>115</v>
      </c>
      <c r="E62" s="154">
        <v>12</v>
      </c>
      <c r="F62" s="154">
        <v>6</v>
      </c>
      <c r="G62" s="154">
        <v>14</v>
      </c>
      <c r="H62" s="154">
        <v>19</v>
      </c>
      <c r="I62" s="154">
        <v>5</v>
      </c>
      <c r="J62" s="154">
        <v>1</v>
      </c>
    </row>
    <row r="63" spans="1:10" ht="15.75" customHeight="1">
      <c r="A63" s="147">
        <v>2015</v>
      </c>
      <c r="B63" s="370">
        <v>356</v>
      </c>
      <c r="C63" s="154">
        <v>158</v>
      </c>
      <c r="D63" s="154">
        <v>121</v>
      </c>
      <c r="E63" s="154">
        <v>20</v>
      </c>
      <c r="F63" s="154">
        <v>8</v>
      </c>
      <c r="G63" s="154">
        <v>21</v>
      </c>
      <c r="H63" s="154">
        <v>26</v>
      </c>
      <c r="I63" s="155">
        <v>0</v>
      </c>
      <c r="J63" s="154">
        <v>2</v>
      </c>
    </row>
    <row r="64" spans="1:10" ht="15.75" customHeight="1">
      <c r="A64" s="147">
        <v>2016</v>
      </c>
      <c r="B64" s="370">
        <v>296</v>
      </c>
      <c r="C64" s="154">
        <v>139</v>
      </c>
      <c r="D64" s="154">
        <v>93</v>
      </c>
      <c r="E64" s="154">
        <v>14</v>
      </c>
      <c r="F64" s="154">
        <v>6</v>
      </c>
      <c r="G64" s="154">
        <v>17</v>
      </c>
      <c r="H64" s="154">
        <v>27</v>
      </c>
      <c r="I64" s="155">
        <v>0</v>
      </c>
      <c r="J64" s="155">
        <v>0</v>
      </c>
    </row>
    <row r="65" spans="1:10" ht="15.75" customHeight="1">
      <c r="A65" s="147">
        <v>2017</v>
      </c>
      <c r="B65" s="370">
        <v>320</v>
      </c>
      <c r="C65" s="154">
        <v>154</v>
      </c>
      <c r="D65" s="154">
        <v>86</v>
      </c>
      <c r="E65" s="154">
        <v>19</v>
      </c>
      <c r="F65" s="154">
        <v>4</v>
      </c>
      <c r="G65" s="154">
        <v>25</v>
      </c>
      <c r="H65" s="154">
        <v>30</v>
      </c>
      <c r="I65" s="154">
        <v>2</v>
      </c>
      <c r="J65" s="155">
        <v>0</v>
      </c>
    </row>
    <row r="66" spans="1:10" ht="15.75" customHeight="1">
      <c r="A66" s="147">
        <v>2018</v>
      </c>
      <c r="B66" s="370">
        <v>319</v>
      </c>
      <c r="C66" s="154">
        <v>136</v>
      </c>
      <c r="D66" s="154">
        <v>105</v>
      </c>
      <c r="E66" s="154">
        <v>16</v>
      </c>
      <c r="F66" s="154">
        <v>6</v>
      </c>
      <c r="G66" s="154">
        <v>22</v>
      </c>
      <c r="H66" s="154">
        <v>32</v>
      </c>
      <c r="I66" s="154">
        <v>1</v>
      </c>
      <c r="J66" s="154">
        <v>1</v>
      </c>
    </row>
    <row r="67" spans="1:10" ht="15.75" customHeight="1" thickBot="1">
      <c r="A67" s="294">
        <v>2019</v>
      </c>
      <c r="B67" s="371">
        <v>370</v>
      </c>
      <c r="C67" s="295">
        <v>169</v>
      </c>
      <c r="D67" s="295">
        <v>114</v>
      </c>
      <c r="E67" s="295">
        <v>24</v>
      </c>
      <c r="F67" s="295">
        <v>10</v>
      </c>
      <c r="G67" s="295">
        <v>27</v>
      </c>
      <c r="H67" s="295">
        <v>22</v>
      </c>
      <c r="I67" s="300">
        <v>0</v>
      </c>
      <c r="J67" s="295">
        <v>4</v>
      </c>
    </row>
    <row r="68" spans="1:10" ht="15.75" customHeight="1">
      <c r="A68" s="401" t="s">
        <v>646</v>
      </c>
      <c r="B68" s="401"/>
      <c r="C68" s="401"/>
      <c r="D68" s="401"/>
      <c r="E68" s="401"/>
      <c r="F68" s="401"/>
      <c r="G68" s="401"/>
      <c r="H68" s="401"/>
      <c r="I68" s="401"/>
      <c r="J68" s="401"/>
    </row>
    <row r="69" spans="1:10" ht="15.75" customHeight="1"/>
    <row r="70" spans="1:10" ht="18">
      <c r="A70" s="431" t="s">
        <v>359</v>
      </c>
      <c r="B70" s="431"/>
      <c r="C70" s="431"/>
      <c r="D70" s="431"/>
      <c r="E70" s="431"/>
      <c r="F70" s="431"/>
      <c r="G70" s="431"/>
      <c r="H70" s="431"/>
      <c r="I70" s="431"/>
      <c r="J70" s="431"/>
    </row>
    <row r="71" spans="1:10" ht="15.75" customHeight="1" thickBot="1">
      <c r="A71" s="430" t="s">
        <v>232</v>
      </c>
      <c r="B71" s="430"/>
      <c r="C71" s="430"/>
      <c r="D71" s="430"/>
      <c r="E71" s="430"/>
      <c r="F71" s="430"/>
      <c r="G71" s="430"/>
      <c r="H71" s="430"/>
      <c r="I71" s="430"/>
      <c r="J71" s="430"/>
    </row>
    <row r="72" spans="1:10" ht="15.75" customHeight="1">
      <c r="A72" s="304" t="s">
        <v>1</v>
      </c>
      <c r="B72" s="304" t="s">
        <v>7</v>
      </c>
      <c r="C72" s="304" t="s">
        <v>47</v>
      </c>
      <c r="D72" s="304" t="s">
        <v>72</v>
      </c>
      <c r="E72" s="304" t="s">
        <v>73</v>
      </c>
      <c r="F72" s="304" t="s">
        <v>74</v>
      </c>
      <c r="G72" s="304" t="s">
        <v>75</v>
      </c>
      <c r="H72" s="304" t="s">
        <v>76</v>
      </c>
      <c r="I72" s="304" t="s">
        <v>304</v>
      </c>
      <c r="J72" s="304" t="s">
        <v>77</v>
      </c>
    </row>
    <row r="73" spans="1:10" ht="15.75" customHeight="1">
      <c r="A73" s="147">
        <v>2008</v>
      </c>
      <c r="B73" s="370">
        <v>306</v>
      </c>
      <c r="C73" s="154">
        <v>141</v>
      </c>
      <c r="D73" s="154">
        <v>125</v>
      </c>
      <c r="E73" s="154">
        <v>8</v>
      </c>
      <c r="F73" s="154">
        <v>6</v>
      </c>
      <c r="G73" s="154">
        <v>10</v>
      </c>
      <c r="H73" s="154">
        <v>2</v>
      </c>
      <c r="I73" s="154">
        <v>1</v>
      </c>
      <c r="J73" s="154">
        <v>13</v>
      </c>
    </row>
    <row r="74" spans="1:10" ht="15.75" customHeight="1">
      <c r="A74" s="147">
        <v>2009</v>
      </c>
      <c r="B74" s="370">
        <v>294</v>
      </c>
      <c r="C74" s="154">
        <v>147</v>
      </c>
      <c r="D74" s="154">
        <v>94</v>
      </c>
      <c r="E74" s="154">
        <v>11</v>
      </c>
      <c r="F74" s="154">
        <v>2</v>
      </c>
      <c r="G74" s="154">
        <v>16</v>
      </c>
      <c r="H74" s="154">
        <v>15</v>
      </c>
      <c r="I74" s="155">
        <v>0</v>
      </c>
      <c r="J74" s="154">
        <v>9</v>
      </c>
    </row>
    <row r="75" spans="1:10" ht="15.75" customHeight="1">
      <c r="A75" s="147">
        <v>2010</v>
      </c>
      <c r="B75" s="370">
        <v>306</v>
      </c>
      <c r="C75" s="154">
        <v>138</v>
      </c>
      <c r="D75" s="154">
        <v>95</v>
      </c>
      <c r="E75" s="154">
        <v>14</v>
      </c>
      <c r="F75" s="154">
        <v>1</v>
      </c>
      <c r="G75" s="154">
        <v>20</v>
      </c>
      <c r="H75" s="154">
        <v>9</v>
      </c>
      <c r="I75" s="154">
        <v>1</v>
      </c>
      <c r="J75" s="154">
        <v>28</v>
      </c>
    </row>
    <row r="76" spans="1:10" ht="15.75" customHeight="1">
      <c r="A76" s="147">
        <v>2011</v>
      </c>
      <c r="B76" s="370">
        <v>322</v>
      </c>
      <c r="C76" s="154">
        <v>135</v>
      </c>
      <c r="D76" s="154">
        <v>134</v>
      </c>
      <c r="E76" s="154">
        <v>16</v>
      </c>
      <c r="F76" s="154">
        <v>3</v>
      </c>
      <c r="G76" s="154">
        <v>15</v>
      </c>
      <c r="H76" s="154">
        <v>11</v>
      </c>
      <c r="I76" s="154">
        <v>2</v>
      </c>
      <c r="J76" s="154">
        <v>6</v>
      </c>
    </row>
    <row r="77" spans="1:10" ht="15.75" customHeight="1">
      <c r="A77" s="147">
        <v>2012</v>
      </c>
      <c r="B77" s="370">
        <v>357</v>
      </c>
      <c r="C77" s="154">
        <v>162</v>
      </c>
      <c r="D77" s="154">
        <v>120</v>
      </c>
      <c r="E77" s="154">
        <v>21</v>
      </c>
      <c r="F77" s="154">
        <v>17</v>
      </c>
      <c r="G77" s="154">
        <v>23</v>
      </c>
      <c r="H77" s="154">
        <v>8</v>
      </c>
      <c r="I77" s="154">
        <v>3</v>
      </c>
      <c r="J77" s="154">
        <v>3</v>
      </c>
    </row>
    <row r="78" spans="1:10" ht="15.75" customHeight="1">
      <c r="A78" s="147">
        <v>2013</v>
      </c>
      <c r="B78" s="370">
        <v>351</v>
      </c>
      <c r="C78" s="154">
        <v>163</v>
      </c>
      <c r="D78" s="154">
        <v>130</v>
      </c>
      <c r="E78" s="154">
        <v>25</v>
      </c>
      <c r="F78" s="154">
        <v>4</v>
      </c>
      <c r="G78" s="154">
        <v>19</v>
      </c>
      <c r="H78" s="154">
        <v>6</v>
      </c>
      <c r="I78" s="155">
        <v>0</v>
      </c>
      <c r="J78" s="154">
        <v>4</v>
      </c>
    </row>
    <row r="79" spans="1:10" ht="15.75" customHeight="1">
      <c r="A79" s="147">
        <v>2014</v>
      </c>
      <c r="B79" s="370">
        <v>312</v>
      </c>
      <c r="C79" s="154">
        <v>142</v>
      </c>
      <c r="D79" s="154">
        <v>101</v>
      </c>
      <c r="E79" s="154">
        <v>23</v>
      </c>
      <c r="F79" s="154">
        <v>11</v>
      </c>
      <c r="G79" s="154">
        <v>20</v>
      </c>
      <c r="H79" s="154">
        <v>9</v>
      </c>
      <c r="I79" s="154">
        <v>3</v>
      </c>
      <c r="J79" s="154">
        <v>3</v>
      </c>
    </row>
    <row r="80" spans="1:10" ht="15.75" customHeight="1">
      <c r="A80" s="147">
        <v>2015</v>
      </c>
      <c r="B80" s="370">
        <v>301</v>
      </c>
      <c r="C80" s="154">
        <v>135</v>
      </c>
      <c r="D80" s="154">
        <v>106</v>
      </c>
      <c r="E80" s="154">
        <v>14</v>
      </c>
      <c r="F80" s="154">
        <v>4</v>
      </c>
      <c r="G80" s="154">
        <v>23</v>
      </c>
      <c r="H80" s="154">
        <v>17</v>
      </c>
      <c r="I80" s="154">
        <v>2</v>
      </c>
      <c r="J80" s="156" t="s">
        <v>391</v>
      </c>
    </row>
    <row r="81" spans="1:10" ht="15.75" customHeight="1">
      <c r="A81" s="147">
        <v>2016</v>
      </c>
      <c r="B81" s="370">
        <v>311</v>
      </c>
      <c r="C81" s="154">
        <v>160</v>
      </c>
      <c r="D81" s="154">
        <v>85</v>
      </c>
      <c r="E81" s="154">
        <v>17</v>
      </c>
      <c r="F81" s="154">
        <v>3</v>
      </c>
      <c r="G81" s="154">
        <v>22</v>
      </c>
      <c r="H81" s="154">
        <v>22</v>
      </c>
      <c r="I81" s="155">
        <v>0</v>
      </c>
      <c r="J81" s="156">
        <v>2</v>
      </c>
    </row>
    <row r="82" spans="1:10" ht="15.75" customHeight="1">
      <c r="A82" s="147">
        <v>2017</v>
      </c>
      <c r="B82" s="370">
        <v>325</v>
      </c>
      <c r="C82" s="154">
        <v>154</v>
      </c>
      <c r="D82" s="154">
        <v>99</v>
      </c>
      <c r="E82" s="154">
        <v>23</v>
      </c>
      <c r="F82" s="154">
        <v>3</v>
      </c>
      <c r="G82" s="154">
        <v>15</v>
      </c>
      <c r="H82" s="154">
        <v>28</v>
      </c>
      <c r="I82" s="154">
        <v>1</v>
      </c>
      <c r="J82" s="156">
        <v>2</v>
      </c>
    </row>
    <row r="83" spans="1:10" ht="15.75" customHeight="1">
      <c r="A83" s="147">
        <v>2018</v>
      </c>
      <c r="B83" s="370">
        <v>330</v>
      </c>
      <c r="C83" s="154">
        <v>152</v>
      </c>
      <c r="D83" s="154">
        <v>93</v>
      </c>
      <c r="E83" s="154">
        <v>18</v>
      </c>
      <c r="F83" s="154">
        <v>4</v>
      </c>
      <c r="G83" s="154">
        <v>28</v>
      </c>
      <c r="H83" s="154">
        <v>31</v>
      </c>
      <c r="I83" s="155" t="s">
        <v>391</v>
      </c>
      <c r="J83" s="156">
        <v>4</v>
      </c>
    </row>
    <row r="84" spans="1:10" ht="15.75" customHeight="1" thickBot="1">
      <c r="A84" s="294">
        <v>2019</v>
      </c>
      <c r="B84" s="371">
        <v>357</v>
      </c>
      <c r="C84" s="295">
        <v>193</v>
      </c>
      <c r="D84" s="295">
        <v>95</v>
      </c>
      <c r="E84" s="295">
        <v>19</v>
      </c>
      <c r="F84" s="295">
        <v>8</v>
      </c>
      <c r="G84" s="295">
        <v>22</v>
      </c>
      <c r="H84" s="295">
        <v>14</v>
      </c>
      <c r="I84" s="300">
        <v>0</v>
      </c>
      <c r="J84" s="305">
        <v>6</v>
      </c>
    </row>
    <row r="85" spans="1:10">
      <c r="A85" s="401" t="s">
        <v>646</v>
      </c>
      <c r="B85" s="401"/>
      <c r="C85" s="401"/>
      <c r="D85" s="401"/>
      <c r="E85" s="401"/>
      <c r="F85" s="401"/>
      <c r="G85" s="401"/>
      <c r="H85" s="401"/>
      <c r="I85" s="401"/>
      <c r="J85" s="401"/>
    </row>
  </sheetData>
  <mergeCells count="15">
    <mergeCell ref="A1:J1"/>
    <mergeCell ref="A70:J70"/>
    <mergeCell ref="A53:J53"/>
    <mergeCell ref="A3:J3"/>
    <mergeCell ref="A17:J17"/>
    <mergeCell ref="A85:J85"/>
    <mergeCell ref="A71:J71"/>
    <mergeCell ref="A19:J19"/>
    <mergeCell ref="A20:J20"/>
    <mergeCell ref="A36:J36"/>
    <mergeCell ref="A37:J37"/>
    <mergeCell ref="A34:J34"/>
    <mergeCell ref="A51:J51"/>
    <mergeCell ref="A68:J68"/>
    <mergeCell ref="A54:J54"/>
  </mergeCells>
  <phoneticPr fontId="11" type="noConversion"/>
  <pageMargins left="0.59055118110236227" right="0.39370078740157483" top="0.98425196850393704" bottom="0.98425196850393704" header="0.51181102362204722" footer="0.51181102362204722"/>
  <pageSetup paperSize="9" scale="63" orientation="portrait" r:id="rId1"/>
  <headerFooter alignWithMargins="0">
    <oddHeader>&amp;R&amp;A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29"/>
  <sheetViews>
    <sheetView zoomScale="85" zoomScaleNormal="85" workbookViewId="0">
      <selection activeCell="N40" sqref="N40"/>
    </sheetView>
  </sheetViews>
  <sheetFormatPr baseColWidth="10" defaultColWidth="11.42578125" defaultRowHeight="12"/>
  <cols>
    <col min="1" max="1" width="16.140625" style="44" bestFit="1" customWidth="1"/>
    <col min="2" max="2" width="14.42578125" style="44" bestFit="1" customWidth="1"/>
    <col min="3" max="3" width="11.42578125" style="44" bestFit="1" customWidth="1"/>
    <col min="4" max="4" width="13.7109375" style="44" bestFit="1" customWidth="1"/>
    <col min="5" max="6" width="12.140625" style="44" bestFit="1" customWidth="1"/>
    <col min="7" max="7" width="16.42578125" style="44" bestFit="1" customWidth="1"/>
    <col min="8" max="8" width="17.140625" style="44" bestFit="1" customWidth="1"/>
    <col min="9" max="9" width="14.140625" style="44" bestFit="1" customWidth="1"/>
    <col min="10" max="10" width="14.42578125" style="44" bestFit="1" customWidth="1"/>
    <col min="11" max="16384" width="11.42578125" style="44"/>
  </cols>
  <sheetData>
    <row r="1" spans="1:10" s="40" customFormat="1" ht="18">
      <c r="A1" s="400" t="s">
        <v>477</v>
      </c>
      <c r="B1" s="400"/>
      <c r="C1" s="400"/>
      <c r="D1" s="400"/>
      <c r="E1" s="400"/>
      <c r="F1" s="400"/>
      <c r="G1" s="400"/>
      <c r="H1" s="400"/>
      <c r="I1" s="400"/>
      <c r="J1" s="400"/>
    </row>
    <row r="2" spans="1:10" s="40" customFormat="1" ht="15.75" customHeight="1">
      <c r="A2" s="41"/>
      <c r="B2" s="42"/>
      <c r="C2" s="42"/>
    </row>
    <row r="3" spans="1:10" s="40" customFormat="1" ht="15.75" customHeight="1" thickBot="1">
      <c r="A3" s="397" t="s">
        <v>225</v>
      </c>
      <c r="B3" s="397"/>
      <c r="C3" s="397"/>
      <c r="D3" s="397"/>
      <c r="E3" s="397"/>
      <c r="F3" s="397"/>
      <c r="G3" s="397"/>
      <c r="H3" s="397"/>
      <c r="I3" s="397"/>
      <c r="J3" s="397"/>
    </row>
    <row r="4" spans="1:10" s="43" customFormat="1" ht="64.5" customHeight="1">
      <c r="A4" s="247" t="s">
        <v>119</v>
      </c>
      <c r="B4" s="236" t="s">
        <v>141</v>
      </c>
      <c r="C4" s="236" t="s">
        <v>630</v>
      </c>
      <c r="D4" s="236" t="s">
        <v>129</v>
      </c>
      <c r="E4" s="236" t="s">
        <v>245</v>
      </c>
      <c r="F4" s="236" t="s">
        <v>213</v>
      </c>
      <c r="G4" s="236" t="s">
        <v>29</v>
      </c>
      <c r="H4" s="236" t="s">
        <v>30</v>
      </c>
      <c r="I4" s="236" t="s">
        <v>216</v>
      </c>
      <c r="J4" s="236" t="s">
        <v>142</v>
      </c>
    </row>
    <row r="5" spans="1:10" ht="15.75" customHeight="1">
      <c r="A5" s="93" t="s">
        <v>9</v>
      </c>
      <c r="B5" s="105">
        <v>38378</v>
      </c>
      <c r="C5" s="105">
        <v>356</v>
      </c>
      <c r="D5" s="105">
        <v>263</v>
      </c>
      <c r="E5" s="105">
        <v>1385</v>
      </c>
      <c r="F5" s="105">
        <v>1385</v>
      </c>
      <c r="G5" s="105">
        <v>727</v>
      </c>
      <c r="H5" s="105">
        <v>446</v>
      </c>
      <c r="I5" s="105">
        <v>-5</v>
      </c>
      <c r="J5" s="105">
        <v>38747</v>
      </c>
    </row>
    <row r="6" spans="1:10" ht="15.75" customHeight="1">
      <c r="A6" s="81" t="s">
        <v>120</v>
      </c>
      <c r="B6" s="86">
        <v>24542</v>
      </c>
      <c r="C6" s="86">
        <v>233</v>
      </c>
      <c r="D6" s="86">
        <v>185</v>
      </c>
      <c r="E6" s="86">
        <v>819</v>
      </c>
      <c r="F6" s="86">
        <v>824</v>
      </c>
      <c r="G6" s="86">
        <v>469</v>
      </c>
      <c r="H6" s="86">
        <v>283</v>
      </c>
      <c r="I6" s="86">
        <v>-7</v>
      </c>
      <c r="J6" s="86">
        <v>24764</v>
      </c>
    </row>
    <row r="7" spans="1:10" ht="15.75" customHeight="1">
      <c r="A7" s="87" t="s">
        <v>11</v>
      </c>
      <c r="B7" s="88">
        <v>5624</v>
      </c>
      <c r="C7" s="86">
        <v>45</v>
      </c>
      <c r="D7" s="86">
        <v>45</v>
      </c>
      <c r="E7" s="86">
        <v>237</v>
      </c>
      <c r="F7" s="86">
        <v>241</v>
      </c>
      <c r="G7" s="86">
        <v>154</v>
      </c>
      <c r="H7" s="89">
        <v>77</v>
      </c>
      <c r="I7" s="90">
        <v>-1</v>
      </c>
      <c r="J7" s="86">
        <v>5696</v>
      </c>
    </row>
    <row r="8" spans="1:10" ht="15.75" customHeight="1">
      <c r="A8" s="87" t="s">
        <v>12</v>
      </c>
      <c r="B8" s="88">
        <v>5202</v>
      </c>
      <c r="C8" s="86">
        <v>49</v>
      </c>
      <c r="D8" s="86">
        <v>42</v>
      </c>
      <c r="E8" s="86">
        <v>238</v>
      </c>
      <c r="F8" s="86">
        <v>221</v>
      </c>
      <c r="G8" s="86">
        <v>107</v>
      </c>
      <c r="H8" s="89">
        <v>54</v>
      </c>
      <c r="I8" s="81">
        <v>-2</v>
      </c>
      <c r="J8" s="86">
        <v>5277</v>
      </c>
    </row>
    <row r="9" spans="1:10" ht="15.75" customHeight="1">
      <c r="A9" s="87" t="s">
        <v>13</v>
      </c>
      <c r="B9" s="88">
        <v>4594</v>
      </c>
      <c r="C9" s="86">
        <v>55</v>
      </c>
      <c r="D9" s="86">
        <v>34</v>
      </c>
      <c r="E9" s="86">
        <v>100</v>
      </c>
      <c r="F9" s="86">
        <v>104</v>
      </c>
      <c r="G9" s="86">
        <v>78</v>
      </c>
      <c r="H9" s="89">
        <v>47</v>
      </c>
      <c r="I9" s="90">
        <v>0</v>
      </c>
      <c r="J9" s="86">
        <v>4642</v>
      </c>
    </row>
    <row r="10" spans="1:10" ht="15.75" customHeight="1">
      <c r="A10" s="87" t="s">
        <v>14</v>
      </c>
      <c r="B10" s="88">
        <v>2636</v>
      </c>
      <c r="C10" s="86">
        <v>28</v>
      </c>
      <c r="D10" s="86">
        <v>15</v>
      </c>
      <c r="E10" s="86">
        <v>53</v>
      </c>
      <c r="F10" s="86">
        <v>83</v>
      </c>
      <c r="G10" s="86">
        <v>39</v>
      </c>
      <c r="H10" s="89">
        <v>18</v>
      </c>
      <c r="I10" s="81">
        <v>-2</v>
      </c>
      <c r="J10" s="86">
        <v>2638</v>
      </c>
    </row>
    <row r="11" spans="1:10" ht="15.75" customHeight="1">
      <c r="A11" s="87" t="s">
        <v>15</v>
      </c>
      <c r="B11" s="88">
        <v>6014</v>
      </c>
      <c r="C11" s="86">
        <v>54</v>
      </c>
      <c r="D11" s="86">
        <v>48</v>
      </c>
      <c r="E11" s="86">
        <v>180</v>
      </c>
      <c r="F11" s="86">
        <v>165</v>
      </c>
      <c r="G11" s="86">
        <v>88</v>
      </c>
      <c r="H11" s="89">
        <v>83</v>
      </c>
      <c r="I11" s="81">
        <v>-2</v>
      </c>
      <c r="J11" s="86">
        <v>6038</v>
      </c>
    </row>
    <row r="12" spans="1:10" ht="15.75" customHeight="1">
      <c r="A12" s="87" t="s">
        <v>16</v>
      </c>
      <c r="B12" s="88">
        <v>472</v>
      </c>
      <c r="C12" s="86">
        <v>2</v>
      </c>
      <c r="D12" s="90">
        <v>1</v>
      </c>
      <c r="E12" s="86">
        <v>11</v>
      </c>
      <c r="F12" s="86">
        <v>10</v>
      </c>
      <c r="G12" s="86">
        <v>3</v>
      </c>
      <c r="H12" s="91">
        <v>4</v>
      </c>
      <c r="I12" s="90">
        <v>0</v>
      </c>
      <c r="J12" s="86">
        <v>473</v>
      </c>
    </row>
    <row r="13" spans="1:10" ht="15.75" customHeight="1">
      <c r="A13" s="81" t="s">
        <v>121</v>
      </c>
      <c r="B13" s="86">
        <v>13836</v>
      </c>
      <c r="C13" s="86">
        <v>123</v>
      </c>
      <c r="D13" s="86">
        <v>78</v>
      </c>
      <c r="E13" s="86">
        <v>566</v>
      </c>
      <c r="F13" s="86">
        <v>561</v>
      </c>
      <c r="G13" s="86">
        <v>258</v>
      </c>
      <c r="H13" s="86">
        <v>163</v>
      </c>
      <c r="I13" s="86">
        <v>2</v>
      </c>
      <c r="J13" s="86">
        <v>13983</v>
      </c>
    </row>
    <row r="14" spans="1:10" ht="15.75" customHeight="1">
      <c r="A14" s="87" t="s">
        <v>17</v>
      </c>
      <c r="B14" s="88">
        <v>4416</v>
      </c>
      <c r="C14" s="86">
        <v>34</v>
      </c>
      <c r="D14" s="86">
        <v>30</v>
      </c>
      <c r="E14" s="86">
        <v>196</v>
      </c>
      <c r="F14" s="86">
        <v>169</v>
      </c>
      <c r="G14" s="86">
        <v>81</v>
      </c>
      <c r="H14" s="89">
        <v>66</v>
      </c>
      <c r="I14" s="81">
        <v>3</v>
      </c>
      <c r="J14" s="86">
        <v>4465</v>
      </c>
    </row>
    <row r="15" spans="1:10" ht="15.75" customHeight="1">
      <c r="A15" s="87" t="s">
        <v>18</v>
      </c>
      <c r="B15" s="88">
        <v>4389</v>
      </c>
      <c r="C15" s="86">
        <v>38</v>
      </c>
      <c r="D15" s="86">
        <v>22</v>
      </c>
      <c r="E15" s="86">
        <v>148</v>
      </c>
      <c r="F15" s="86">
        <v>200</v>
      </c>
      <c r="G15" s="86">
        <v>85</v>
      </c>
      <c r="H15" s="89">
        <v>39</v>
      </c>
      <c r="I15" s="90">
        <v>0</v>
      </c>
      <c r="J15" s="86">
        <v>4399</v>
      </c>
    </row>
    <row r="16" spans="1:10" ht="15.75" customHeight="1">
      <c r="A16" s="87" t="s">
        <v>19</v>
      </c>
      <c r="B16" s="88">
        <v>1671</v>
      </c>
      <c r="C16" s="86">
        <v>11</v>
      </c>
      <c r="D16" s="86">
        <v>12</v>
      </c>
      <c r="E16" s="86">
        <v>89</v>
      </c>
      <c r="F16" s="86">
        <v>75</v>
      </c>
      <c r="G16" s="86">
        <v>27</v>
      </c>
      <c r="H16" s="89">
        <v>19</v>
      </c>
      <c r="I16" s="90">
        <v>-2</v>
      </c>
      <c r="J16" s="86">
        <v>1690</v>
      </c>
    </row>
    <row r="17" spans="1:15" ht="15.75" customHeight="1">
      <c r="A17" s="87" t="s">
        <v>20</v>
      </c>
      <c r="B17" s="88">
        <v>2276</v>
      </c>
      <c r="C17" s="86">
        <v>27</v>
      </c>
      <c r="D17" s="86">
        <v>6</v>
      </c>
      <c r="E17" s="86">
        <v>76</v>
      </c>
      <c r="F17" s="86">
        <v>71</v>
      </c>
      <c r="G17" s="86">
        <v>49</v>
      </c>
      <c r="H17" s="89">
        <v>30</v>
      </c>
      <c r="I17" s="90">
        <v>1</v>
      </c>
      <c r="J17" s="86">
        <v>2322</v>
      </c>
    </row>
    <row r="18" spans="1:15" ht="15.75" customHeight="1" thickBot="1">
      <c r="A18" s="242" t="s">
        <v>21</v>
      </c>
      <c r="B18" s="243">
        <v>1084</v>
      </c>
      <c r="C18" s="244">
        <v>13</v>
      </c>
      <c r="D18" s="244">
        <v>8</v>
      </c>
      <c r="E18" s="244">
        <v>57</v>
      </c>
      <c r="F18" s="244">
        <v>46</v>
      </c>
      <c r="G18" s="244">
        <v>16</v>
      </c>
      <c r="H18" s="245">
        <v>9</v>
      </c>
      <c r="I18" s="246">
        <v>0</v>
      </c>
      <c r="J18" s="244">
        <v>1107</v>
      </c>
    </row>
    <row r="19" spans="1:15" ht="15.75" customHeight="1">
      <c r="A19" s="401" t="s">
        <v>646</v>
      </c>
      <c r="B19" s="401"/>
      <c r="C19" s="401"/>
      <c r="D19" s="401"/>
      <c r="E19" s="401"/>
      <c r="F19" s="401"/>
      <c r="G19" s="401"/>
      <c r="H19" s="401"/>
      <c r="I19" s="401"/>
      <c r="J19" s="401"/>
    </row>
    <row r="20" spans="1:15" ht="15.75" customHeight="1">
      <c r="A20" s="403" t="s">
        <v>131</v>
      </c>
      <c r="B20" s="403"/>
      <c r="C20" s="403"/>
      <c r="D20" s="403"/>
      <c r="E20" s="403"/>
      <c r="F20" s="403"/>
      <c r="G20" s="403"/>
      <c r="H20" s="403"/>
      <c r="I20" s="403"/>
      <c r="J20" s="403"/>
    </row>
    <row r="21" spans="1:15" ht="65.25" customHeight="1">
      <c r="A21" s="402" t="s">
        <v>221</v>
      </c>
      <c r="B21" s="402"/>
      <c r="C21" s="402"/>
      <c r="D21" s="402"/>
      <c r="E21" s="402"/>
      <c r="F21" s="402"/>
      <c r="G21" s="402"/>
      <c r="H21" s="402"/>
      <c r="I21" s="402"/>
      <c r="J21" s="402"/>
    </row>
    <row r="25" spans="1:15">
      <c r="B25" s="68"/>
      <c r="C25" s="68"/>
      <c r="D25" s="68"/>
      <c r="E25" s="21"/>
      <c r="F25" s="21"/>
      <c r="G25" s="18"/>
      <c r="H25" s="18"/>
      <c r="I25" s="18"/>
      <c r="J25" s="18"/>
      <c r="K25" s="18"/>
      <c r="L25" s="18"/>
      <c r="M25" s="18"/>
      <c r="N25" s="18"/>
      <c r="O25" s="18"/>
    </row>
    <row r="26" spans="1:15" ht="15">
      <c r="D26" s="33"/>
      <c r="E26" s="33"/>
      <c r="F26" s="33"/>
      <c r="G26" s="33"/>
      <c r="H26" s="66"/>
      <c r="I26" s="66"/>
      <c r="J26" s="66"/>
      <c r="K26" s="66"/>
      <c r="L26" s="66"/>
      <c r="M26" s="66"/>
      <c r="N26" s="33"/>
    </row>
    <row r="27" spans="1:15">
      <c r="B27" s="68"/>
      <c r="C27" s="68"/>
      <c r="D27" s="68"/>
      <c r="E27" s="68"/>
      <c r="F27" s="68"/>
    </row>
    <row r="28" spans="1:15" ht="14.25">
      <c r="D28" s="67"/>
      <c r="E28" s="67"/>
      <c r="F28" s="67"/>
      <c r="G28" s="67"/>
      <c r="H28" s="67"/>
      <c r="I28" s="67"/>
      <c r="J28" s="67"/>
      <c r="K28" s="67"/>
      <c r="L28" s="67"/>
      <c r="M28" s="67"/>
      <c r="N28" s="67"/>
    </row>
    <row r="29" spans="1:15" ht="15">
      <c r="H29" s="69"/>
      <c r="I29" s="69"/>
      <c r="J29" s="69"/>
      <c r="K29" s="69"/>
      <c r="L29" s="69"/>
    </row>
  </sheetData>
  <mergeCells count="5">
    <mergeCell ref="A21:J21"/>
    <mergeCell ref="A1:J1"/>
    <mergeCell ref="A3:J3"/>
    <mergeCell ref="A20:J20"/>
    <mergeCell ref="A19:J19"/>
  </mergeCells>
  <phoneticPr fontId="11" type="noConversion"/>
  <pageMargins left="0.78740157499999996" right="0.78740157499999996" top="0.984251969" bottom="0.984251969" header="0.4921259845" footer="0.4921259845"/>
  <pageSetup paperSize="9" scale="91" orientation="landscape"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54"/>
  <sheetViews>
    <sheetView zoomScale="85" zoomScaleNormal="85" workbookViewId="0">
      <pane ySplit="4" topLeftCell="A5" activePane="bottomLeft" state="frozen"/>
      <selection activeCell="K34" sqref="K34"/>
      <selection pane="bottomLeft" activeCell="L11" sqref="L11"/>
    </sheetView>
  </sheetViews>
  <sheetFormatPr baseColWidth="10" defaultColWidth="11.42578125" defaultRowHeight="12.75"/>
  <cols>
    <col min="1" max="1" width="6.42578125" style="27" bestFit="1" customWidth="1"/>
    <col min="2" max="2" width="32.28515625" style="27" bestFit="1" customWidth="1"/>
    <col min="3" max="3" width="6.7109375" style="27" bestFit="1" customWidth="1"/>
    <col min="4" max="4" width="21.7109375" style="27" bestFit="1" customWidth="1"/>
    <col min="5" max="5" width="23" style="27" bestFit="1" customWidth="1"/>
    <col min="6" max="6" width="24" style="27" bestFit="1" customWidth="1"/>
    <col min="7" max="7" width="29.5703125" style="27" bestFit="1" customWidth="1"/>
    <col min="8" max="8" width="21.140625" style="27" bestFit="1" customWidth="1"/>
    <col min="9" max="9" width="31.42578125" style="27" bestFit="1" customWidth="1"/>
    <col min="10" max="16384" width="11.42578125" style="27"/>
  </cols>
  <sheetData>
    <row r="1" spans="1:9" ht="18">
      <c r="A1" s="431" t="s">
        <v>132</v>
      </c>
      <c r="B1" s="431"/>
      <c r="C1" s="431"/>
      <c r="D1" s="431"/>
      <c r="E1" s="431"/>
      <c r="F1" s="431"/>
      <c r="G1" s="431"/>
      <c r="H1" s="431"/>
      <c r="I1" s="431"/>
    </row>
    <row r="2" spans="1:9" ht="15.75" customHeight="1"/>
    <row r="3" spans="1:9" ht="15.75" customHeight="1" thickBot="1">
      <c r="A3" s="430" t="s">
        <v>233</v>
      </c>
      <c r="B3" s="430"/>
      <c r="C3" s="430"/>
      <c r="D3" s="430"/>
      <c r="E3" s="430"/>
      <c r="F3" s="430"/>
      <c r="G3" s="430"/>
      <c r="H3" s="430"/>
      <c r="I3" s="430"/>
    </row>
    <row r="4" spans="1:9" ht="15.75" customHeight="1">
      <c r="A4" s="309" t="s">
        <v>1</v>
      </c>
      <c r="B4" s="310" t="s">
        <v>126</v>
      </c>
      <c r="C4" s="310" t="s">
        <v>7</v>
      </c>
      <c r="D4" s="311" t="s">
        <v>24</v>
      </c>
      <c r="E4" s="310" t="s">
        <v>23</v>
      </c>
      <c r="F4" s="310" t="s">
        <v>25</v>
      </c>
      <c r="G4" s="259" t="s">
        <v>84</v>
      </c>
      <c r="H4" s="310" t="s">
        <v>26</v>
      </c>
      <c r="I4" s="310" t="s">
        <v>27</v>
      </c>
    </row>
    <row r="5" spans="1:9" ht="15.75" customHeight="1">
      <c r="A5" s="164">
        <v>2011</v>
      </c>
      <c r="B5" s="165" t="s">
        <v>7</v>
      </c>
      <c r="C5" s="372">
        <f t="shared" ref="C5:C13" si="0">SUM(D5:I5)</f>
        <v>488</v>
      </c>
      <c r="D5" s="166">
        <v>4</v>
      </c>
      <c r="E5" s="166">
        <v>3</v>
      </c>
      <c r="F5" s="165">
        <v>455</v>
      </c>
      <c r="G5" s="167">
        <v>0</v>
      </c>
      <c r="H5" s="105">
        <v>26</v>
      </c>
      <c r="I5" s="168">
        <v>0</v>
      </c>
    </row>
    <row r="6" spans="1:9" ht="15.75" customHeight="1">
      <c r="A6" s="147"/>
      <c r="B6" s="157" t="s">
        <v>329</v>
      </c>
      <c r="C6" s="373">
        <v>28</v>
      </c>
      <c r="D6" s="158">
        <v>2</v>
      </c>
      <c r="E6" s="158">
        <v>2</v>
      </c>
      <c r="F6" s="114">
        <v>24</v>
      </c>
      <c r="G6" s="159">
        <v>0</v>
      </c>
      <c r="H6" s="159">
        <v>0</v>
      </c>
      <c r="I6" s="160">
        <v>0</v>
      </c>
    </row>
    <row r="7" spans="1:9" ht="15.75" customHeight="1">
      <c r="A7" s="161"/>
      <c r="B7" s="157" t="s">
        <v>123</v>
      </c>
      <c r="C7" s="373">
        <v>337</v>
      </c>
      <c r="D7" s="159">
        <v>0</v>
      </c>
      <c r="E7" s="159">
        <v>0</v>
      </c>
      <c r="F7" s="159">
        <v>336</v>
      </c>
      <c r="G7" s="159">
        <v>0</v>
      </c>
      <c r="H7" s="162">
        <v>1</v>
      </c>
      <c r="I7" s="159">
        <v>0</v>
      </c>
    </row>
    <row r="8" spans="1:9" ht="15.75" customHeight="1">
      <c r="A8" s="161"/>
      <c r="B8" s="157" t="s">
        <v>124</v>
      </c>
      <c r="C8" s="373">
        <f t="shared" si="0"/>
        <v>120</v>
      </c>
      <c r="D8" s="159">
        <v>2</v>
      </c>
      <c r="E8" s="159">
        <v>1</v>
      </c>
      <c r="F8" s="159">
        <v>92</v>
      </c>
      <c r="G8" s="159">
        <v>0</v>
      </c>
      <c r="H8" s="159">
        <v>25</v>
      </c>
      <c r="I8" s="159">
        <v>0</v>
      </c>
    </row>
    <row r="9" spans="1:9" ht="15.75" customHeight="1">
      <c r="A9" s="161"/>
      <c r="B9" s="114" t="s">
        <v>125</v>
      </c>
      <c r="C9" s="373">
        <v>3</v>
      </c>
      <c r="D9" s="159">
        <v>0</v>
      </c>
      <c r="E9" s="159">
        <v>0</v>
      </c>
      <c r="F9" s="159">
        <v>3</v>
      </c>
      <c r="G9" s="159">
        <v>0</v>
      </c>
      <c r="H9" s="159">
        <v>0</v>
      </c>
      <c r="I9" s="159">
        <v>0</v>
      </c>
    </row>
    <row r="10" spans="1:9" ht="15.75" customHeight="1">
      <c r="A10" s="164">
        <v>2012</v>
      </c>
      <c r="B10" s="165" t="s">
        <v>7</v>
      </c>
      <c r="C10" s="372">
        <f t="shared" si="0"/>
        <v>500</v>
      </c>
      <c r="D10" s="167">
        <v>0</v>
      </c>
      <c r="E10" s="167">
        <v>0</v>
      </c>
      <c r="F10" s="165">
        <v>471</v>
      </c>
      <c r="G10" s="167">
        <v>0</v>
      </c>
      <c r="H10" s="105">
        <v>20</v>
      </c>
      <c r="I10" s="168">
        <v>9</v>
      </c>
    </row>
    <row r="11" spans="1:9" ht="15.75" customHeight="1">
      <c r="A11" s="147"/>
      <c r="B11" s="157" t="s">
        <v>329</v>
      </c>
      <c r="C11" s="373">
        <v>25</v>
      </c>
      <c r="D11" s="159">
        <v>0</v>
      </c>
      <c r="E11" s="159">
        <v>0</v>
      </c>
      <c r="F11" s="163">
        <v>25</v>
      </c>
      <c r="G11" s="159">
        <v>0</v>
      </c>
      <c r="H11" s="162">
        <v>0</v>
      </c>
      <c r="I11" s="160">
        <v>0</v>
      </c>
    </row>
    <row r="12" spans="1:9" ht="15.75" customHeight="1">
      <c r="A12" s="161"/>
      <c r="B12" s="157" t="s">
        <v>123</v>
      </c>
      <c r="C12" s="373">
        <v>321</v>
      </c>
      <c r="D12" s="159">
        <v>0</v>
      </c>
      <c r="E12" s="159">
        <v>0</v>
      </c>
      <c r="F12" s="159">
        <v>321</v>
      </c>
      <c r="G12" s="159">
        <v>0</v>
      </c>
      <c r="H12" s="162" t="s">
        <v>105</v>
      </c>
      <c r="I12" s="159">
        <v>0</v>
      </c>
    </row>
    <row r="13" spans="1:9" ht="15.75" customHeight="1">
      <c r="A13" s="161"/>
      <c r="B13" s="157" t="s">
        <v>124</v>
      </c>
      <c r="C13" s="373">
        <f t="shared" si="0"/>
        <v>126</v>
      </c>
      <c r="D13" s="159">
        <v>0</v>
      </c>
      <c r="E13" s="159">
        <v>0</v>
      </c>
      <c r="F13" s="159">
        <v>106</v>
      </c>
      <c r="G13" s="159">
        <v>0</v>
      </c>
      <c r="H13" s="159">
        <v>20</v>
      </c>
      <c r="I13" s="159">
        <v>0</v>
      </c>
    </row>
    <row r="14" spans="1:9" ht="15.75" customHeight="1">
      <c r="A14" s="161"/>
      <c r="B14" s="114" t="s">
        <v>125</v>
      </c>
      <c r="C14" s="373">
        <v>28</v>
      </c>
      <c r="D14" s="159">
        <v>0</v>
      </c>
      <c r="E14" s="159">
        <v>0</v>
      </c>
      <c r="F14" s="159">
        <v>19</v>
      </c>
      <c r="G14" s="159">
        <v>0</v>
      </c>
      <c r="H14" s="162" t="s">
        <v>105</v>
      </c>
      <c r="I14" s="159">
        <v>9</v>
      </c>
    </row>
    <row r="15" spans="1:9" ht="15.75" customHeight="1">
      <c r="A15" s="164">
        <v>2013</v>
      </c>
      <c r="B15" s="165" t="s">
        <v>7</v>
      </c>
      <c r="C15" s="372">
        <f>SUM(D15:I15)</f>
        <v>531</v>
      </c>
      <c r="D15" s="167">
        <v>2</v>
      </c>
      <c r="E15" s="167">
        <v>0</v>
      </c>
      <c r="F15" s="169">
        <v>499</v>
      </c>
      <c r="G15" s="167">
        <v>0</v>
      </c>
      <c r="H15" s="105">
        <v>28</v>
      </c>
      <c r="I15" s="167">
        <v>2</v>
      </c>
    </row>
    <row r="16" spans="1:9" ht="15.75" customHeight="1">
      <c r="A16" s="147"/>
      <c r="B16" s="157" t="s">
        <v>329</v>
      </c>
      <c r="C16" s="373">
        <v>32</v>
      </c>
      <c r="D16" s="159">
        <v>2</v>
      </c>
      <c r="E16" s="159">
        <v>0</v>
      </c>
      <c r="F16" s="163">
        <v>30</v>
      </c>
      <c r="G16" s="159">
        <v>0</v>
      </c>
      <c r="H16" s="162">
        <v>0</v>
      </c>
      <c r="I16" s="160">
        <v>0</v>
      </c>
    </row>
    <row r="17" spans="1:9" ht="15.75" customHeight="1">
      <c r="A17" s="161"/>
      <c r="B17" s="157" t="s">
        <v>123</v>
      </c>
      <c r="C17" s="373">
        <v>346</v>
      </c>
      <c r="D17" s="159">
        <v>0</v>
      </c>
      <c r="E17" s="159">
        <v>0</v>
      </c>
      <c r="F17" s="159">
        <v>343</v>
      </c>
      <c r="G17" s="159">
        <v>0</v>
      </c>
      <c r="H17" s="162">
        <v>3</v>
      </c>
      <c r="I17" s="159">
        <v>0</v>
      </c>
    </row>
    <row r="18" spans="1:9" ht="15.75" customHeight="1">
      <c r="A18" s="161"/>
      <c r="B18" s="157" t="s">
        <v>124</v>
      </c>
      <c r="C18" s="373">
        <f>SUM(D18:I18)</f>
        <v>150</v>
      </c>
      <c r="D18" s="159">
        <v>0</v>
      </c>
      <c r="E18" s="159">
        <v>0</v>
      </c>
      <c r="F18" s="159">
        <v>125</v>
      </c>
      <c r="G18" s="159">
        <v>0</v>
      </c>
      <c r="H18" s="159">
        <v>25</v>
      </c>
      <c r="I18" s="159">
        <v>0</v>
      </c>
    </row>
    <row r="19" spans="1:9" ht="15.75" customHeight="1">
      <c r="A19" s="161"/>
      <c r="B19" s="114" t="s">
        <v>125</v>
      </c>
      <c r="C19" s="373">
        <v>3</v>
      </c>
      <c r="D19" s="159">
        <v>0</v>
      </c>
      <c r="E19" s="159">
        <v>0</v>
      </c>
      <c r="F19" s="159">
        <v>1</v>
      </c>
      <c r="G19" s="159">
        <v>0</v>
      </c>
      <c r="H19" s="162">
        <v>0</v>
      </c>
      <c r="I19" s="159">
        <v>2</v>
      </c>
    </row>
    <row r="20" spans="1:9" ht="15.75" customHeight="1">
      <c r="A20" s="164">
        <v>2014</v>
      </c>
      <c r="B20" s="165" t="s">
        <v>7</v>
      </c>
      <c r="C20" s="372">
        <f>SUM(D20:I20)</f>
        <v>451</v>
      </c>
      <c r="D20" s="167">
        <v>0</v>
      </c>
      <c r="E20" s="167">
        <v>0</v>
      </c>
      <c r="F20" s="169">
        <v>425</v>
      </c>
      <c r="G20" s="167">
        <v>0</v>
      </c>
      <c r="H20" s="105">
        <v>20</v>
      </c>
      <c r="I20" s="167">
        <v>6</v>
      </c>
    </row>
    <row r="21" spans="1:9" ht="15.75" customHeight="1">
      <c r="A21" s="147"/>
      <c r="B21" s="157" t="s">
        <v>329</v>
      </c>
      <c r="C21" s="373">
        <v>21</v>
      </c>
      <c r="D21" s="159">
        <v>0</v>
      </c>
      <c r="E21" s="159">
        <v>0</v>
      </c>
      <c r="F21" s="163">
        <v>20</v>
      </c>
      <c r="G21" s="159">
        <v>0</v>
      </c>
      <c r="H21" s="162">
        <v>1</v>
      </c>
      <c r="I21" s="160">
        <v>0</v>
      </c>
    </row>
    <row r="22" spans="1:9" ht="15.75" customHeight="1">
      <c r="A22" s="161"/>
      <c r="B22" s="157" t="s">
        <v>123</v>
      </c>
      <c r="C22" s="373">
        <v>306</v>
      </c>
      <c r="D22" s="159">
        <v>0</v>
      </c>
      <c r="E22" s="159">
        <v>0</v>
      </c>
      <c r="F22" s="159">
        <v>306</v>
      </c>
      <c r="G22" s="159">
        <v>0</v>
      </c>
      <c r="H22" s="162">
        <v>0</v>
      </c>
      <c r="I22" s="159">
        <v>0</v>
      </c>
    </row>
    <row r="23" spans="1:9" ht="15.75" customHeight="1">
      <c r="A23" s="161"/>
      <c r="B23" s="157" t="s">
        <v>124</v>
      </c>
      <c r="C23" s="373">
        <v>109</v>
      </c>
      <c r="D23" s="159">
        <v>0</v>
      </c>
      <c r="E23" s="159">
        <v>0</v>
      </c>
      <c r="F23" s="159">
        <v>91</v>
      </c>
      <c r="G23" s="159">
        <v>0</v>
      </c>
      <c r="H23" s="159">
        <v>18</v>
      </c>
      <c r="I23" s="159">
        <v>0</v>
      </c>
    </row>
    <row r="24" spans="1:9" ht="15.75" customHeight="1">
      <c r="A24" s="161"/>
      <c r="B24" s="114" t="s">
        <v>125</v>
      </c>
      <c r="C24" s="373">
        <v>15</v>
      </c>
      <c r="D24" s="159">
        <v>0</v>
      </c>
      <c r="E24" s="159">
        <v>0</v>
      </c>
      <c r="F24" s="159">
        <v>8</v>
      </c>
      <c r="G24" s="159">
        <v>0</v>
      </c>
      <c r="H24" s="162">
        <v>1</v>
      </c>
      <c r="I24" s="159">
        <v>6</v>
      </c>
    </row>
    <row r="25" spans="1:9" ht="15.75" customHeight="1">
      <c r="A25" s="164">
        <v>2015</v>
      </c>
      <c r="B25" s="165" t="s">
        <v>7</v>
      </c>
      <c r="C25" s="372">
        <f>SUM(D25:I25)</f>
        <v>494</v>
      </c>
      <c r="D25" s="167">
        <f t="shared" ref="D25:I25" si="1">SUM(D26:D29)</f>
        <v>2</v>
      </c>
      <c r="E25" s="167">
        <f t="shared" si="1"/>
        <v>0</v>
      </c>
      <c r="F25" s="167">
        <f t="shared" si="1"/>
        <v>469</v>
      </c>
      <c r="G25" s="167">
        <f t="shared" si="1"/>
        <v>0</v>
      </c>
      <c r="H25" s="167">
        <f t="shared" si="1"/>
        <v>23</v>
      </c>
      <c r="I25" s="167">
        <f t="shared" si="1"/>
        <v>0</v>
      </c>
    </row>
    <row r="26" spans="1:9" ht="15.75" customHeight="1">
      <c r="A26" s="147"/>
      <c r="B26" s="157" t="s">
        <v>329</v>
      </c>
      <c r="C26" s="373">
        <v>33</v>
      </c>
      <c r="D26" s="159">
        <v>2</v>
      </c>
      <c r="E26" s="159">
        <v>0</v>
      </c>
      <c r="F26" s="163">
        <v>31</v>
      </c>
      <c r="G26" s="159">
        <v>0</v>
      </c>
      <c r="H26" s="162">
        <v>0</v>
      </c>
      <c r="I26" s="160">
        <v>0</v>
      </c>
    </row>
    <row r="27" spans="1:9" ht="15.75" customHeight="1">
      <c r="A27" s="161"/>
      <c r="B27" s="157" t="s">
        <v>123</v>
      </c>
      <c r="C27" s="373">
        <v>324</v>
      </c>
      <c r="D27" s="159">
        <v>0</v>
      </c>
      <c r="E27" s="159">
        <v>0</v>
      </c>
      <c r="F27" s="159">
        <v>322</v>
      </c>
      <c r="G27" s="159">
        <v>0</v>
      </c>
      <c r="H27" s="162">
        <v>2</v>
      </c>
      <c r="I27" s="159">
        <v>0</v>
      </c>
    </row>
    <row r="28" spans="1:9" ht="15.75" customHeight="1">
      <c r="A28" s="161"/>
      <c r="B28" s="157" t="s">
        <v>124</v>
      </c>
      <c r="C28" s="373">
        <v>115</v>
      </c>
      <c r="D28" s="159">
        <v>0</v>
      </c>
      <c r="E28" s="159">
        <v>0</v>
      </c>
      <c r="F28" s="159">
        <v>94</v>
      </c>
      <c r="G28" s="159">
        <v>0</v>
      </c>
      <c r="H28" s="159">
        <v>21</v>
      </c>
      <c r="I28" s="159">
        <v>0</v>
      </c>
    </row>
    <row r="29" spans="1:9" ht="15.75" customHeight="1">
      <c r="A29" s="161"/>
      <c r="B29" s="114" t="s">
        <v>125</v>
      </c>
      <c r="C29" s="373">
        <v>22</v>
      </c>
      <c r="D29" s="159">
        <v>0</v>
      </c>
      <c r="E29" s="159">
        <v>0</v>
      </c>
      <c r="F29" s="159">
        <v>22</v>
      </c>
      <c r="G29" s="159">
        <v>0</v>
      </c>
      <c r="H29" s="162">
        <v>0</v>
      </c>
      <c r="I29" s="159">
        <v>0</v>
      </c>
    </row>
    <row r="30" spans="1:9" ht="15.75" customHeight="1">
      <c r="A30" s="164">
        <v>2016</v>
      </c>
      <c r="B30" s="165" t="s">
        <v>7</v>
      </c>
      <c r="C30" s="372">
        <f t="shared" ref="C30:C39" si="2">SUM(D30:I30)</f>
        <v>430</v>
      </c>
      <c r="D30" s="167">
        <f t="shared" ref="D30:I30" si="3">SUM(D31:D34)</f>
        <v>1</v>
      </c>
      <c r="E30" s="167">
        <f t="shared" si="3"/>
        <v>1</v>
      </c>
      <c r="F30" s="167">
        <f t="shared" si="3"/>
        <v>415</v>
      </c>
      <c r="G30" s="167">
        <f t="shared" si="3"/>
        <v>0</v>
      </c>
      <c r="H30" s="167">
        <f t="shared" si="3"/>
        <v>13</v>
      </c>
      <c r="I30" s="167">
        <f t="shared" si="3"/>
        <v>0</v>
      </c>
    </row>
    <row r="31" spans="1:9" ht="15.75" customHeight="1">
      <c r="A31" s="147"/>
      <c r="B31" s="157" t="s">
        <v>329</v>
      </c>
      <c r="C31" s="374">
        <f t="shared" si="2"/>
        <v>22</v>
      </c>
      <c r="D31" s="159">
        <v>0</v>
      </c>
      <c r="E31" s="159">
        <v>1</v>
      </c>
      <c r="F31" s="163">
        <v>21</v>
      </c>
      <c r="G31" s="159">
        <v>0</v>
      </c>
      <c r="H31" s="162">
        <v>0</v>
      </c>
      <c r="I31" s="160">
        <v>0</v>
      </c>
    </row>
    <row r="32" spans="1:9" ht="15.75" customHeight="1">
      <c r="A32" s="161"/>
      <c r="B32" s="157" t="s">
        <v>123</v>
      </c>
      <c r="C32" s="374">
        <f t="shared" si="2"/>
        <v>296</v>
      </c>
      <c r="D32" s="159">
        <v>0</v>
      </c>
      <c r="E32" s="159">
        <v>0</v>
      </c>
      <c r="F32" s="159">
        <v>296</v>
      </c>
      <c r="G32" s="159">
        <v>0</v>
      </c>
      <c r="H32" s="162">
        <v>0</v>
      </c>
      <c r="I32" s="159">
        <v>0</v>
      </c>
    </row>
    <row r="33" spans="1:9" ht="15.75" customHeight="1">
      <c r="A33" s="161"/>
      <c r="B33" s="157" t="s">
        <v>124</v>
      </c>
      <c r="C33" s="374">
        <f t="shared" si="2"/>
        <v>92</v>
      </c>
      <c r="D33" s="159">
        <v>1</v>
      </c>
      <c r="E33" s="159">
        <v>0</v>
      </c>
      <c r="F33" s="159">
        <v>78</v>
      </c>
      <c r="G33" s="159">
        <v>0</v>
      </c>
      <c r="H33" s="159">
        <v>13</v>
      </c>
      <c r="I33" s="159">
        <v>0</v>
      </c>
    </row>
    <row r="34" spans="1:9" ht="15.75" customHeight="1">
      <c r="A34" s="161"/>
      <c r="B34" s="114" t="s">
        <v>125</v>
      </c>
      <c r="C34" s="374">
        <f t="shared" si="2"/>
        <v>20</v>
      </c>
      <c r="D34" s="159">
        <v>0</v>
      </c>
      <c r="E34" s="159">
        <v>0</v>
      </c>
      <c r="F34" s="159">
        <v>20</v>
      </c>
      <c r="G34" s="159">
        <v>0</v>
      </c>
      <c r="H34" s="162">
        <v>0</v>
      </c>
      <c r="I34" s="159">
        <v>0</v>
      </c>
    </row>
    <row r="35" spans="1:9" ht="15.75" customHeight="1">
      <c r="A35" s="164">
        <v>2017</v>
      </c>
      <c r="B35" s="165" t="s">
        <v>7</v>
      </c>
      <c r="C35" s="372">
        <f t="shared" si="2"/>
        <v>478</v>
      </c>
      <c r="D35" s="167">
        <f t="shared" ref="D35:I35" si="4">SUM(D36:D39)</f>
        <v>1</v>
      </c>
      <c r="E35" s="167">
        <f t="shared" si="4"/>
        <v>6</v>
      </c>
      <c r="F35" s="167">
        <f t="shared" si="4"/>
        <v>447</v>
      </c>
      <c r="G35" s="167">
        <f t="shared" si="4"/>
        <v>0</v>
      </c>
      <c r="H35" s="167">
        <f t="shared" si="4"/>
        <v>16</v>
      </c>
      <c r="I35" s="167">
        <f t="shared" si="4"/>
        <v>8</v>
      </c>
    </row>
    <row r="36" spans="1:9" ht="15.75" customHeight="1">
      <c r="A36" s="147"/>
      <c r="B36" s="157" t="s">
        <v>329</v>
      </c>
      <c r="C36" s="374">
        <f t="shared" si="2"/>
        <v>23</v>
      </c>
      <c r="D36" s="159" t="s">
        <v>391</v>
      </c>
      <c r="E36" s="159">
        <v>3</v>
      </c>
      <c r="F36" s="163">
        <v>20</v>
      </c>
      <c r="G36" s="159">
        <v>0</v>
      </c>
      <c r="H36" s="162" t="s">
        <v>391</v>
      </c>
      <c r="I36" s="160" t="s">
        <v>391</v>
      </c>
    </row>
    <row r="37" spans="1:9" ht="15.75" customHeight="1">
      <c r="A37" s="161"/>
      <c r="B37" s="157" t="s">
        <v>123</v>
      </c>
      <c r="C37" s="374">
        <f t="shared" si="2"/>
        <v>315</v>
      </c>
      <c r="D37" s="159" t="s">
        <v>391</v>
      </c>
      <c r="E37" s="159">
        <v>1</v>
      </c>
      <c r="F37" s="159">
        <v>314</v>
      </c>
      <c r="G37" s="159">
        <v>0</v>
      </c>
      <c r="H37" s="162" t="s">
        <v>391</v>
      </c>
      <c r="I37" s="159" t="s">
        <v>391</v>
      </c>
    </row>
    <row r="38" spans="1:9" ht="15.75" customHeight="1">
      <c r="A38" s="161"/>
      <c r="B38" s="157" t="s">
        <v>124</v>
      </c>
      <c r="C38" s="374">
        <f t="shared" si="2"/>
        <v>110</v>
      </c>
      <c r="D38" s="159">
        <v>1</v>
      </c>
      <c r="E38" s="159" t="s">
        <v>391</v>
      </c>
      <c r="F38" s="159">
        <v>94</v>
      </c>
      <c r="G38" s="159">
        <v>0</v>
      </c>
      <c r="H38" s="159">
        <v>15</v>
      </c>
      <c r="I38" s="159" t="s">
        <v>391</v>
      </c>
    </row>
    <row r="39" spans="1:9" ht="15.75" customHeight="1">
      <c r="A39" s="161"/>
      <c r="B39" s="114" t="s">
        <v>125</v>
      </c>
      <c r="C39" s="374">
        <f t="shared" si="2"/>
        <v>30</v>
      </c>
      <c r="D39" s="159" t="s">
        <v>391</v>
      </c>
      <c r="E39" s="159">
        <v>2</v>
      </c>
      <c r="F39" s="159">
        <v>19</v>
      </c>
      <c r="G39" s="159">
        <v>0</v>
      </c>
      <c r="H39" s="162">
        <v>1</v>
      </c>
      <c r="I39" s="159">
        <v>8</v>
      </c>
    </row>
    <row r="40" spans="1:9" ht="15.75" customHeight="1">
      <c r="A40" s="164">
        <v>2018</v>
      </c>
      <c r="B40" s="165" t="s">
        <v>7</v>
      </c>
      <c r="C40" s="372">
        <f t="shared" ref="C40:C49" si="5">SUM(D40:I40)</f>
        <v>478</v>
      </c>
      <c r="D40" s="167">
        <f t="shared" ref="D40:I40" si="6">SUM(D41:D44)</f>
        <v>2</v>
      </c>
      <c r="E40" s="167">
        <f t="shared" si="6"/>
        <v>5</v>
      </c>
      <c r="F40" s="167">
        <f t="shared" si="6"/>
        <v>444</v>
      </c>
      <c r="G40" s="167">
        <f t="shared" si="6"/>
        <v>0</v>
      </c>
      <c r="H40" s="167">
        <f t="shared" si="6"/>
        <v>20</v>
      </c>
      <c r="I40" s="167">
        <f t="shared" si="6"/>
        <v>7</v>
      </c>
    </row>
    <row r="41" spans="1:9" ht="15.75" customHeight="1">
      <c r="A41" s="147"/>
      <c r="B41" s="157" t="s">
        <v>329</v>
      </c>
      <c r="C41" s="374">
        <f t="shared" si="5"/>
        <v>23</v>
      </c>
      <c r="D41" s="159">
        <v>1</v>
      </c>
      <c r="E41" s="159">
        <v>3</v>
      </c>
      <c r="F41" s="163">
        <v>19</v>
      </c>
      <c r="G41" s="159">
        <v>0</v>
      </c>
      <c r="H41" s="162">
        <v>0</v>
      </c>
      <c r="I41" s="160">
        <v>0</v>
      </c>
    </row>
    <row r="42" spans="1:9" ht="15.75" customHeight="1">
      <c r="A42" s="161"/>
      <c r="B42" s="157" t="s">
        <v>123</v>
      </c>
      <c r="C42" s="374">
        <f t="shared" si="5"/>
        <v>321</v>
      </c>
      <c r="D42" s="159">
        <v>0</v>
      </c>
      <c r="E42" s="159">
        <v>0</v>
      </c>
      <c r="F42" s="159">
        <v>321</v>
      </c>
      <c r="G42" s="159">
        <v>0</v>
      </c>
      <c r="H42" s="162">
        <v>0</v>
      </c>
      <c r="I42" s="159">
        <v>0</v>
      </c>
    </row>
    <row r="43" spans="1:9" ht="15.75" customHeight="1">
      <c r="A43" s="161"/>
      <c r="B43" s="157" t="s">
        <v>124</v>
      </c>
      <c r="C43" s="374">
        <f t="shared" si="5"/>
        <v>118</v>
      </c>
      <c r="D43" s="159">
        <v>0</v>
      </c>
      <c r="E43" s="159">
        <v>0</v>
      </c>
      <c r="F43" s="159">
        <v>98</v>
      </c>
      <c r="G43" s="159">
        <v>0</v>
      </c>
      <c r="H43" s="159">
        <v>20</v>
      </c>
      <c r="I43" s="159">
        <v>0</v>
      </c>
    </row>
    <row r="44" spans="1:9" ht="15.75" customHeight="1">
      <c r="A44" s="161"/>
      <c r="B44" s="114" t="s">
        <v>125</v>
      </c>
      <c r="C44" s="374">
        <f t="shared" si="5"/>
        <v>16</v>
      </c>
      <c r="D44" s="159">
        <v>1</v>
      </c>
      <c r="E44" s="159">
        <v>2</v>
      </c>
      <c r="F44" s="159">
        <v>6</v>
      </c>
      <c r="G44" s="159">
        <v>0</v>
      </c>
      <c r="H44" s="162">
        <v>0</v>
      </c>
      <c r="I44" s="159">
        <v>7</v>
      </c>
    </row>
    <row r="45" spans="1:9" ht="15.75" customHeight="1">
      <c r="A45" s="164">
        <v>2019</v>
      </c>
      <c r="B45" s="165" t="s">
        <v>7</v>
      </c>
      <c r="C45" s="372">
        <f t="shared" si="5"/>
        <v>556</v>
      </c>
      <c r="D45" s="167">
        <f t="shared" ref="D45:I45" si="7">SUM(D46:D49)</f>
        <v>1</v>
      </c>
      <c r="E45" s="167">
        <f t="shared" si="7"/>
        <v>6</v>
      </c>
      <c r="F45" s="167">
        <f t="shared" si="7"/>
        <v>529</v>
      </c>
      <c r="G45" s="167">
        <f t="shared" si="7"/>
        <v>0</v>
      </c>
      <c r="H45" s="167">
        <f t="shared" si="7"/>
        <v>17</v>
      </c>
      <c r="I45" s="167">
        <f t="shared" si="7"/>
        <v>3</v>
      </c>
    </row>
    <row r="46" spans="1:9" ht="15.75" customHeight="1">
      <c r="A46" s="147"/>
      <c r="B46" s="157" t="s">
        <v>329</v>
      </c>
      <c r="C46" s="374">
        <f t="shared" si="5"/>
        <v>23</v>
      </c>
      <c r="D46" s="159">
        <v>1</v>
      </c>
      <c r="E46" s="159" t="s">
        <v>391</v>
      </c>
      <c r="F46" s="163">
        <v>22</v>
      </c>
      <c r="G46" s="159">
        <v>0</v>
      </c>
      <c r="H46" s="162" t="s">
        <v>391</v>
      </c>
      <c r="I46" s="160" t="s">
        <v>391</v>
      </c>
    </row>
    <row r="47" spans="1:9" ht="15.75" customHeight="1">
      <c r="A47" s="161"/>
      <c r="B47" s="157" t="s">
        <v>123</v>
      </c>
      <c r="C47" s="374">
        <f t="shared" si="5"/>
        <v>389</v>
      </c>
      <c r="D47" s="159" t="s">
        <v>391</v>
      </c>
      <c r="E47" s="159">
        <v>1</v>
      </c>
      <c r="F47" s="159">
        <v>387</v>
      </c>
      <c r="G47" s="159">
        <v>0</v>
      </c>
      <c r="H47" s="162">
        <v>1</v>
      </c>
      <c r="I47" s="159" t="s">
        <v>391</v>
      </c>
    </row>
    <row r="48" spans="1:9" ht="15.75" customHeight="1">
      <c r="A48" s="161"/>
      <c r="B48" s="157" t="s">
        <v>124</v>
      </c>
      <c r="C48" s="374">
        <f t="shared" si="5"/>
        <v>134</v>
      </c>
      <c r="D48" s="159" t="s">
        <v>391</v>
      </c>
      <c r="E48" s="159" t="s">
        <v>391</v>
      </c>
      <c r="F48" s="159">
        <v>118</v>
      </c>
      <c r="G48" s="159">
        <v>0</v>
      </c>
      <c r="H48" s="159">
        <v>16</v>
      </c>
      <c r="I48" s="159" t="s">
        <v>391</v>
      </c>
    </row>
    <row r="49" spans="1:10" ht="15.75" customHeight="1" thickBot="1">
      <c r="A49" s="306"/>
      <c r="B49" s="244" t="s">
        <v>125</v>
      </c>
      <c r="C49" s="375">
        <f t="shared" si="5"/>
        <v>10</v>
      </c>
      <c r="D49" s="307" t="s">
        <v>391</v>
      </c>
      <c r="E49" s="307">
        <v>5</v>
      </c>
      <c r="F49" s="307">
        <v>2</v>
      </c>
      <c r="G49" s="307">
        <v>0</v>
      </c>
      <c r="H49" s="308" t="s">
        <v>391</v>
      </c>
      <c r="I49" s="307">
        <v>3</v>
      </c>
    </row>
    <row r="50" spans="1:10" ht="15.75" customHeight="1">
      <c r="A50" s="401" t="s">
        <v>646</v>
      </c>
      <c r="B50" s="401"/>
      <c r="C50" s="401"/>
      <c r="D50" s="401"/>
      <c r="E50" s="401"/>
      <c r="F50" s="401"/>
      <c r="G50" s="401"/>
      <c r="H50" s="401"/>
      <c r="I50" s="401"/>
    </row>
    <row r="51" spans="1:10" ht="15.75" customHeight="1">
      <c r="A51" s="433" t="s">
        <v>131</v>
      </c>
      <c r="B51" s="433"/>
      <c r="C51" s="433"/>
      <c r="D51" s="433"/>
      <c r="E51" s="433"/>
      <c r="F51" s="433"/>
      <c r="G51" s="433"/>
      <c r="H51" s="433"/>
      <c r="I51" s="433"/>
    </row>
    <row r="52" spans="1:10" ht="33" customHeight="1">
      <c r="A52" s="434" t="s">
        <v>640</v>
      </c>
      <c r="B52" s="434"/>
      <c r="C52" s="434"/>
      <c r="D52" s="434"/>
      <c r="E52" s="434"/>
      <c r="F52" s="434"/>
      <c r="G52" s="434"/>
      <c r="H52" s="434"/>
      <c r="I52" s="434"/>
      <c r="J52" s="434"/>
    </row>
    <row r="53" spans="1:10" ht="15.75" customHeight="1"/>
    <row r="54" spans="1:10" ht="15.75" customHeight="1"/>
  </sheetData>
  <mergeCells count="5">
    <mergeCell ref="A1:I1"/>
    <mergeCell ref="A3:I3"/>
    <mergeCell ref="A51:I51"/>
    <mergeCell ref="A52:J52"/>
    <mergeCell ref="A50:I50"/>
  </mergeCells>
  <phoneticPr fontId="11" type="noConversion"/>
  <pageMargins left="0.59055118110236227" right="0.39370078740157483" top="0.98425196850393704" bottom="0.98425196850393704" header="0.51181102362204722" footer="0.51181102362204722"/>
  <pageSetup paperSize="9" scale="57" orientation="landscape" r:id="rId1"/>
  <headerFooter alignWithMargins="0">
    <oddHeader>&amp;R&amp;A</oddHead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51"/>
  <sheetViews>
    <sheetView zoomScale="85" zoomScaleNormal="85" workbookViewId="0">
      <selection activeCell="P14" sqref="P14"/>
    </sheetView>
  </sheetViews>
  <sheetFormatPr baseColWidth="10" defaultRowHeight="12.75"/>
  <cols>
    <col min="1" max="1" width="6.5703125" bestFit="1" customWidth="1"/>
    <col min="2" max="2" width="6.7109375" bestFit="1" customWidth="1"/>
    <col min="3" max="3" width="17.42578125" bestFit="1" customWidth="1"/>
    <col min="4" max="4" width="10.7109375" bestFit="1" customWidth="1"/>
    <col min="5" max="5" width="6.7109375" bestFit="1" customWidth="1"/>
    <col min="6" max="6" width="19.5703125" bestFit="1" customWidth="1"/>
    <col min="7" max="7" width="7.85546875" bestFit="1" customWidth="1"/>
    <col min="8" max="8" width="10.5703125" bestFit="1" customWidth="1"/>
    <col min="9" max="9" width="7.7109375" bestFit="1" customWidth="1"/>
    <col min="10" max="10" width="12.28515625" bestFit="1" customWidth="1"/>
  </cols>
  <sheetData>
    <row r="1" spans="1:10" ht="18">
      <c r="A1" s="431" t="s">
        <v>85</v>
      </c>
      <c r="B1" s="431"/>
      <c r="C1" s="431"/>
      <c r="D1" s="431"/>
      <c r="E1" s="431"/>
      <c r="F1" s="431"/>
      <c r="G1" s="431"/>
      <c r="H1" s="431"/>
      <c r="I1" s="431"/>
      <c r="J1" s="431"/>
    </row>
    <row r="2" spans="1:10" ht="15.75" customHeight="1">
      <c r="A2" s="394"/>
      <c r="B2" s="394"/>
      <c r="C2" s="394"/>
      <c r="D2" s="394"/>
      <c r="E2" s="394"/>
      <c r="F2" s="394"/>
      <c r="G2" s="394"/>
      <c r="H2" s="394"/>
      <c r="I2" s="394"/>
      <c r="J2" s="394"/>
    </row>
    <row r="3" spans="1:10" ht="15.75" customHeight="1" thickBot="1">
      <c r="A3" s="430" t="s">
        <v>234</v>
      </c>
      <c r="B3" s="430"/>
      <c r="C3" s="430"/>
      <c r="D3" s="430"/>
      <c r="E3" s="430"/>
      <c r="F3" s="430"/>
      <c r="G3" s="430"/>
      <c r="H3" s="430"/>
      <c r="I3" s="430"/>
      <c r="J3" s="430"/>
    </row>
    <row r="4" spans="1:10" ht="15.75" customHeight="1">
      <c r="A4" s="301" t="s">
        <v>1</v>
      </c>
      <c r="B4" s="301" t="s">
        <v>7</v>
      </c>
      <c r="C4" s="301" t="s">
        <v>9</v>
      </c>
      <c r="D4" s="301" t="s">
        <v>47</v>
      </c>
      <c r="E4" s="301" t="s">
        <v>72</v>
      </c>
      <c r="F4" s="301" t="s">
        <v>73</v>
      </c>
      <c r="G4" s="301" t="s">
        <v>74</v>
      </c>
      <c r="H4" s="301" t="s">
        <v>75</v>
      </c>
      <c r="I4" s="301" t="s">
        <v>76</v>
      </c>
      <c r="J4" s="301" t="s">
        <v>304</v>
      </c>
    </row>
    <row r="5" spans="1:10" ht="15.75" customHeight="1">
      <c r="A5" s="147">
        <v>2008</v>
      </c>
      <c r="B5" s="370">
        <v>273</v>
      </c>
      <c r="C5" s="154">
        <v>63</v>
      </c>
      <c r="D5" s="154">
        <v>56</v>
      </c>
      <c r="E5" s="154">
        <v>137</v>
      </c>
      <c r="F5" s="154">
        <v>7</v>
      </c>
      <c r="G5" s="154">
        <v>2</v>
      </c>
      <c r="H5" s="154">
        <v>5</v>
      </c>
      <c r="I5" s="154">
        <v>3</v>
      </c>
      <c r="J5" s="155">
        <v>0</v>
      </c>
    </row>
    <row r="6" spans="1:10" ht="15.75" customHeight="1">
      <c r="A6" s="147">
        <v>2009</v>
      </c>
      <c r="B6" s="370">
        <v>235</v>
      </c>
      <c r="C6" s="154">
        <v>53</v>
      </c>
      <c r="D6" s="154">
        <v>53</v>
      </c>
      <c r="E6" s="154">
        <v>104</v>
      </c>
      <c r="F6" s="154">
        <v>8</v>
      </c>
      <c r="G6" s="154">
        <v>2</v>
      </c>
      <c r="H6" s="154">
        <v>12</v>
      </c>
      <c r="I6" s="154">
        <v>3</v>
      </c>
      <c r="J6" s="155">
        <v>0</v>
      </c>
    </row>
    <row r="7" spans="1:10" ht="15.75" customHeight="1">
      <c r="A7" s="147">
        <v>2010</v>
      </c>
      <c r="B7" s="370">
        <v>287</v>
      </c>
      <c r="C7" s="154">
        <v>67</v>
      </c>
      <c r="D7" s="154">
        <v>44</v>
      </c>
      <c r="E7" s="154">
        <v>130</v>
      </c>
      <c r="F7" s="154">
        <v>18</v>
      </c>
      <c r="G7" s="154">
        <v>1</v>
      </c>
      <c r="H7" s="154">
        <v>24</v>
      </c>
      <c r="I7" s="154">
        <v>3</v>
      </c>
      <c r="J7" s="155">
        <v>0</v>
      </c>
    </row>
    <row r="8" spans="1:10" ht="15.75" customHeight="1">
      <c r="A8" s="147">
        <v>2011</v>
      </c>
      <c r="B8" s="370">
        <v>294</v>
      </c>
      <c r="C8" s="154">
        <v>65</v>
      </c>
      <c r="D8" s="154">
        <v>47</v>
      </c>
      <c r="E8" s="154">
        <v>144</v>
      </c>
      <c r="F8" s="154">
        <v>15</v>
      </c>
      <c r="G8" s="154">
        <v>2</v>
      </c>
      <c r="H8" s="154">
        <v>14</v>
      </c>
      <c r="I8" s="154">
        <v>6</v>
      </c>
      <c r="J8" s="154">
        <v>1</v>
      </c>
    </row>
    <row r="9" spans="1:10" ht="15.75" customHeight="1">
      <c r="A9" s="147">
        <v>2012</v>
      </c>
      <c r="B9" s="370">
        <v>317</v>
      </c>
      <c r="C9" s="154">
        <v>74</v>
      </c>
      <c r="D9" s="154">
        <v>56</v>
      </c>
      <c r="E9" s="154">
        <v>138</v>
      </c>
      <c r="F9" s="154">
        <v>18</v>
      </c>
      <c r="G9" s="154">
        <v>11</v>
      </c>
      <c r="H9" s="154">
        <v>18</v>
      </c>
      <c r="I9" s="154">
        <v>1</v>
      </c>
      <c r="J9" s="154">
        <v>1</v>
      </c>
    </row>
    <row r="10" spans="1:10" ht="15.75" customHeight="1">
      <c r="A10" s="147">
        <v>2013</v>
      </c>
      <c r="B10" s="370">
        <v>343</v>
      </c>
      <c r="C10" s="154">
        <v>58</v>
      </c>
      <c r="D10" s="154">
        <v>53</v>
      </c>
      <c r="E10" s="154">
        <v>182</v>
      </c>
      <c r="F10" s="154">
        <v>27</v>
      </c>
      <c r="G10" s="154">
        <v>1</v>
      </c>
      <c r="H10" s="154">
        <v>15</v>
      </c>
      <c r="I10" s="154">
        <v>7</v>
      </c>
      <c r="J10" s="155">
        <v>0</v>
      </c>
    </row>
    <row r="11" spans="1:10" ht="15.75" customHeight="1">
      <c r="A11" s="147">
        <v>2014</v>
      </c>
      <c r="B11" s="370">
        <v>308</v>
      </c>
      <c r="C11" s="154">
        <v>63</v>
      </c>
      <c r="D11" s="154">
        <v>53</v>
      </c>
      <c r="E11" s="154">
        <v>142</v>
      </c>
      <c r="F11" s="154">
        <v>22</v>
      </c>
      <c r="G11" s="154">
        <v>5</v>
      </c>
      <c r="H11" s="154">
        <v>11</v>
      </c>
      <c r="I11" s="154">
        <v>9</v>
      </c>
      <c r="J11" s="154">
        <v>3</v>
      </c>
    </row>
    <row r="12" spans="1:10" ht="15.75" customHeight="1">
      <c r="A12" s="147">
        <v>2015</v>
      </c>
      <c r="B12" s="370">
        <v>282</v>
      </c>
      <c r="C12" s="154">
        <v>64</v>
      </c>
      <c r="D12" s="154">
        <v>46</v>
      </c>
      <c r="E12" s="154">
        <v>135</v>
      </c>
      <c r="F12" s="154">
        <v>13</v>
      </c>
      <c r="G12" s="154">
        <v>2</v>
      </c>
      <c r="H12" s="154">
        <v>19</v>
      </c>
      <c r="I12" s="154">
        <v>3</v>
      </c>
      <c r="J12" s="155">
        <v>0</v>
      </c>
    </row>
    <row r="13" spans="1:10" ht="15.75" customHeight="1">
      <c r="A13" s="147">
        <v>2016</v>
      </c>
      <c r="B13" s="370">
        <v>274</v>
      </c>
      <c r="C13" s="154">
        <v>73</v>
      </c>
      <c r="D13" s="154">
        <v>50</v>
      </c>
      <c r="E13" s="154">
        <v>122</v>
      </c>
      <c r="F13" s="154">
        <v>13</v>
      </c>
      <c r="G13" s="170">
        <v>0</v>
      </c>
      <c r="H13" s="154">
        <v>12</v>
      </c>
      <c r="I13" s="154">
        <v>4</v>
      </c>
      <c r="J13" s="155">
        <v>0</v>
      </c>
    </row>
    <row r="14" spans="1:10" ht="15.75" customHeight="1">
      <c r="A14" s="147">
        <v>2017</v>
      </c>
      <c r="B14" s="370">
        <v>294</v>
      </c>
      <c r="C14" s="154">
        <v>74</v>
      </c>
      <c r="D14" s="154">
        <v>43</v>
      </c>
      <c r="E14" s="154">
        <v>133</v>
      </c>
      <c r="F14" s="154">
        <v>23</v>
      </c>
      <c r="G14" s="170">
        <v>0</v>
      </c>
      <c r="H14" s="154">
        <v>14</v>
      </c>
      <c r="I14" s="154">
        <v>6</v>
      </c>
      <c r="J14" s="154">
        <v>1</v>
      </c>
    </row>
    <row r="15" spans="1:10" ht="15.75" customHeight="1">
      <c r="A15" s="147">
        <v>2018</v>
      </c>
      <c r="B15" s="370">
        <v>324</v>
      </c>
      <c r="C15" s="154">
        <v>70</v>
      </c>
      <c r="D15" s="154">
        <v>60</v>
      </c>
      <c r="E15" s="154">
        <v>139</v>
      </c>
      <c r="F15" s="154">
        <v>25</v>
      </c>
      <c r="G15" s="155">
        <v>0</v>
      </c>
      <c r="H15" s="154">
        <v>18</v>
      </c>
      <c r="I15" s="154">
        <v>12</v>
      </c>
      <c r="J15" s="155">
        <v>0</v>
      </c>
    </row>
    <row r="16" spans="1:10" ht="15.75" customHeight="1" thickBot="1">
      <c r="A16" s="294">
        <v>2019</v>
      </c>
      <c r="B16" s="371">
        <v>359</v>
      </c>
      <c r="C16" s="295">
        <v>74</v>
      </c>
      <c r="D16" s="295">
        <v>67</v>
      </c>
      <c r="E16" s="295">
        <v>150</v>
      </c>
      <c r="F16" s="295">
        <v>22</v>
      </c>
      <c r="G16" s="295">
        <v>5</v>
      </c>
      <c r="H16" s="295">
        <v>27</v>
      </c>
      <c r="I16" s="295">
        <v>12</v>
      </c>
      <c r="J16" s="295">
        <v>2</v>
      </c>
    </row>
    <row r="17" spans="1:11" ht="15.75" customHeight="1">
      <c r="A17" s="401" t="s">
        <v>646</v>
      </c>
      <c r="B17" s="401"/>
      <c r="C17" s="401"/>
      <c r="D17" s="401"/>
      <c r="E17" s="401"/>
      <c r="F17" s="401"/>
      <c r="G17" s="401"/>
      <c r="H17" s="401"/>
      <c r="I17" s="401"/>
      <c r="J17" s="401"/>
    </row>
    <row r="18" spans="1:11" ht="15.75" customHeight="1"/>
    <row r="19" spans="1:11" ht="18">
      <c r="A19" s="431" t="s">
        <v>362</v>
      </c>
      <c r="B19" s="431"/>
      <c r="C19" s="431"/>
      <c r="D19" s="431"/>
      <c r="E19" s="431"/>
      <c r="F19" s="431"/>
      <c r="G19" s="431"/>
      <c r="H19" s="431"/>
      <c r="I19" s="431"/>
      <c r="J19" s="431"/>
      <c r="K19" s="431"/>
    </row>
    <row r="20" spans="1:11" ht="15.75" customHeight="1" thickBot="1">
      <c r="A20" s="430" t="s">
        <v>235</v>
      </c>
      <c r="B20" s="430"/>
      <c r="C20" s="430"/>
      <c r="D20" s="430"/>
      <c r="E20" s="430"/>
      <c r="F20" s="430"/>
      <c r="G20" s="430"/>
      <c r="H20" s="430"/>
      <c r="I20" s="430"/>
      <c r="J20" s="430"/>
    </row>
    <row r="21" spans="1:11" ht="15.75" customHeight="1">
      <c r="A21" s="301" t="s">
        <v>1</v>
      </c>
      <c r="B21" s="301" t="s">
        <v>7</v>
      </c>
      <c r="C21" s="301" t="s">
        <v>9</v>
      </c>
      <c r="D21" s="301" t="s">
        <v>47</v>
      </c>
      <c r="E21" s="301" t="s">
        <v>72</v>
      </c>
      <c r="F21" s="301" t="s">
        <v>73</v>
      </c>
      <c r="G21" s="301" t="s">
        <v>74</v>
      </c>
      <c r="H21" s="301" t="s">
        <v>75</v>
      </c>
      <c r="I21" s="301" t="s">
        <v>76</v>
      </c>
      <c r="J21" s="301" t="s">
        <v>304</v>
      </c>
    </row>
    <row r="22" spans="1:11" ht="15.75" customHeight="1">
      <c r="A22" s="147">
        <v>2008</v>
      </c>
      <c r="B22" s="370">
        <v>104</v>
      </c>
      <c r="C22" s="154">
        <v>36</v>
      </c>
      <c r="D22" s="154">
        <v>13</v>
      </c>
      <c r="E22" s="154">
        <v>48</v>
      </c>
      <c r="F22" s="154">
        <v>1</v>
      </c>
      <c r="G22" s="155">
        <v>0</v>
      </c>
      <c r="H22" s="154">
        <v>4</v>
      </c>
      <c r="I22" s="154">
        <v>2</v>
      </c>
      <c r="J22" s="155">
        <v>0</v>
      </c>
    </row>
    <row r="23" spans="1:11" ht="15.75" customHeight="1">
      <c r="A23" s="147">
        <v>2009</v>
      </c>
      <c r="B23" s="370">
        <v>89</v>
      </c>
      <c r="C23" s="154">
        <v>28</v>
      </c>
      <c r="D23" s="154">
        <v>24</v>
      </c>
      <c r="E23" s="154">
        <v>27</v>
      </c>
      <c r="F23" s="154">
        <v>4</v>
      </c>
      <c r="G23" s="154">
        <v>1</v>
      </c>
      <c r="H23" s="154">
        <v>3</v>
      </c>
      <c r="I23" s="154">
        <v>2</v>
      </c>
      <c r="J23" s="155">
        <v>0</v>
      </c>
    </row>
    <row r="24" spans="1:11" ht="15.75" customHeight="1">
      <c r="A24" s="147">
        <v>2010</v>
      </c>
      <c r="B24" s="370">
        <v>106</v>
      </c>
      <c r="C24" s="154">
        <v>25</v>
      </c>
      <c r="D24" s="154">
        <v>20</v>
      </c>
      <c r="E24" s="154">
        <v>45</v>
      </c>
      <c r="F24" s="154">
        <v>7</v>
      </c>
      <c r="G24" s="155">
        <v>0</v>
      </c>
      <c r="H24" s="154">
        <v>8</v>
      </c>
      <c r="I24" s="154">
        <v>1</v>
      </c>
      <c r="J24" s="155">
        <v>0</v>
      </c>
    </row>
    <row r="25" spans="1:11" ht="15.75" customHeight="1">
      <c r="A25" s="147">
        <v>2011</v>
      </c>
      <c r="B25" s="370">
        <v>122</v>
      </c>
      <c r="C25" s="154">
        <v>34</v>
      </c>
      <c r="D25" s="154">
        <v>22</v>
      </c>
      <c r="E25" s="154">
        <v>55</v>
      </c>
      <c r="F25" s="154">
        <v>4</v>
      </c>
      <c r="G25" s="155">
        <v>0</v>
      </c>
      <c r="H25" s="154">
        <v>4</v>
      </c>
      <c r="I25" s="154">
        <v>3</v>
      </c>
      <c r="J25" s="155">
        <v>0</v>
      </c>
    </row>
    <row r="26" spans="1:11" ht="15.75" customHeight="1">
      <c r="A26" s="147">
        <v>2012</v>
      </c>
      <c r="B26" s="370">
        <v>122</v>
      </c>
      <c r="C26" s="154">
        <v>31</v>
      </c>
      <c r="D26" s="154">
        <v>24</v>
      </c>
      <c r="E26" s="154">
        <v>55</v>
      </c>
      <c r="F26" s="154">
        <v>3</v>
      </c>
      <c r="G26" s="154">
        <v>2</v>
      </c>
      <c r="H26" s="154">
        <v>7</v>
      </c>
      <c r="I26" s="156" t="s">
        <v>105</v>
      </c>
      <c r="J26" s="155" t="s">
        <v>105</v>
      </c>
    </row>
    <row r="27" spans="1:11" ht="15.75" customHeight="1">
      <c r="A27" s="147">
        <v>2013</v>
      </c>
      <c r="B27" s="370">
        <v>136</v>
      </c>
      <c r="C27" s="154">
        <v>31</v>
      </c>
      <c r="D27" s="154">
        <v>19</v>
      </c>
      <c r="E27" s="154">
        <v>72</v>
      </c>
      <c r="F27" s="154">
        <v>5</v>
      </c>
      <c r="G27" s="155">
        <v>0</v>
      </c>
      <c r="H27" s="154">
        <v>6</v>
      </c>
      <c r="I27" s="156">
        <v>3</v>
      </c>
      <c r="J27" s="155">
        <v>0</v>
      </c>
    </row>
    <row r="28" spans="1:11" ht="15.75" customHeight="1">
      <c r="A28" s="147">
        <v>2014</v>
      </c>
      <c r="B28" s="370">
        <v>119</v>
      </c>
      <c r="C28" s="154">
        <v>34</v>
      </c>
      <c r="D28" s="154">
        <v>20</v>
      </c>
      <c r="E28" s="154">
        <v>53</v>
      </c>
      <c r="F28" s="154">
        <v>3</v>
      </c>
      <c r="G28" s="155">
        <v>0</v>
      </c>
      <c r="H28" s="154">
        <v>2</v>
      </c>
      <c r="I28" s="156">
        <v>7</v>
      </c>
      <c r="J28" s="155">
        <v>0</v>
      </c>
    </row>
    <row r="29" spans="1:11" ht="15.75" customHeight="1">
      <c r="A29" s="147">
        <v>2015</v>
      </c>
      <c r="B29" s="370">
        <v>119</v>
      </c>
      <c r="C29" s="154">
        <v>35</v>
      </c>
      <c r="D29" s="154">
        <v>18</v>
      </c>
      <c r="E29" s="154">
        <v>53</v>
      </c>
      <c r="F29" s="154">
        <v>4</v>
      </c>
      <c r="G29" s="155">
        <v>0</v>
      </c>
      <c r="H29" s="154">
        <v>6</v>
      </c>
      <c r="I29" s="156">
        <v>3</v>
      </c>
      <c r="J29" s="155">
        <v>0</v>
      </c>
    </row>
    <row r="30" spans="1:11" ht="15.75" customHeight="1">
      <c r="A30" s="147">
        <v>2016</v>
      </c>
      <c r="B30" s="370">
        <v>112</v>
      </c>
      <c r="C30" s="154">
        <v>35</v>
      </c>
      <c r="D30" s="154">
        <v>22</v>
      </c>
      <c r="E30" s="154">
        <v>46</v>
      </c>
      <c r="F30" s="154">
        <v>4</v>
      </c>
      <c r="G30" s="155">
        <v>0</v>
      </c>
      <c r="H30" s="154">
        <v>3</v>
      </c>
      <c r="I30" s="156">
        <v>2</v>
      </c>
      <c r="J30" s="155">
        <v>0</v>
      </c>
    </row>
    <row r="31" spans="1:11" ht="15.75" customHeight="1">
      <c r="A31" s="147">
        <v>2017</v>
      </c>
      <c r="B31" s="370">
        <v>111</v>
      </c>
      <c r="C31" s="154">
        <v>36</v>
      </c>
      <c r="D31" s="154">
        <v>13</v>
      </c>
      <c r="E31" s="154">
        <v>44</v>
      </c>
      <c r="F31" s="154">
        <v>9</v>
      </c>
      <c r="G31" s="155">
        <v>0</v>
      </c>
      <c r="H31" s="154">
        <v>7</v>
      </c>
      <c r="I31" s="156">
        <v>2</v>
      </c>
      <c r="J31" s="155">
        <v>0</v>
      </c>
    </row>
    <row r="32" spans="1:11" ht="15.75" customHeight="1">
      <c r="A32" s="147">
        <v>2018</v>
      </c>
      <c r="B32" s="370">
        <v>136</v>
      </c>
      <c r="C32" s="154">
        <v>34</v>
      </c>
      <c r="D32" s="154">
        <v>25</v>
      </c>
      <c r="E32" s="154">
        <v>55</v>
      </c>
      <c r="F32" s="154">
        <v>7</v>
      </c>
      <c r="G32" s="155">
        <v>0</v>
      </c>
      <c r="H32" s="154">
        <v>9</v>
      </c>
      <c r="I32" s="156">
        <v>6</v>
      </c>
      <c r="J32" s="155">
        <v>0</v>
      </c>
    </row>
    <row r="33" spans="1:11" ht="15.75" customHeight="1" thickBot="1">
      <c r="A33" s="294">
        <v>2019</v>
      </c>
      <c r="B33" s="371">
        <v>149</v>
      </c>
      <c r="C33" s="295">
        <v>37</v>
      </c>
      <c r="D33" s="295">
        <v>30</v>
      </c>
      <c r="E33" s="295">
        <v>47</v>
      </c>
      <c r="F33" s="295">
        <v>11</v>
      </c>
      <c r="G33" s="300">
        <v>1</v>
      </c>
      <c r="H33" s="295">
        <v>15</v>
      </c>
      <c r="I33" s="305">
        <v>6</v>
      </c>
      <c r="J33" s="305">
        <v>2</v>
      </c>
    </row>
    <row r="34" spans="1:11" ht="15.75" customHeight="1">
      <c r="A34" s="401" t="s">
        <v>646</v>
      </c>
      <c r="B34" s="401"/>
      <c r="C34" s="401"/>
      <c r="D34" s="401"/>
      <c r="E34" s="401"/>
      <c r="F34" s="401"/>
      <c r="G34" s="401"/>
      <c r="H34" s="401"/>
      <c r="I34" s="401"/>
      <c r="J34" s="401"/>
    </row>
    <row r="35" spans="1:11" ht="15.75" customHeight="1"/>
    <row r="36" spans="1:11" ht="18">
      <c r="A36" s="431" t="s">
        <v>363</v>
      </c>
      <c r="B36" s="431"/>
      <c r="C36" s="431"/>
      <c r="D36" s="431"/>
      <c r="E36" s="431"/>
      <c r="F36" s="431"/>
      <c r="G36" s="431"/>
      <c r="H36" s="431"/>
      <c r="I36" s="431"/>
      <c r="J36" s="431"/>
      <c r="K36" s="431"/>
    </row>
    <row r="37" spans="1:11" ht="15.75" customHeight="1" thickBot="1">
      <c r="A37" s="430" t="s">
        <v>236</v>
      </c>
      <c r="B37" s="430"/>
      <c r="C37" s="430"/>
      <c r="D37" s="430"/>
      <c r="E37" s="430"/>
      <c r="F37" s="430"/>
      <c r="G37" s="430"/>
      <c r="H37" s="430"/>
      <c r="I37" s="430"/>
      <c r="J37" s="430"/>
    </row>
    <row r="38" spans="1:11" ht="15.75" customHeight="1">
      <c r="A38" s="301" t="s">
        <v>1</v>
      </c>
      <c r="B38" s="301" t="s">
        <v>7</v>
      </c>
      <c r="C38" s="301" t="s">
        <v>9</v>
      </c>
      <c r="D38" s="301" t="s">
        <v>47</v>
      </c>
      <c r="E38" s="301" t="s">
        <v>72</v>
      </c>
      <c r="F38" s="301" t="s">
        <v>73</v>
      </c>
      <c r="G38" s="301" t="s">
        <v>74</v>
      </c>
      <c r="H38" s="301" t="s">
        <v>75</v>
      </c>
      <c r="I38" s="301" t="s">
        <v>76</v>
      </c>
      <c r="J38" s="299" t="s">
        <v>304</v>
      </c>
    </row>
    <row r="39" spans="1:11" ht="15.75" customHeight="1">
      <c r="A39" s="147">
        <v>2008</v>
      </c>
      <c r="B39" s="370">
        <v>169</v>
      </c>
      <c r="C39" s="154">
        <v>27</v>
      </c>
      <c r="D39" s="154">
        <v>43</v>
      </c>
      <c r="E39" s="154">
        <v>89</v>
      </c>
      <c r="F39" s="154">
        <v>6</v>
      </c>
      <c r="G39" s="154">
        <v>2</v>
      </c>
      <c r="H39" s="154">
        <v>1</v>
      </c>
      <c r="I39" s="154">
        <v>1</v>
      </c>
      <c r="J39" s="155">
        <v>0</v>
      </c>
    </row>
    <row r="40" spans="1:11" ht="15.75" customHeight="1">
      <c r="A40" s="147">
        <v>2009</v>
      </c>
      <c r="B40" s="370">
        <v>146</v>
      </c>
      <c r="C40" s="154">
        <v>25</v>
      </c>
      <c r="D40" s="154">
        <v>29</v>
      </c>
      <c r="E40" s="154">
        <v>77</v>
      </c>
      <c r="F40" s="154">
        <v>4</v>
      </c>
      <c r="G40" s="154">
        <v>1</v>
      </c>
      <c r="H40" s="154">
        <v>9</v>
      </c>
      <c r="I40" s="154">
        <v>1</v>
      </c>
      <c r="J40" s="155">
        <v>0</v>
      </c>
    </row>
    <row r="41" spans="1:11" ht="15.75" customHeight="1">
      <c r="A41" s="147">
        <v>2010</v>
      </c>
      <c r="B41" s="370">
        <v>181</v>
      </c>
      <c r="C41" s="154">
        <v>42</v>
      </c>
      <c r="D41" s="154">
        <v>24</v>
      </c>
      <c r="E41" s="154">
        <v>85</v>
      </c>
      <c r="F41" s="154">
        <v>11</v>
      </c>
      <c r="G41" s="154">
        <v>1</v>
      </c>
      <c r="H41" s="154">
        <v>16</v>
      </c>
      <c r="I41" s="154">
        <v>2</v>
      </c>
      <c r="J41" s="155">
        <v>0</v>
      </c>
    </row>
    <row r="42" spans="1:11" ht="15.75" customHeight="1">
      <c r="A42" s="147">
        <v>2011</v>
      </c>
      <c r="B42" s="370">
        <v>172</v>
      </c>
      <c r="C42" s="154">
        <v>31</v>
      </c>
      <c r="D42" s="154">
        <v>25</v>
      </c>
      <c r="E42" s="154">
        <v>89</v>
      </c>
      <c r="F42" s="154">
        <v>11</v>
      </c>
      <c r="G42" s="154">
        <v>2</v>
      </c>
      <c r="H42" s="154">
        <v>10</v>
      </c>
      <c r="I42" s="154">
        <v>3</v>
      </c>
      <c r="J42" s="154">
        <v>1</v>
      </c>
    </row>
    <row r="43" spans="1:11" ht="15.75" customHeight="1">
      <c r="A43" s="147">
        <v>2012</v>
      </c>
      <c r="B43" s="370">
        <v>195</v>
      </c>
      <c r="C43" s="154">
        <v>43</v>
      </c>
      <c r="D43" s="154">
        <v>32</v>
      </c>
      <c r="E43" s="154">
        <v>83</v>
      </c>
      <c r="F43" s="154">
        <v>15</v>
      </c>
      <c r="G43" s="154">
        <v>9</v>
      </c>
      <c r="H43" s="154">
        <v>11</v>
      </c>
      <c r="I43" s="154">
        <v>1</v>
      </c>
      <c r="J43" s="154">
        <v>1</v>
      </c>
    </row>
    <row r="44" spans="1:11" ht="15.75" customHeight="1">
      <c r="A44" s="147">
        <v>2013</v>
      </c>
      <c r="B44" s="370">
        <v>207</v>
      </c>
      <c r="C44" s="154">
        <v>27</v>
      </c>
      <c r="D44" s="154">
        <v>34</v>
      </c>
      <c r="E44" s="154">
        <v>110</v>
      </c>
      <c r="F44" s="154">
        <v>22</v>
      </c>
      <c r="G44" s="154">
        <v>1</v>
      </c>
      <c r="H44" s="154">
        <v>9</v>
      </c>
      <c r="I44" s="154">
        <v>4</v>
      </c>
      <c r="J44" s="155">
        <v>0</v>
      </c>
    </row>
    <row r="45" spans="1:11" ht="15.75" customHeight="1">
      <c r="A45" s="147">
        <v>2014</v>
      </c>
      <c r="B45" s="370">
        <v>189</v>
      </c>
      <c r="C45" s="154">
        <v>29</v>
      </c>
      <c r="D45" s="154">
        <v>33</v>
      </c>
      <c r="E45" s="154">
        <v>89</v>
      </c>
      <c r="F45" s="154">
        <v>19</v>
      </c>
      <c r="G45" s="154">
        <v>5</v>
      </c>
      <c r="H45" s="154">
        <v>9</v>
      </c>
      <c r="I45" s="154">
        <v>2</v>
      </c>
      <c r="J45" s="154">
        <v>3</v>
      </c>
    </row>
    <row r="46" spans="1:11" ht="15.75" customHeight="1">
      <c r="A46" s="147">
        <v>2015</v>
      </c>
      <c r="B46" s="370">
        <v>163</v>
      </c>
      <c r="C46" s="154">
        <v>29</v>
      </c>
      <c r="D46" s="154">
        <v>28</v>
      </c>
      <c r="E46" s="154">
        <v>82</v>
      </c>
      <c r="F46" s="154">
        <v>9</v>
      </c>
      <c r="G46" s="154">
        <v>2</v>
      </c>
      <c r="H46" s="154">
        <v>13</v>
      </c>
      <c r="I46" s="155">
        <v>0</v>
      </c>
      <c r="J46" s="155">
        <v>0</v>
      </c>
    </row>
    <row r="47" spans="1:11" ht="15.75" customHeight="1">
      <c r="A47" s="147">
        <v>2016</v>
      </c>
      <c r="B47" s="370">
        <v>162</v>
      </c>
      <c r="C47" s="154">
        <v>38</v>
      </c>
      <c r="D47" s="154">
        <v>28</v>
      </c>
      <c r="E47" s="154">
        <v>76</v>
      </c>
      <c r="F47" s="154">
        <v>9</v>
      </c>
      <c r="G47" s="155">
        <v>0</v>
      </c>
      <c r="H47" s="154">
        <v>9</v>
      </c>
      <c r="I47" s="154">
        <v>2</v>
      </c>
      <c r="J47" s="155">
        <v>0</v>
      </c>
    </row>
    <row r="48" spans="1:11" ht="15.75" customHeight="1">
      <c r="A48" s="147">
        <v>2017</v>
      </c>
      <c r="B48" s="370">
        <v>183</v>
      </c>
      <c r="C48" s="154">
        <v>38</v>
      </c>
      <c r="D48" s="154">
        <v>30</v>
      </c>
      <c r="E48" s="154">
        <v>89</v>
      </c>
      <c r="F48" s="154">
        <v>14</v>
      </c>
      <c r="G48" s="155">
        <v>0</v>
      </c>
      <c r="H48" s="154">
        <v>7</v>
      </c>
      <c r="I48" s="154">
        <v>4</v>
      </c>
      <c r="J48" s="154">
        <v>1</v>
      </c>
    </row>
    <row r="49" spans="1:10" ht="15.75" customHeight="1">
      <c r="A49" s="147">
        <v>2018</v>
      </c>
      <c r="B49" s="370">
        <v>188</v>
      </c>
      <c r="C49" s="154">
        <v>36</v>
      </c>
      <c r="D49" s="154">
        <v>35</v>
      </c>
      <c r="E49" s="154">
        <v>84</v>
      </c>
      <c r="F49" s="154">
        <v>18</v>
      </c>
      <c r="G49" s="155">
        <v>0</v>
      </c>
      <c r="H49" s="154">
        <v>9</v>
      </c>
      <c r="I49" s="154">
        <v>6</v>
      </c>
      <c r="J49" s="155">
        <v>0</v>
      </c>
    </row>
    <row r="50" spans="1:10" ht="15.75" customHeight="1" thickBot="1">
      <c r="A50" s="294">
        <v>2019</v>
      </c>
      <c r="B50" s="371">
        <v>210</v>
      </c>
      <c r="C50" s="295">
        <v>37</v>
      </c>
      <c r="D50" s="295">
        <v>37</v>
      </c>
      <c r="E50" s="295">
        <v>103</v>
      </c>
      <c r="F50" s="295">
        <v>11</v>
      </c>
      <c r="G50" s="295">
        <v>4</v>
      </c>
      <c r="H50" s="295">
        <v>12</v>
      </c>
      <c r="I50" s="295">
        <v>6</v>
      </c>
      <c r="J50" s="300">
        <v>0</v>
      </c>
    </row>
    <row r="51" spans="1:10">
      <c r="A51" s="401" t="s">
        <v>646</v>
      </c>
      <c r="B51" s="401"/>
      <c r="C51" s="401"/>
      <c r="D51" s="401"/>
      <c r="E51" s="401"/>
      <c r="F51" s="401"/>
      <c r="G51" s="401"/>
      <c r="H51" s="401"/>
      <c r="I51" s="401"/>
      <c r="J51" s="401"/>
    </row>
  </sheetData>
  <mergeCells count="9">
    <mergeCell ref="A51:J51"/>
    <mergeCell ref="A20:J20"/>
    <mergeCell ref="A1:J1"/>
    <mergeCell ref="A3:J3"/>
    <mergeCell ref="A37:J37"/>
    <mergeCell ref="A19:K19"/>
    <mergeCell ref="A36:K36"/>
    <mergeCell ref="A17:J17"/>
    <mergeCell ref="A34:J34"/>
  </mergeCells>
  <phoneticPr fontId="11" type="noConversion"/>
  <pageMargins left="0.59055118110236227" right="0.39370078740157483" top="0.98425196850393704" bottom="0.98425196850393704" header="0.51181102362204722" footer="0.51181102362204722"/>
  <pageSetup paperSize="9" orientation="portrait" r:id="rId1"/>
  <headerFooter alignWithMargins="0">
    <oddHeader>&amp;R&amp;A</oddHead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85"/>
  <sheetViews>
    <sheetView zoomScale="85" zoomScaleNormal="85" workbookViewId="0">
      <selection activeCell="S16" sqref="S16"/>
    </sheetView>
  </sheetViews>
  <sheetFormatPr baseColWidth="10" defaultColWidth="11.42578125" defaultRowHeight="12.75"/>
  <cols>
    <col min="1" max="1" width="6.42578125" style="1" bestFit="1" customWidth="1"/>
    <col min="2" max="2" width="17.42578125" style="1" bestFit="1" customWidth="1"/>
    <col min="3" max="3" width="8.28515625" style="1" bestFit="1" customWidth="1"/>
    <col min="4" max="4" width="9.42578125" style="1" bestFit="1" customWidth="1"/>
    <col min="5" max="5" width="9.5703125" style="1" bestFit="1" customWidth="1"/>
    <col min="6" max="6" width="15.5703125" style="1" bestFit="1" customWidth="1"/>
    <col min="7" max="7" width="9.5703125" style="1" bestFit="1" customWidth="1"/>
    <col min="8" max="8" width="10.140625" style="1" bestFit="1" customWidth="1"/>
    <col min="9" max="9" width="9.5703125" style="1" bestFit="1" customWidth="1"/>
    <col min="10" max="10" width="9.42578125" style="1" bestFit="1" customWidth="1"/>
    <col min="11" max="11" width="10.5703125" style="1" bestFit="1" customWidth="1"/>
    <col min="12" max="12" width="9.7109375" style="1" bestFit="1" customWidth="1"/>
    <col min="13" max="13" width="17.140625" style="1" bestFit="1" customWidth="1"/>
    <col min="14" max="16384" width="11.42578125" style="1"/>
  </cols>
  <sheetData>
    <row r="1" spans="1:13" ht="18">
      <c r="A1" s="428" t="s">
        <v>86</v>
      </c>
      <c r="B1" s="428"/>
      <c r="C1" s="428"/>
      <c r="D1" s="428"/>
      <c r="E1" s="428"/>
      <c r="F1" s="428"/>
      <c r="G1" s="428"/>
      <c r="H1" s="428"/>
      <c r="I1" s="428"/>
      <c r="J1" s="428"/>
      <c r="K1" s="428"/>
      <c r="L1" s="428"/>
      <c r="M1" s="428"/>
    </row>
    <row r="2" spans="1:13" ht="15.75" customHeight="1">
      <c r="A2" s="393"/>
      <c r="B2" s="393"/>
      <c r="C2" s="393"/>
      <c r="D2" s="393"/>
      <c r="E2" s="393"/>
      <c r="F2" s="393"/>
      <c r="G2" s="393"/>
      <c r="H2" s="393"/>
      <c r="I2" s="393"/>
      <c r="J2" s="393"/>
      <c r="K2" s="393"/>
      <c r="L2" s="393"/>
      <c r="M2" s="393"/>
    </row>
    <row r="3" spans="1:13" ht="15.75" customHeight="1" thickBot="1">
      <c r="A3" s="427" t="s">
        <v>158</v>
      </c>
      <c r="B3" s="427"/>
      <c r="C3" s="427"/>
      <c r="D3" s="427"/>
      <c r="E3" s="427"/>
      <c r="F3" s="427"/>
      <c r="G3" s="427"/>
      <c r="H3" s="427"/>
      <c r="I3" s="427"/>
      <c r="J3" s="427"/>
      <c r="K3" s="427"/>
      <c r="L3" s="427"/>
      <c r="M3" s="427"/>
    </row>
    <row r="4" spans="1:13" ht="15.75" customHeight="1">
      <c r="A4" s="297" t="s">
        <v>1</v>
      </c>
      <c r="B4" s="297" t="s">
        <v>9</v>
      </c>
      <c r="C4" s="297" t="s">
        <v>11</v>
      </c>
      <c r="D4" s="297" t="s">
        <v>12</v>
      </c>
      <c r="E4" s="297" t="s">
        <v>13</v>
      </c>
      <c r="F4" s="297" t="s">
        <v>14</v>
      </c>
      <c r="G4" s="297" t="s">
        <v>15</v>
      </c>
      <c r="H4" s="297" t="s">
        <v>16</v>
      </c>
      <c r="I4" s="297" t="s">
        <v>17</v>
      </c>
      <c r="J4" s="297" t="s">
        <v>18</v>
      </c>
      <c r="K4" s="297" t="s">
        <v>19</v>
      </c>
      <c r="L4" s="297" t="s">
        <v>20</v>
      </c>
      <c r="M4" s="297" t="s">
        <v>21</v>
      </c>
    </row>
    <row r="5" spans="1:13" ht="15.75" customHeight="1">
      <c r="A5" s="145">
        <v>2008</v>
      </c>
      <c r="B5" s="367">
        <v>490</v>
      </c>
      <c r="C5" s="146">
        <v>78</v>
      </c>
      <c r="D5" s="146">
        <v>52</v>
      </c>
      <c r="E5" s="146">
        <v>61</v>
      </c>
      <c r="F5" s="146">
        <v>15</v>
      </c>
      <c r="G5" s="146">
        <v>103</v>
      </c>
      <c r="H5" s="146">
        <v>5</v>
      </c>
      <c r="I5" s="146">
        <v>56</v>
      </c>
      <c r="J5" s="146">
        <v>49</v>
      </c>
      <c r="K5" s="146">
        <v>22</v>
      </c>
      <c r="L5" s="146">
        <v>34</v>
      </c>
      <c r="M5" s="146">
        <v>15</v>
      </c>
    </row>
    <row r="6" spans="1:13" ht="15.75" customHeight="1">
      <c r="A6" s="145">
        <v>2009</v>
      </c>
      <c r="B6" s="367">
        <v>455</v>
      </c>
      <c r="C6" s="146">
        <v>73</v>
      </c>
      <c r="D6" s="146">
        <v>61</v>
      </c>
      <c r="E6" s="146">
        <v>60</v>
      </c>
      <c r="F6" s="146">
        <v>33</v>
      </c>
      <c r="G6" s="146">
        <v>78</v>
      </c>
      <c r="H6" s="146">
        <v>4</v>
      </c>
      <c r="I6" s="146">
        <v>42</v>
      </c>
      <c r="J6" s="146">
        <v>52</v>
      </c>
      <c r="K6" s="146">
        <v>17</v>
      </c>
      <c r="L6" s="146">
        <v>18</v>
      </c>
      <c r="M6" s="146">
        <v>17</v>
      </c>
    </row>
    <row r="7" spans="1:13" ht="15.75" customHeight="1">
      <c r="A7" s="145">
        <v>2010</v>
      </c>
      <c r="B7" s="367">
        <v>428</v>
      </c>
      <c r="C7" s="146">
        <v>79</v>
      </c>
      <c r="D7" s="146">
        <v>49</v>
      </c>
      <c r="E7" s="146">
        <v>49</v>
      </c>
      <c r="F7" s="146">
        <v>18</v>
      </c>
      <c r="G7" s="146">
        <v>88</v>
      </c>
      <c r="H7" s="146">
        <v>6</v>
      </c>
      <c r="I7" s="146">
        <v>41</v>
      </c>
      <c r="J7" s="146">
        <v>44</v>
      </c>
      <c r="K7" s="146">
        <v>26</v>
      </c>
      <c r="L7" s="146">
        <v>17</v>
      </c>
      <c r="M7" s="146">
        <v>11</v>
      </c>
    </row>
    <row r="8" spans="1:13" ht="15.75" customHeight="1">
      <c r="A8" s="145">
        <v>2011</v>
      </c>
      <c r="B8" s="367">
        <v>467</v>
      </c>
      <c r="C8" s="146">
        <v>85</v>
      </c>
      <c r="D8" s="146">
        <v>55</v>
      </c>
      <c r="E8" s="146">
        <v>47</v>
      </c>
      <c r="F8" s="146">
        <v>28</v>
      </c>
      <c r="G8" s="146">
        <v>84</v>
      </c>
      <c r="H8" s="146">
        <v>3</v>
      </c>
      <c r="I8" s="146">
        <v>44</v>
      </c>
      <c r="J8" s="146">
        <v>59</v>
      </c>
      <c r="K8" s="146">
        <v>25</v>
      </c>
      <c r="L8" s="146">
        <v>26</v>
      </c>
      <c r="M8" s="146">
        <v>11</v>
      </c>
    </row>
    <row r="9" spans="1:13" ht="15.75" customHeight="1">
      <c r="A9" s="145">
        <v>2012</v>
      </c>
      <c r="B9" s="367">
        <v>439</v>
      </c>
      <c r="C9" s="146">
        <v>71</v>
      </c>
      <c r="D9" s="146">
        <v>53</v>
      </c>
      <c r="E9" s="146">
        <v>52</v>
      </c>
      <c r="F9" s="146">
        <v>25</v>
      </c>
      <c r="G9" s="146">
        <v>97</v>
      </c>
      <c r="H9" s="146">
        <v>1</v>
      </c>
      <c r="I9" s="146">
        <v>33</v>
      </c>
      <c r="J9" s="146">
        <v>44</v>
      </c>
      <c r="K9" s="146">
        <v>20</v>
      </c>
      <c r="L9" s="146">
        <v>28</v>
      </c>
      <c r="M9" s="146">
        <v>15</v>
      </c>
    </row>
    <row r="10" spans="1:13" ht="15.75" customHeight="1">
      <c r="A10" s="145">
        <v>2013</v>
      </c>
      <c r="B10" s="367">
        <v>497</v>
      </c>
      <c r="C10" s="146">
        <v>74</v>
      </c>
      <c r="D10" s="146">
        <v>66</v>
      </c>
      <c r="E10" s="146">
        <v>46</v>
      </c>
      <c r="F10" s="146">
        <v>38</v>
      </c>
      <c r="G10" s="146">
        <v>82</v>
      </c>
      <c r="H10" s="146">
        <v>9</v>
      </c>
      <c r="I10" s="146">
        <v>61</v>
      </c>
      <c r="J10" s="146">
        <v>49</v>
      </c>
      <c r="K10" s="146">
        <v>20</v>
      </c>
      <c r="L10" s="146">
        <v>31</v>
      </c>
      <c r="M10" s="146">
        <v>21</v>
      </c>
    </row>
    <row r="11" spans="1:13" ht="15.75" customHeight="1">
      <c r="A11" s="145">
        <v>2014</v>
      </c>
      <c r="B11" s="367">
        <v>476</v>
      </c>
      <c r="C11" s="146">
        <v>89</v>
      </c>
      <c r="D11" s="146">
        <v>60</v>
      </c>
      <c r="E11" s="146">
        <v>51</v>
      </c>
      <c r="F11" s="146">
        <v>35</v>
      </c>
      <c r="G11" s="146">
        <v>79</v>
      </c>
      <c r="H11" s="146">
        <v>3</v>
      </c>
      <c r="I11" s="146">
        <v>62</v>
      </c>
      <c r="J11" s="146">
        <v>41</v>
      </c>
      <c r="K11" s="146">
        <v>25</v>
      </c>
      <c r="L11" s="146">
        <v>23</v>
      </c>
      <c r="M11" s="146">
        <v>8</v>
      </c>
    </row>
    <row r="12" spans="1:13" ht="15.75" customHeight="1">
      <c r="A12" s="145">
        <v>2015</v>
      </c>
      <c r="B12" s="367">
        <v>468</v>
      </c>
      <c r="C12" s="146">
        <v>106</v>
      </c>
      <c r="D12" s="146">
        <v>53</v>
      </c>
      <c r="E12" s="146">
        <v>45</v>
      </c>
      <c r="F12" s="146">
        <v>25</v>
      </c>
      <c r="G12" s="146">
        <v>76</v>
      </c>
      <c r="H12" s="146">
        <v>3</v>
      </c>
      <c r="I12" s="146">
        <v>49</v>
      </c>
      <c r="J12" s="146">
        <v>52</v>
      </c>
      <c r="K12" s="146">
        <v>18</v>
      </c>
      <c r="L12" s="146">
        <v>28</v>
      </c>
      <c r="M12" s="146">
        <v>13</v>
      </c>
    </row>
    <row r="13" spans="1:13" ht="15.75" customHeight="1">
      <c r="A13" s="147">
        <v>2016</v>
      </c>
      <c r="B13" s="368">
        <v>522</v>
      </c>
      <c r="C13" s="148">
        <v>105</v>
      </c>
      <c r="D13" s="148">
        <v>54</v>
      </c>
      <c r="E13" s="148">
        <v>65</v>
      </c>
      <c r="F13" s="148">
        <v>30</v>
      </c>
      <c r="G13" s="148">
        <v>72</v>
      </c>
      <c r="H13" s="148">
        <v>6</v>
      </c>
      <c r="I13" s="148">
        <v>77</v>
      </c>
      <c r="J13" s="148">
        <v>62</v>
      </c>
      <c r="K13" s="148">
        <v>15</v>
      </c>
      <c r="L13" s="148">
        <v>23</v>
      </c>
      <c r="M13" s="148">
        <v>13</v>
      </c>
    </row>
    <row r="14" spans="1:13" ht="15.75" customHeight="1">
      <c r="A14" s="147">
        <v>2017</v>
      </c>
      <c r="B14" s="368">
        <v>426</v>
      </c>
      <c r="C14" s="148">
        <v>78</v>
      </c>
      <c r="D14" s="148">
        <v>62</v>
      </c>
      <c r="E14" s="148">
        <v>41</v>
      </c>
      <c r="F14" s="148">
        <v>19</v>
      </c>
      <c r="G14" s="148">
        <v>49</v>
      </c>
      <c r="H14" s="148">
        <v>4</v>
      </c>
      <c r="I14" s="148">
        <v>68</v>
      </c>
      <c r="J14" s="148">
        <v>57</v>
      </c>
      <c r="K14" s="148">
        <v>18</v>
      </c>
      <c r="L14" s="148">
        <v>21</v>
      </c>
      <c r="M14" s="148">
        <v>9</v>
      </c>
    </row>
    <row r="15" spans="1:13" ht="15.75" customHeight="1">
      <c r="A15" s="147">
        <v>2018</v>
      </c>
      <c r="B15" s="368">
        <v>484</v>
      </c>
      <c r="C15" s="148">
        <v>101</v>
      </c>
      <c r="D15" s="148">
        <v>72</v>
      </c>
      <c r="E15" s="148">
        <v>38</v>
      </c>
      <c r="F15" s="148">
        <v>19</v>
      </c>
      <c r="G15" s="148">
        <v>96</v>
      </c>
      <c r="H15" s="149" t="s">
        <v>105</v>
      </c>
      <c r="I15" s="148">
        <v>52</v>
      </c>
      <c r="J15" s="148">
        <v>52</v>
      </c>
      <c r="K15" s="148">
        <v>18</v>
      </c>
      <c r="L15" s="148">
        <v>25</v>
      </c>
      <c r="M15" s="148">
        <v>11</v>
      </c>
    </row>
    <row r="16" spans="1:13" ht="15.75" customHeight="1" thickBot="1">
      <c r="A16" s="294">
        <v>2019</v>
      </c>
      <c r="B16" s="369">
        <v>446</v>
      </c>
      <c r="C16" s="295">
        <v>77</v>
      </c>
      <c r="D16" s="295">
        <v>54</v>
      </c>
      <c r="E16" s="295">
        <v>47</v>
      </c>
      <c r="F16" s="295">
        <v>18</v>
      </c>
      <c r="G16" s="295">
        <v>83</v>
      </c>
      <c r="H16" s="312">
        <v>4</v>
      </c>
      <c r="I16" s="295">
        <v>66</v>
      </c>
      <c r="J16" s="295">
        <v>39</v>
      </c>
      <c r="K16" s="295">
        <v>19</v>
      </c>
      <c r="L16" s="295">
        <v>30</v>
      </c>
      <c r="M16" s="295">
        <v>9</v>
      </c>
    </row>
    <row r="17" spans="1:13" ht="15.75" customHeight="1">
      <c r="A17" s="401" t="s">
        <v>646</v>
      </c>
      <c r="B17" s="401"/>
      <c r="C17" s="401"/>
      <c r="D17" s="401"/>
      <c r="E17" s="401"/>
      <c r="F17" s="401"/>
      <c r="G17" s="401"/>
      <c r="H17" s="401"/>
      <c r="I17" s="401"/>
      <c r="J17" s="401"/>
      <c r="K17" s="401"/>
      <c r="L17" s="401"/>
      <c r="M17" s="401"/>
    </row>
    <row r="18" spans="1:13" ht="15.75" customHeight="1">
      <c r="C18" s="2"/>
      <c r="D18" s="2"/>
      <c r="E18" s="2"/>
      <c r="F18" s="2"/>
      <c r="G18" s="2"/>
      <c r="H18" s="2"/>
      <c r="I18" s="2"/>
      <c r="J18" s="2"/>
      <c r="K18" s="2"/>
      <c r="L18" s="2"/>
      <c r="M18" s="2"/>
    </row>
    <row r="19" spans="1:13" ht="18">
      <c r="A19" s="428" t="s">
        <v>364</v>
      </c>
      <c r="B19" s="428"/>
      <c r="C19" s="428"/>
      <c r="D19" s="428"/>
      <c r="E19" s="428"/>
      <c r="F19" s="428"/>
      <c r="G19" s="428"/>
      <c r="H19" s="428"/>
      <c r="I19" s="428"/>
      <c r="J19" s="428"/>
      <c r="K19" s="428"/>
      <c r="L19" s="428"/>
      <c r="M19" s="428"/>
    </row>
    <row r="20" spans="1:13" ht="15.75" customHeight="1" thickBot="1">
      <c r="A20" s="429" t="s">
        <v>159</v>
      </c>
      <c r="B20" s="429"/>
      <c r="C20" s="429"/>
      <c r="D20" s="429"/>
      <c r="E20" s="429"/>
      <c r="F20" s="429"/>
      <c r="G20" s="429"/>
      <c r="H20" s="429"/>
      <c r="I20" s="429"/>
      <c r="J20" s="429"/>
      <c r="K20" s="429"/>
      <c r="L20" s="429"/>
      <c r="M20" s="429"/>
    </row>
    <row r="21" spans="1:13" ht="15.75" customHeight="1">
      <c r="A21" s="297" t="s">
        <v>1</v>
      </c>
      <c r="B21" s="297" t="s">
        <v>9</v>
      </c>
      <c r="C21" s="297" t="s">
        <v>11</v>
      </c>
      <c r="D21" s="297" t="s">
        <v>12</v>
      </c>
      <c r="E21" s="297" t="s">
        <v>13</v>
      </c>
      <c r="F21" s="297" t="s">
        <v>14</v>
      </c>
      <c r="G21" s="297" t="s">
        <v>15</v>
      </c>
      <c r="H21" s="297" t="s">
        <v>16</v>
      </c>
      <c r="I21" s="297" t="s">
        <v>17</v>
      </c>
      <c r="J21" s="297" t="s">
        <v>18</v>
      </c>
      <c r="K21" s="297" t="s">
        <v>19</v>
      </c>
      <c r="L21" s="297" t="s">
        <v>20</v>
      </c>
      <c r="M21" s="297" t="s">
        <v>21</v>
      </c>
    </row>
    <row r="22" spans="1:13" ht="15.75" customHeight="1">
      <c r="A22" s="145">
        <v>2008</v>
      </c>
      <c r="B22" s="367">
        <v>241</v>
      </c>
      <c r="C22" s="146">
        <v>36</v>
      </c>
      <c r="D22" s="146">
        <v>25</v>
      </c>
      <c r="E22" s="146">
        <v>27</v>
      </c>
      <c r="F22" s="150">
        <v>6</v>
      </c>
      <c r="G22" s="150">
        <v>47</v>
      </c>
      <c r="H22" s="150">
        <v>2</v>
      </c>
      <c r="I22" s="150">
        <v>33</v>
      </c>
      <c r="J22" s="150">
        <v>26</v>
      </c>
      <c r="K22" s="150">
        <v>15</v>
      </c>
      <c r="L22" s="150">
        <v>15</v>
      </c>
      <c r="M22" s="150">
        <v>9</v>
      </c>
    </row>
    <row r="23" spans="1:13" ht="15.75" customHeight="1">
      <c r="A23" s="145">
        <v>2009</v>
      </c>
      <c r="B23" s="367">
        <v>229</v>
      </c>
      <c r="C23" s="146">
        <v>43</v>
      </c>
      <c r="D23" s="146">
        <v>27</v>
      </c>
      <c r="E23" s="146">
        <v>28</v>
      </c>
      <c r="F23" s="150">
        <v>18</v>
      </c>
      <c r="G23" s="150">
        <v>41</v>
      </c>
      <c r="H23" s="150">
        <v>2</v>
      </c>
      <c r="I23" s="150">
        <v>20</v>
      </c>
      <c r="J23" s="150">
        <v>29</v>
      </c>
      <c r="K23" s="150">
        <v>7</v>
      </c>
      <c r="L23" s="150">
        <v>6</v>
      </c>
      <c r="M23" s="150">
        <v>8</v>
      </c>
    </row>
    <row r="24" spans="1:13" ht="15.75" customHeight="1">
      <c r="A24" s="145">
        <v>2010</v>
      </c>
      <c r="B24" s="367">
        <v>190</v>
      </c>
      <c r="C24" s="146">
        <v>40</v>
      </c>
      <c r="D24" s="146">
        <v>19</v>
      </c>
      <c r="E24" s="146">
        <v>16</v>
      </c>
      <c r="F24" s="150">
        <v>9</v>
      </c>
      <c r="G24" s="150">
        <v>37</v>
      </c>
      <c r="H24" s="150">
        <v>2</v>
      </c>
      <c r="I24" s="150">
        <v>20</v>
      </c>
      <c r="J24" s="150">
        <v>24</v>
      </c>
      <c r="K24" s="150">
        <v>10</v>
      </c>
      <c r="L24" s="150">
        <v>7</v>
      </c>
      <c r="M24" s="150">
        <v>6</v>
      </c>
    </row>
    <row r="25" spans="1:13" ht="15.75" customHeight="1">
      <c r="A25" s="145">
        <v>2011</v>
      </c>
      <c r="B25" s="367">
        <v>226</v>
      </c>
      <c r="C25" s="150">
        <v>35</v>
      </c>
      <c r="D25" s="150">
        <v>26</v>
      </c>
      <c r="E25" s="150">
        <v>23</v>
      </c>
      <c r="F25" s="150">
        <v>14</v>
      </c>
      <c r="G25" s="150">
        <v>38</v>
      </c>
      <c r="H25" s="150">
        <v>1</v>
      </c>
      <c r="I25" s="150">
        <v>26</v>
      </c>
      <c r="J25" s="150">
        <v>32</v>
      </c>
      <c r="K25" s="150">
        <v>10</v>
      </c>
      <c r="L25" s="150">
        <v>15</v>
      </c>
      <c r="M25" s="150">
        <v>6</v>
      </c>
    </row>
    <row r="26" spans="1:13" ht="15.75" customHeight="1">
      <c r="A26" s="147">
        <v>2012</v>
      </c>
      <c r="B26" s="368">
        <v>215</v>
      </c>
      <c r="C26" s="151">
        <v>31</v>
      </c>
      <c r="D26" s="151">
        <v>27</v>
      </c>
      <c r="E26" s="151">
        <v>25</v>
      </c>
      <c r="F26" s="151">
        <v>15</v>
      </c>
      <c r="G26" s="151">
        <v>46</v>
      </c>
      <c r="H26" s="151">
        <v>1</v>
      </c>
      <c r="I26" s="151">
        <v>15</v>
      </c>
      <c r="J26" s="151">
        <v>22</v>
      </c>
      <c r="K26" s="151">
        <v>9</v>
      </c>
      <c r="L26" s="151">
        <v>18</v>
      </c>
      <c r="M26" s="151">
        <v>6</v>
      </c>
    </row>
    <row r="27" spans="1:13" ht="15.75" customHeight="1">
      <c r="A27" s="147">
        <v>2013</v>
      </c>
      <c r="B27" s="368">
        <v>244</v>
      </c>
      <c r="C27" s="151">
        <v>34</v>
      </c>
      <c r="D27" s="151">
        <v>30</v>
      </c>
      <c r="E27" s="151">
        <v>24</v>
      </c>
      <c r="F27" s="151">
        <v>17</v>
      </c>
      <c r="G27" s="151">
        <v>43</v>
      </c>
      <c r="H27" s="151">
        <v>3</v>
      </c>
      <c r="I27" s="151">
        <v>34</v>
      </c>
      <c r="J27" s="151">
        <v>25</v>
      </c>
      <c r="K27" s="151">
        <v>9</v>
      </c>
      <c r="L27" s="151">
        <v>16</v>
      </c>
      <c r="M27" s="151">
        <v>9</v>
      </c>
    </row>
    <row r="28" spans="1:13" ht="15.75" customHeight="1">
      <c r="A28" s="147">
        <v>2014</v>
      </c>
      <c r="B28" s="368">
        <v>233</v>
      </c>
      <c r="C28" s="151">
        <v>43</v>
      </c>
      <c r="D28" s="151">
        <v>28</v>
      </c>
      <c r="E28" s="151">
        <v>28</v>
      </c>
      <c r="F28" s="151">
        <v>20</v>
      </c>
      <c r="G28" s="151">
        <v>38</v>
      </c>
      <c r="H28" s="113" t="s">
        <v>391</v>
      </c>
      <c r="I28" s="151">
        <v>33</v>
      </c>
      <c r="J28" s="151">
        <v>21</v>
      </c>
      <c r="K28" s="151">
        <v>11</v>
      </c>
      <c r="L28" s="151">
        <v>10</v>
      </c>
      <c r="M28" s="151">
        <v>1</v>
      </c>
    </row>
    <row r="29" spans="1:13" ht="15.75" customHeight="1">
      <c r="A29" s="147">
        <v>2015</v>
      </c>
      <c r="B29" s="368">
        <v>222</v>
      </c>
      <c r="C29" s="151">
        <v>53</v>
      </c>
      <c r="D29" s="151">
        <v>22</v>
      </c>
      <c r="E29" s="151">
        <v>22</v>
      </c>
      <c r="F29" s="151">
        <v>13</v>
      </c>
      <c r="G29" s="151">
        <v>36</v>
      </c>
      <c r="H29" s="113">
        <v>2</v>
      </c>
      <c r="I29" s="151">
        <v>26</v>
      </c>
      <c r="J29" s="151">
        <v>24</v>
      </c>
      <c r="K29" s="151">
        <v>5</v>
      </c>
      <c r="L29" s="151">
        <v>14</v>
      </c>
      <c r="M29" s="151">
        <v>5</v>
      </c>
    </row>
    <row r="30" spans="1:13" ht="15.75" customHeight="1">
      <c r="A30" s="147">
        <v>2016</v>
      </c>
      <c r="B30" s="368">
        <v>249</v>
      </c>
      <c r="C30" s="151">
        <v>57</v>
      </c>
      <c r="D30" s="151">
        <v>23</v>
      </c>
      <c r="E30" s="151">
        <v>28</v>
      </c>
      <c r="F30" s="151">
        <v>18</v>
      </c>
      <c r="G30" s="151">
        <v>41</v>
      </c>
      <c r="H30" s="113">
        <v>1</v>
      </c>
      <c r="I30" s="151">
        <v>36</v>
      </c>
      <c r="J30" s="151">
        <v>25</v>
      </c>
      <c r="K30" s="151">
        <v>5</v>
      </c>
      <c r="L30" s="151">
        <v>9</v>
      </c>
      <c r="M30" s="151">
        <v>6</v>
      </c>
    </row>
    <row r="31" spans="1:13" ht="15.75" customHeight="1">
      <c r="A31" s="147">
        <v>2017</v>
      </c>
      <c r="B31" s="368">
        <v>200</v>
      </c>
      <c r="C31" s="151">
        <v>36</v>
      </c>
      <c r="D31" s="151">
        <v>26</v>
      </c>
      <c r="E31" s="151">
        <v>23</v>
      </c>
      <c r="F31" s="151">
        <v>6</v>
      </c>
      <c r="G31" s="151">
        <v>23</v>
      </c>
      <c r="H31" s="113" t="s">
        <v>391</v>
      </c>
      <c r="I31" s="151">
        <v>32</v>
      </c>
      <c r="J31" s="151">
        <v>29</v>
      </c>
      <c r="K31" s="151">
        <v>11</v>
      </c>
      <c r="L31" s="151">
        <v>9</v>
      </c>
      <c r="M31" s="151">
        <v>5</v>
      </c>
    </row>
    <row r="32" spans="1:13" ht="15.75" customHeight="1">
      <c r="A32" s="147">
        <v>2018</v>
      </c>
      <c r="B32" s="368">
        <v>242</v>
      </c>
      <c r="C32" s="151">
        <v>53</v>
      </c>
      <c r="D32" s="151">
        <v>42</v>
      </c>
      <c r="E32" s="151">
        <v>20</v>
      </c>
      <c r="F32" s="151">
        <v>10</v>
      </c>
      <c r="G32" s="151">
        <v>42</v>
      </c>
      <c r="H32" s="113" t="s">
        <v>391</v>
      </c>
      <c r="I32" s="151">
        <v>17</v>
      </c>
      <c r="J32" s="151">
        <v>28</v>
      </c>
      <c r="K32" s="151">
        <v>11</v>
      </c>
      <c r="L32" s="151">
        <v>13</v>
      </c>
      <c r="M32" s="151">
        <v>6</v>
      </c>
    </row>
    <row r="33" spans="1:13" ht="15.75" customHeight="1" thickBot="1">
      <c r="A33" s="294">
        <v>2019</v>
      </c>
      <c r="B33" s="369">
        <v>228</v>
      </c>
      <c r="C33" s="231">
        <v>44</v>
      </c>
      <c r="D33" s="231">
        <v>27</v>
      </c>
      <c r="E33" s="231">
        <v>26</v>
      </c>
      <c r="F33" s="231">
        <v>8</v>
      </c>
      <c r="G33" s="231">
        <v>38</v>
      </c>
      <c r="H33" s="229">
        <v>1</v>
      </c>
      <c r="I33" s="231">
        <v>30</v>
      </c>
      <c r="J33" s="231">
        <v>19</v>
      </c>
      <c r="K33" s="231">
        <v>11</v>
      </c>
      <c r="L33" s="231">
        <v>20</v>
      </c>
      <c r="M33" s="231">
        <v>4</v>
      </c>
    </row>
    <row r="34" spans="1:13" ht="15.75" customHeight="1">
      <c r="A34" s="401" t="s">
        <v>646</v>
      </c>
      <c r="B34" s="401"/>
      <c r="C34" s="401"/>
      <c r="D34" s="401"/>
      <c r="E34" s="401"/>
      <c r="F34" s="401"/>
      <c r="G34" s="401"/>
      <c r="H34" s="401"/>
      <c r="I34" s="401"/>
      <c r="J34" s="401"/>
      <c r="K34" s="401"/>
      <c r="L34" s="401"/>
      <c r="M34" s="401"/>
    </row>
    <row r="35" spans="1:13" ht="15.75" customHeight="1"/>
    <row r="36" spans="1:13" ht="18">
      <c r="A36" s="428" t="s">
        <v>367</v>
      </c>
      <c r="B36" s="428"/>
      <c r="C36" s="428"/>
      <c r="D36" s="428"/>
      <c r="E36" s="428"/>
      <c r="F36" s="428"/>
      <c r="G36" s="428"/>
      <c r="H36" s="428"/>
      <c r="I36" s="428"/>
      <c r="J36" s="428"/>
      <c r="K36" s="428"/>
      <c r="L36" s="428"/>
      <c r="M36" s="428"/>
    </row>
    <row r="37" spans="1:13" ht="15.75" customHeight="1" thickBot="1">
      <c r="A37" s="429" t="s">
        <v>160</v>
      </c>
      <c r="B37" s="429"/>
      <c r="C37" s="429"/>
      <c r="D37" s="429"/>
      <c r="E37" s="429"/>
      <c r="F37" s="429"/>
      <c r="G37" s="429"/>
      <c r="H37" s="429"/>
      <c r="I37" s="429"/>
      <c r="J37" s="429"/>
      <c r="K37" s="429"/>
      <c r="L37" s="429"/>
      <c r="M37" s="429"/>
    </row>
    <row r="38" spans="1:13" ht="15.75" customHeight="1">
      <c r="A38" s="293" t="s">
        <v>1</v>
      </c>
      <c r="B38" s="297" t="s">
        <v>9</v>
      </c>
      <c r="C38" s="297" t="s">
        <v>11</v>
      </c>
      <c r="D38" s="297" t="s">
        <v>12</v>
      </c>
      <c r="E38" s="297" t="s">
        <v>13</v>
      </c>
      <c r="F38" s="297" t="s">
        <v>14</v>
      </c>
      <c r="G38" s="297" t="s">
        <v>15</v>
      </c>
      <c r="H38" s="297" t="s">
        <v>16</v>
      </c>
      <c r="I38" s="297" t="s">
        <v>17</v>
      </c>
      <c r="J38" s="297" t="s">
        <v>18</v>
      </c>
      <c r="K38" s="297" t="s">
        <v>19</v>
      </c>
      <c r="L38" s="297" t="s">
        <v>20</v>
      </c>
      <c r="M38" s="297" t="s">
        <v>21</v>
      </c>
    </row>
    <row r="39" spans="1:13" ht="15.75" customHeight="1">
      <c r="A39" s="145">
        <v>2008</v>
      </c>
      <c r="B39" s="367">
        <v>249</v>
      </c>
      <c r="C39" s="146">
        <v>42</v>
      </c>
      <c r="D39" s="146">
        <v>27</v>
      </c>
      <c r="E39" s="146">
        <v>34</v>
      </c>
      <c r="F39" s="150">
        <v>9</v>
      </c>
      <c r="G39" s="150">
        <v>56</v>
      </c>
      <c r="H39" s="150">
        <v>3</v>
      </c>
      <c r="I39" s="150">
        <v>23</v>
      </c>
      <c r="J39" s="150">
        <v>23</v>
      </c>
      <c r="K39" s="150">
        <v>7</v>
      </c>
      <c r="L39" s="150">
        <v>19</v>
      </c>
      <c r="M39" s="150">
        <v>6</v>
      </c>
    </row>
    <row r="40" spans="1:13" ht="15.75" customHeight="1">
      <c r="A40" s="145">
        <v>2009</v>
      </c>
      <c r="B40" s="367">
        <v>226</v>
      </c>
      <c r="C40" s="146">
        <v>30</v>
      </c>
      <c r="D40" s="146">
        <v>34</v>
      </c>
      <c r="E40" s="146">
        <v>32</v>
      </c>
      <c r="F40" s="150">
        <v>15</v>
      </c>
      <c r="G40" s="150">
        <v>37</v>
      </c>
      <c r="H40" s="150">
        <v>2</v>
      </c>
      <c r="I40" s="150">
        <v>22</v>
      </c>
      <c r="J40" s="150">
        <v>23</v>
      </c>
      <c r="K40" s="150">
        <v>10</v>
      </c>
      <c r="L40" s="150">
        <v>12</v>
      </c>
      <c r="M40" s="150">
        <v>9</v>
      </c>
    </row>
    <row r="41" spans="1:13" ht="15.75" customHeight="1">
      <c r="A41" s="145">
        <v>2010</v>
      </c>
      <c r="B41" s="367">
        <v>238</v>
      </c>
      <c r="C41" s="146">
        <v>39</v>
      </c>
      <c r="D41" s="146">
        <v>30</v>
      </c>
      <c r="E41" s="146">
        <v>33</v>
      </c>
      <c r="F41" s="150">
        <v>9</v>
      </c>
      <c r="G41" s="150">
        <v>51</v>
      </c>
      <c r="H41" s="150">
        <v>4</v>
      </c>
      <c r="I41" s="150">
        <v>21</v>
      </c>
      <c r="J41" s="150">
        <v>20</v>
      </c>
      <c r="K41" s="150">
        <v>16</v>
      </c>
      <c r="L41" s="150">
        <v>10</v>
      </c>
      <c r="M41" s="150">
        <v>5</v>
      </c>
    </row>
    <row r="42" spans="1:13" ht="15.75" customHeight="1">
      <c r="A42" s="145">
        <v>2011</v>
      </c>
      <c r="B42" s="367">
        <v>241</v>
      </c>
      <c r="C42" s="150">
        <v>50</v>
      </c>
      <c r="D42" s="150">
        <v>29</v>
      </c>
      <c r="E42" s="150">
        <v>24</v>
      </c>
      <c r="F42" s="150">
        <v>14</v>
      </c>
      <c r="G42" s="150">
        <v>46</v>
      </c>
      <c r="H42" s="150">
        <v>2</v>
      </c>
      <c r="I42" s="150">
        <v>18</v>
      </c>
      <c r="J42" s="150">
        <v>27</v>
      </c>
      <c r="K42" s="150">
        <v>15</v>
      </c>
      <c r="L42" s="150">
        <v>11</v>
      </c>
      <c r="M42" s="150">
        <v>5</v>
      </c>
    </row>
    <row r="43" spans="1:13" ht="15.75" customHeight="1">
      <c r="A43" s="145">
        <v>2012</v>
      </c>
      <c r="B43" s="367">
        <v>224</v>
      </c>
      <c r="C43" s="150">
        <v>40</v>
      </c>
      <c r="D43" s="150">
        <v>26</v>
      </c>
      <c r="E43" s="150">
        <v>27</v>
      </c>
      <c r="F43" s="150">
        <v>10</v>
      </c>
      <c r="G43" s="150">
        <v>51</v>
      </c>
      <c r="H43" s="149" t="s">
        <v>105</v>
      </c>
      <c r="I43" s="150">
        <v>18</v>
      </c>
      <c r="J43" s="150">
        <v>22</v>
      </c>
      <c r="K43" s="150">
        <v>11</v>
      </c>
      <c r="L43" s="150">
        <v>10</v>
      </c>
      <c r="M43" s="150">
        <v>9</v>
      </c>
    </row>
    <row r="44" spans="1:13" ht="15.75" customHeight="1">
      <c r="A44" s="145">
        <v>2013</v>
      </c>
      <c r="B44" s="367">
        <v>253</v>
      </c>
      <c r="C44" s="150">
        <v>40</v>
      </c>
      <c r="D44" s="150">
        <v>36</v>
      </c>
      <c r="E44" s="150">
        <v>22</v>
      </c>
      <c r="F44" s="150">
        <v>21</v>
      </c>
      <c r="G44" s="150">
        <v>39</v>
      </c>
      <c r="H44" s="149">
        <v>6</v>
      </c>
      <c r="I44" s="150">
        <v>27</v>
      </c>
      <c r="J44" s="150">
        <v>24</v>
      </c>
      <c r="K44" s="150">
        <v>11</v>
      </c>
      <c r="L44" s="150">
        <v>15</v>
      </c>
      <c r="M44" s="150">
        <v>12</v>
      </c>
    </row>
    <row r="45" spans="1:13" ht="15.75" customHeight="1">
      <c r="A45" s="145">
        <v>2014</v>
      </c>
      <c r="B45" s="367">
        <v>243</v>
      </c>
      <c r="C45" s="150">
        <v>46</v>
      </c>
      <c r="D45" s="150">
        <v>32</v>
      </c>
      <c r="E45" s="150">
        <v>23</v>
      </c>
      <c r="F45" s="150">
        <v>15</v>
      </c>
      <c r="G45" s="150">
        <v>41</v>
      </c>
      <c r="H45" s="149">
        <v>3</v>
      </c>
      <c r="I45" s="150">
        <v>29</v>
      </c>
      <c r="J45" s="150">
        <v>20</v>
      </c>
      <c r="K45" s="150">
        <v>14</v>
      </c>
      <c r="L45" s="150">
        <v>13</v>
      </c>
      <c r="M45" s="150">
        <v>7</v>
      </c>
    </row>
    <row r="46" spans="1:13" ht="15.75" customHeight="1">
      <c r="A46" s="145">
        <v>2015</v>
      </c>
      <c r="B46" s="367">
        <v>246</v>
      </c>
      <c r="C46" s="150">
        <v>53</v>
      </c>
      <c r="D46" s="150">
        <v>31</v>
      </c>
      <c r="E46" s="150">
        <v>23</v>
      </c>
      <c r="F46" s="150">
        <v>12</v>
      </c>
      <c r="G46" s="150">
        <v>40</v>
      </c>
      <c r="H46" s="149">
        <v>1</v>
      </c>
      <c r="I46" s="150">
        <v>23</v>
      </c>
      <c r="J46" s="150">
        <v>28</v>
      </c>
      <c r="K46" s="150">
        <v>13</v>
      </c>
      <c r="L46" s="150">
        <v>14</v>
      </c>
      <c r="M46" s="150">
        <v>8</v>
      </c>
    </row>
    <row r="47" spans="1:13" ht="15.75" customHeight="1">
      <c r="A47" s="147">
        <v>2016</v>
      </c>
      <c r="B47" s="368">
        <v>273</v>
      </c>
      <c r="C47" s="151">
        <v>48</v>
      </c>
      <c r="D47" s="151">
        <v>31</v>
      </c>
      <c r="E47" s="151">
        <v>37</v>
      </c>
      <c r="F47" s="151">
        <v>12</v>
      </c>
      <c r="G47" s="151">
        <v>31</v>
      </c>
      <c r="H47" s="113">
        <v>5</v>
      </c>
      <c r="I47" s="151">
        <v>41</v>
      </c>
      <c r="J47" s="151">
        <v>37</v>
      </c>
      <c r="K47" s="151">
        <v>10</v>
      </c>
      <c r="L47" s="151">
        <v>14</v>
      </c>
      <c r="M47" s="151">
        <v>7</v>
      </c>
    </row>
    <row r="48" spans="1:13" ht="15.75" customHeight="1">
      <c r="A48" s="147">
        <v>2017</v>
      </c>
      <c r="B48" s="368">
        <v>226</v>
      </c>
      <c r="C48" s="151">
        <v>42</v>
      </c>
      <c r="D48" s="151">
        <v>36</v>
      </c>
      <c r="E48" s="151">
        <v>18</v>
      </c>
      <c r="F48" s="151">
        <v>13</v>
      </c>
      <c r="G48" s="151">
        <v>26</v>
      </c>
      <c r="H48" s="113">
        <v>4</v>
      </c>
      <c r="I48" s="151">
        <v>36</v>
      </c>
      <c r="J48" s="151">
        <v>28</v>
      </c>
      <c r="K48" s="151">
        <v>7</v>
      </c>
      <c r="L48" s="151">
        <v>12</v>
      </c>
      <c r="M48" s="151">
        <v>4</v>
      </c>
    </row>
    <row r="49" spans="1:13" ht="15.75" customHeight="1">
      <c r="A49" s="147">
        <v>2018</v>
      </c>
      <c r="B49" s="368">
        <v>242</v>
      </c>
      <c r="C49" s="151">
        <v>48</v>
      </c>
      <c r="D49" s="151">
        <v>30</v>
      </c>
      <c r="E49" s="151">
        <v>18</v>
      </c>
      <c r="F49" s="151">
        <v>9</v>
      </c>
      <c r="G49" s="151">
        <v>54</v>
      </c>
      <c r="H49" s="149" t="s">
        <v>105</v>
      </c>
      <c r="I49" s="151">
        <v>35</v>
      </c>
      <c r="J49" s="151">
        <v>24</v>
      </c>
      <c r="K49" s="151">
        <v>7</v>
      </c>
      <c r="L49" s="151">
        <v>12</v>
      </c>
      <c r="M49" s="151">
        <v>5</v>
      </c>
    </row>
    <row r="50" spans="1:13" ht="15.75" customHeight="1" thickBot="1">
      <c r="A50" s="294">
        <v>2019</v>
      </c>
      <c r="B50" s="369">
        <v>218</v>
      </c>
      <c r="C50" s="231">
        <v>33</v>
      </c>
      <c r="D50" s="231">
        <v>27</v>
      </c>
      <c r="E50" s="231">
        <v>21</v>
      </c>
      <c r="F50" s="231">
        <v>10</v>
      </c>
      <c r="G50" s="231">
        <v>45</v>
      </c>
      <c r="H50" s="312">
        <v>3</v>
      </c>
      <c r="I50" s="231">
        <v>36</v>
      </c>
      <c r="J50" s="231">
        <v>20</v>
      </c>
      <c r="K50" s="231">
        <v>8</v>
      </c>
      <c r="L50" s="231">
        <v>10</v>
      </c>
      <c r="M50" s="231">
        <v>5</v>
      </c>
    </row>
    <row r="51" spans="1:13" ht="15" customHeight="1">
      <c r="A51" s="401" t="s">
        <v>646</v>
      </c>
      <c r="B51" s="401"/>
      <c r="C51" s="401"/>
      <c r="D51" s="401"/>
      <c r="E51" s="401"/>
      <c r="F51" s="401"/>
      <c r="G51" s="401"/>
      <c r="H51" s="401"/>
      <c r="I51" s="401"/>
      <c r="J51" s="401"/>
      <c r="K51" s="401"/>
      <c r="L51" s="401"/>
      <c r="M51" s="401"/>
    </row>
    <row r="52" spans="1:13" ht="15" customHeight="1">
      <c r="A52" s="3"/>
      <c r="B52" s="46"/>
      <c r="C52" s="2"/>
      <c r="D52" s="2"/>
      <c r="E52" s="2"/>
      <c r="F52" s="2"/>
      <c r="G52" s="2"/>
      <c r="H52" s="2"/>
      <c r="I52" s="2"/>
      <c r="J52" s="2"/>
      <c r="K52" s="2"/>
      <c r="L52" s="2"/>
      <c r="M52" s="2"/>
    </row>
    <row r="53" spans="1:13" ht="18">
      <c r="A53" s="428" t="s">
        <v>365</v>
      </c>
      <c r="B53" s="428"/>
      <c r="C53" s="428"/>
      <c r="D53" s="428"/>
      <c r="E53" s="428"/>
      <c r="F53" s="428"/>
      <c r="G53" s="428"/>
      <c r="H53" s="428"/>
      <c r="I53" s="428"/>
      <c r="J53" s="428"/>
      <c r="K53" s="428"/>
      <c r="L53" s="428"/>
      <c r="M53" s="428"/>
    </row>
    <row r="54" spans="1:13" ht="15.75" customHeight="1" thickBot="1">
      <c r="A54" s="427" t="s">
        <v>161</v>
      </c>
      <c r="B54" s="427"/>
      <c r="C54" s="427"/>
      <c r="D54" s="427"/>
      <c r="E54" s="427"/>
      <c r="F54" s="427"/>
      <c r="G54" s="427"/>
      <c r="H54" s="427"/>
      <c r="I54" s="427"/>
      <c r="J54" s="427"/>
      <c r="K54" s="427"/>
      <c r="L54" s="427"/>
      <c r="M54" s="427"/>
    </row>
    <row r="55" spans="1:13" ht="15.75" customHeight="1">
      <c r="A55" s="297" t="s">
        <v>1</v>
      </c>
      <c r="B55" s="297" t="s">
        <v>9</v>
      </c>
      <c r="C55" s="297" t="s">
        <v>11</v>
      </c>
      <c r="D55" s="297" t="s">
        <v>12</v>
      </c>
      <c r="E55" s="297" t="s">
        <v>13</v>
      </c>
      <c r="F55" s="297" t="s">
        <v>14</v>
      </c>
      <c r="G55" s="297" t="s">
        <v>15</v>
      </c>
      <c r="H55" s="297" t="s">
        <v>16</v>
      </c>
      <c r="I55" s="297" t="s">
        <v>17</v>
      </c>
      <c r="J55" s="297" t="s">
        <v>18</v>
      </c>
      <c r="K55" s="297" t="s">
        <v>19</v>
      </c>
      <c r="L55" s="297" t="s">
        <v>20</v>
      </c>
      <c r="M55" s="297" t="s">
        <v>21</v>
      </c>
    </row>
    <row r="56" spans="1:13" ht="15.75" customHeight="1">
      <c r="A56" s="145">
        <v>2008</v>
      </c>
      <c r="B56" s="367">
        <v>191</v>
      </c>
      <c r="C56" s="146">
        <v>39</v>
      </c>
      <c r="D56" s="146">
        <v>21</v>
      </c>
      <c r="E56" s="146">
        <v>34</v>
      </c>
      <c r="F56" s="146">
        <v>7</v>
      </c>
      <c r="G56" s="146">
        <v>37</v>
      </c>
      <c r="H56" s="146">
        <v>1</v>
      </c>
      <c r="I56" s="146">
        <v>12</v>
      </c>
      <c r="J56" s="146">
        <v>14</v>
      </c>
      <c r="K56" s="146">
        <v>9</v>
      </c>
      <c r="L56" s="146">
        <v>12</v>
      </c>
      <c r="M56" s="146">
        <v>5</v>
      </c>
    </row>
    <row r="57" spans="1:13" ht="15.75" customHeight="1">
      <c r="A57" s="145">
        <v>2009</v>
      </c>
      <c r="B57" s="367">
        <v>214</v>
      </c>
      <c r="C57" s="146">
        <v>42</v>
      </c>
      <c r="D57" s="146">
        <v>32</v>
      </c>
      <c r="E57" s="146">
        <v>27</v>
      </c>
      <c r="F57" s="146">
        <v>12</v>
      </c>
      <c r="G57" s="146">
        <v>32</v>
      </c>
      <c r="H57" s="146">
        <v>3</v>
      </c>
      <c r="I57" s="146">
        <v>21</v>
      </c>
      <c r="J57" s="146">
        <v>19</v>
      </c>
      <c r="K57" s="146">
        <v>9</v>
      </c>
      <c r="L57" s="146">
        <v>12</v>
      </c>
      <c r="M57" s="146">
        <v>5</v>
      </c>
    </row>
    <row r="58" spans="1:13" ht="15.75" customHeight="1">
      <c r="A58" s="145">
        <v>2010</v>
      </c>
      <c r="B58" s="367">
        <v>186</v>
      </c>
      <c r="C58" s="146">
        <v>25</v>
      </c>
      <c r="D58" s="146">
        <v>23</v>
      </c>
      <c r="E58" s="146">
        <v>28</v>
      </c>
      <c r="F58" s="146">
        <v>9</v>
      </c>
      <c r="G58" s="146">
        <v>40</v>
      </c>
      <c r="H58" s="146">
        <v>1</v>
      </c>
      <c r="I58" s="146">
        <v>15</v>
      </c>
      <c r="J58" s="146">
        <v>19</v>
      </c>
      <c r="K58" s="146">
        <v>7</v>
      </c>
      <c r="L58" s="146">
        <v>12</v>
      </c>
      <c r="M58" s="146">
        <v>7</v>
      </c>
    </row>
    <row r="59" spans="1:13" ht="15.75" customHeight="1">
      <c r="A59" s="145">
        <v>2011</v>
      </c>
      <c r="B59" s="367">
        <v>207</v>
      </c>
      <c r="C59" s="146">
        <v>33</v>
      </c>
      <c r="D59" s="146">
        <v>20</v>
      </c>
      <c r="E59" s="146">
        <v>29</v>
      </c>
      <c r="F59" s="146">
        <v>9</v>
      </c>
      <c r="G59" s="146">
        <v>33</v>
      </c>
      <c r="H59" s="146">
        <v>2</v>
      </c>
      <c r="I59" s="146">
        <v>25</v>
      </c>
      <c r="J59" s="146">
        <v>27</v>
      </c>
      <c r="K59" s="146">
        <v>12</v>
      </c>
      <c r="L59" s="146">
        <v>12</v>
      </c>
      <c r="M59" s="146">
        <v>5</v>
      </c>
    </row>
    <row r="60" spans="1:13" ht="15.75" customHeight="1">
      <c r="A60" s="147">
        <v>2012</v>
      </c>
      <c r="B60" s="368">
        <v>223</v>
      </c>
      <c r="C60" s="148">
        <v>27</v>
      </c>
      <c r="D60" s="148">
        <v>27</v>
      </c>
      <c r="E60" s="148">
        <v>34</v>
      </c>
      <c r="F60" s="148">
        <v>11</v>
      </c>
      <c r="G60" s="148">
        <v>53</v>
      </c>
      <c r="H60" s="148">
        <v>1</v>
      </c>
      <c r="I60" s="148">
        <v>17</v>
      </c>
      <c r="J60" s="148">
        <v>14</v>
      </c>
      <c r="K60" s="148">
        <v>10</v>
      </c>
      <c r="L60" s="148">
        <v>18</v>
      </c>
      <c r="M60" s="148">
        <v>11</v>
      </c>
    </row>
    <row r="61" spans="1:13" ht="15.75" customHeight="1">
      <c r="A61" s="147">
        <v>2013</v>
      </c>
      <c r="B61" s="368">
        <v>236</v>
      </c>
      <c r="C61" s="148">
        <v>28</v>
      </c>
      <c r="D61" s="148">
        <v>35</v>
      </c>
      <c r="E61" s="148">
        <v>32</v>
      </c>
      <c r="F61" s="148">
        <v>18</v>
      </c>
      <c r="G61" s="148">
        <v>32</v>
      </c>
      <c r="H61" s="148">
        <v>4</v>
      </c>
      <c r="I61" s="148">
        <v>26</v>
      </c>
      <c r="J61" s="148">
        <v>21</v>
      </c>
      <c r="K61" s="148">
        <v>10</v>
      </c>
      <c r="L61" s="148">
        <v>20</v>
      </c>
      <c r="M61" s="148">
        <v>10</v>
      </c>
    </row>
    <row r="62" spans="1:13" ht="15.75" customHeight="1">
      <c r="A62" s="147">
        <v>2014</v>
      </c>
      <c r="B62" s="368">
        <v>233</v>
      </c>
      <c r="C62" s="148">
        <v>46</v>
      </c>
      <c r="D62" s="148">
        <v>31</v>
      </c>
      <c r="E62" s="148">
        <v>34</v>
      </c>
      <c r="F62" s="148">
        <v>12</v>
      </c>
      <c r="G62" s="148">
        <v>34</v>
      </c>
      <c r="H62" s="148">
        <v>3</v>
      </c>
      <c r="I62" s="148">
        <v>26</v>
      </c>
      <c r="J62" s="148">
        <v>21</v>
      </c>
      <c r="K62" s="148">
        <v>16</v>
      </c>
      <c r="L62" s="148">
        <v>6</v>
      </c>
      <c r="M62" s="148">
        <v>4</v>
      </c>
    </row>
    <row r="63" spans="1:13" ht="15.75" customHeight="1">
      <c r="A63" s="147">
        <v>2015</v>
      </c>
      <c r="B63" s="368">
        <v>239</v>
      </c>
      <c r="C63" s="148">
        <v>48</v>
      </c>
      <c r="D63" s="148">
        <v>21</v>
      </c>
      <c r="E63" s="148">
        <v>28</v>
      </c>
      <c r="F63" s="148">
        <v>8</v>
      </c>
      <c r="G63" s="148">
        <v>42</v>
      </c>
      <c r="H63" s="148">
        <v>3</v>
      </c>
      <c r="I63" s="148">
        <v>30</v>
      </c>
      <c r="J63" s="148">
        <v>21</v>
      </c>
      <c r="K63" s="148">
        <v>12</v>
      </c>
      <c r="L63" s="148">
        <v>17</v>
      </c>
      <c r="M63" s="148">
        <v>9</v>
      </c>
    </row>
    <row r="64" spans="1:13" ht="15.75" customHeight="1">
      <c r="A64" s="147">
        <v>2016</v>
      </c>
      <c r="B64" s="368">
        <v>240</v>
      </c>
      <c r="C64" s="148">
        <v>42</v>
      </c>
      <c r="D64" s="148">
        <v>25</v>
      </c>
      <c r="E64" s="148">
        <v>37</v>
      </c>
      <c r="F64" s="148">
        <v>14</v>
      </c>
      <c r="G64" s="148">
        <v>35</v>
      </c>
      <c r="H64" s="148">
        <v>5</v>
      </c>
      <c r="I64" s="148">
        <v>38</v>
      </c>
      <c r="J64" s="148">
        <v>20</v>
      </c>
      <c r="K64" s="148">
        <v>5</v>
      </c>
      <c r="L64" s="148">
        <v>12</v>
      </c>
      <c r="M64" s="148">
        <v>7</v>
      </c>
    </row>
    <row r="65" spans="1:13" ht="15.75" customHeight="1">
      <c r="A65" s="147">
        <v>2017</v>
      </c>
      <c r="B65" s="368">
        <v>210</v>
      </c>
      <c r="C65" s="148">
        <v>38</v>
      </c>
      <c r="D65" s="148">
        <v>35</v>
      </c>
      <c r="E65" s="148">
        <v>24</v>
      </c>
      <c r="F65" s="148">
        <v>10</v>
      </c>
      <c r="G65" s="148">
        <v>24</v>
      </c>
      <c r="H65" s="148">
        <v>4</v>
      </c>
      <c r="I65" s="148">
        <v>31</v>
      </c>
      <c r="J65" s="148">
        <v>23</v>
      </c>
      <c r="K65" s="148">
        <v>6</v>
      </c>
      <c r="L65" s="148">
        <v>11</v>
      </c>
      <c r="M65" s="148">
        <v>4</v>
      </c>
    </row>
    <row r="66" spans="1:13" ht="15.75" customHeight="1">
      <c r="A66" s="147">
        <v>2018</v>
      </c>
      <c r="B66" s="368">
        <v>237</v>
      </c>
      <c r="C66" s="148">
        <v>40</v>
      </c>
      <c r="D66" s="148">
        <v>36</v>
      </c>
      <c r="E66" s="148">
        <v>20</v>
      </c>
      <c r="F66" s="148">
        <v>10</v>
      </c>
      <c r="G66" s="148">
        <v>45</v>
      </c>
      <c r="H66" s="113" t="s">
        <v>391</v>
      </c>
      <c r="I66" s="148">
        <v>24</v>
      </c>
      <c r="J66" s="148">
        <v>29</v>
      </c>
      <c r="K66" s="148">
        <v>14</v>
      </c>
      <c r="L66" s="148">
        <v>11</v>
      </c>
      <c r="M66" s="148">
        <v>8</v>
      </c>
    </row>
    <row r="67" spans="1:13" ht="15.75" customHeight="1" thickBot="1">
      <c r="A67" s="294">
        <v>2019</v>
      </c>
      <c r="B67" s="369">
        <v>191</v>
      </c>
      <c r="C67" s="295">
        <v>35</v>
      </c>
      <c r="D67" s="295">
        <v>24</v>
      </c>
      <c r="E67" s="295">
        <v>21</v>
      </c>
      <c r="F67" s="295">
        <v>9</v>
      </c>
      <c r="G67" s="295">
        <v>33</v>
      </c>
      <c r="H67" s="229">
        <v>3</v>
      </c>
      <c r="I67" s="295">
        <v>30</v>
      </c>
      <c r="J67" s="295">
        <v>17</v>
      </c>
      <c r="K67" s="295">
        <v>3</v>
      </c>
      <c r="L67" s="295">
        <v>11</v>
      </c>
      <c r="M67" s="295">
        <v>5</v>
      </c>
    </row>
    <row r="68" spans="1:13" ht="15.75" customHeight="1">
      <c r="A68" s="401" t="s">
        <v>646</v>
      </c>
      <c r="B68" s="401"/>
      <c r="C68" s="401"/>
      <c r="D68" s="401"/>
      <c r="E68" s="401"/>
      <c r="F68" s="401"/>
      <c r="G68" s="401"/>
      <c r="H68" s="401"/>
      <c r="I68" s="401"/>
      <c r="J68" s="401"/>
      <c r="K68" s="401"/>
      <c r="L68" s="401"/>
      <c r="M68" s="401"/>
    </row>
    <row r="69" spans="1:13" ht="15.75" customHeight="1"/>
    <row r="70" spans="1:13" ht="18">
      <c r="A70" s="428" t="s">
        <v>366</v>
      </c>
      <c r="B70" s="428"/>
      <c r="C70" s="428"/>
      <c r="D70" s="428"/>
      <c r="E70" s="428"/>
      <c r="F70" s="428"/>
      <c r="G70" s="428"/>
      <c r="H70" s="428"/>
      <c r="I70" s="428"/>
      <c r="J70" s="428"/>
      <c r="K70" s="428"/>
      <c r="L70" s="428"/>
      <c r="M70" s="428"/>
    </row>
    <row r="71" spans="1:13" ht="15.75" customHeight="1" thickBot="1">
      <c r="A71" s="427" t="s">
        <v>162</v>
      </c>
      <c r="B71" s="427"/>
      <c r="C71" s="427"/>
      <c r="D71" s="427"/>
      <c r="E71" s="427"/>
      <c r="F71" s="427"/>
      <c r="G71" s="427"/>
      <c r="H71" s="427"/>
      <c r="I71" s="427"/>
      <c r="J71" s="427"/>
      <c r="K71" s="427"/>
      <c r="L71" s="427"/>
      <c r="M71" s="427"/>
    </row>
    <row r="72" spans="1:13" ht="15.75" customHeight="1">
      <c r="A72" s="297" t="s">
        <v>1</v>
      </c>
      <c r="B72" s="297" t="s">
        <v>9</v>
      </c>
      <c r="C72" s="297" t="s">
        <v>11</v>
      </c>
      <c r="D72" s="297" t="s">
        <v>12</v>
      </c>
      <c r="E72" s="297" t="s">
        <v>13</v>
      </c>
      <c r="F72" s="297" t="s">
        <v>14</v>
      </c>
      <c r="G72" s="297" t="s">
        <v>15</v>
      </c>
      <c r="H72" s="297" t="s">
        <v>16</v>
      </c>
      <c r="I72" s="297" t="s">
        <v>17</v>
      </c>
      <c r="J72" s="297" t="s">
        <v>18</v>
      </c>
      <c r="K72" s="297" t="s">
        <v>19</v>
      </c>
      <c r="L72" s="297" t="s">
        <v>20</v>
      </c>
      <c r="M72" s="297" t="s">
        <v>21</v>
      </c>
    </row>
    <row r="73" spans="1:13" ht="15.75" customHeight="1">
      <c r="A73" s="145">
        <v>2008</v>
      </c>
      <c r="B73" s="367">
        <v>299</v>
      </c>
      <c r="C73" s="146">
        <v>39</v>
      </c>
      <c r="D73" s="146">
        <v>31</v>
      </c>
      <c r="E73" s="146">
        <v>27</v>
      </c>
      <c r="F73" s="146">
        <v>8</v>
      </c>
      <c r="G73" s="146">
        <v>66</v>
      </c>
      <c r="H73" s="146">
        <v>4</v>
      </c>
      <c r="I73" s="146">
        <v>44</v>
      </c>
      <c r="J73" s="146">
        <v>35</v>
      </c>
      <c r="K73" s="146">
        <v>13</v>
      </c>
      <c r="L73" s="146">
        <v>22</v>
      </c>
      <c r="M73" s="146">
        <v>10</v>
      </c>
    </row>
    <row r="74" spans="1:13" ht="15.75" customHeight="1">
      <c r="A74" s="145">
        <v>2009</v>
      </c>
      <c r="B74" s="367">
        <v>241</v>
      </c>
      <c r="C74" s="146">
        <v>31</v>
      </c>
      <c r="D74" s="146">
        <v>29</v>
      </c>
      <c r="E74" s="146">
        <v>33</v>
      </c>
      <c r="F74" s="146">
        <v>21</v>
      </c>
      <c r="G74" s="146">
        <v>46</v>
      </c>
      <c r="H74" s="146">
        <v>1</v>
      </c>
      <c r="I74" s="146">
        <v>21</v>
      </c>
      <c r="J74" s="146">
        <v>33</v>
      </c>
      <c r="K74" s="146">
        <v>8</v>
      </c>
      <c r="L74" s="146">
        <v>6</v>
      </c>
      <c r="M74" s="146">
        <v>12</v>
      </c>
    </row>
    <row r="75" spans="1:13" ht="15.75" customHeight="1">
      <c r="A75" s="145">
        <v>2010</v>
      </c>
      <c r="B75" s="367">
        <v>242</v>
      </c>
      <c r="C75" s="146">
        <v>54</v>
      </c>
      <c r="D75" s="146">
        <v>26</v>
      </c>
      <c r="E75" s="146">
        <v>21</v>
      </c>
      <c r="F75" s="146">
        <v>9</v>
      </c>
      <c r="G75" s="146">
        <v>48</v>
      </c>
      <c r="H75" s="146">
        <v>5</v>
      </c>
      <c r="I75" s="146">
        <v>26</v>
      </c>
      <c r="J75" s="146">
        <v>25</v>
      </c>
      <c r="K75" s="146">
        <v>19</v>
      </c>
      <c r="L75" s="146">
        <v>5</v>
      </c>
      <c r="M75" s="146">
        <v>4</v>
      </c>
    </row>
    <row r="76" spans="1:13" ht="15.75" customHeight="1">
      <c r="A76" s="145">
        <v>2011</v>
      </c>
      <c r="B76" s="367">
        <v>260</v>
      </c>
      <c r="C76" s="146">
        <v>52</v>
      </c>
      <c r="D76" s="146">
        <v>35</v>
      </c>
      <c r="E76" s="146">
        <v>18</v>
      </c>
      <c r="F76" s="146">
        <v>19</v>
      </c>
      <c r="G76" s="146">
        <v>51</v>
      </c>
      <c r="H76" s="146">
        <v>1</v>
      </c>
      <c r="I76" s="146">
        <v>19</v>
      </c>
      <c r="J76" s="146">
        <v>32</v>
      </c>
      <c r="K76" s="146">
        <v>13</v>
      </c>
      <c r="L76" s="146">
        <v>14</v>
      </c>
      <c r="M76" s="146">
        <v>6</v>
      </c>
    </row>
    <row r="77" spans="1:13" ht="15.75" customHeight="1">
      <c r="A77" s="147">
        <v>2012</v>
      </c>
      <c r="B77" s="368">
        <v>216</v>
      </c>
      <c r="C77" s="148">
        <v>44</v>
      </c>
      <c r="D77" s="148">
        <v>26</v>
      </c>
      <c r="E77" s="148">
        <v>18</v>
      </c>
      <c r="F77" s="148">
        <v>14</v>
      </c>
      <c r="G77" s="148">
        <v>44</v>
      </c>
      <c r="H77" s="171" t="s">
        <v>105</v>
      </c>
      <c r="I77" s="148">
        <v>16</v>
      </c>
      <c r="J77" s="148">
        <v>30</v>
      </c>
      <c r="K77" s="148">
        <v>10</v>
      </c>
      <c r="L77" s="148">
        <v>10</v>
      </c>
      <c r="M77" s="148">
        <v>4</v>
      </c>
    </row>
    <row r="78" spans="1:13" ht="15.75" customHeight="1">
      <c r="A78" s="147">
        <v>2013</v>
      </c>
      <c r="B78" s="368">
        <v>261</v>
      </c>
      <c r="C78" s="148">
        <v>46</v>
      </c>
      <c r="D78" s="148">
        <v>31</v>
      </c>
      <c r="E78" s="148">
        <v>14</v>
      </c>
      <c r="F78" s="148">
        <v>20</v>
      </c>
      <c r="G78" s="148">
        <v>50</v>
      </c>
      <c r="H78" s="171">
        <v>35</v>
      </c>
      <c r="I78" s="148">
        <v>28</v>
      </c>
      <c r="J78" s="148">
        <v>10</v>
      </c>
      <c r="K78" s="148">
        <v>11</v>
      </c>
      <c r="L78" s="148">
        <v>11</v>
      </c>
      <c r="M78" s="148">
        <v>5</v>
      </c>
    </row>
    <row r="79" spans="1:13" ht="15.75" customHeight="1">
      <c r="A79" s="147">
        <v>2014</v>
      </c>
      <c r="B79" s="368">
        <v>243</v>
      </c>
      <c r="C79" s="148">
        <v>43</v>
      </c>
      <c r="D79" s="148">
        <v>29</v>
      </c>
      <c r="E79" s="148">
        <v>17</v>
      </c>
      <c r="F79" s="148">
        <v>23</v>
      </c>
      <c r="G79" s="148">
        <v>45</v>
      </c>
      <c r="H79" s="171" t="s">
        <v>105</v>
      </c>
      <c r="I79" s="148">
        <v>36</v>
      </c>
      <c r="J79" s="148">
        <v>20</v>
      </c>
      <c r="K79" s="148">
        <v>9</v>
      </c>
      <c r="L79" s="148">
        <v>17</v>
      </c>
      <c r="M79" s="148">
        <v>4</v>
      </c>
    </row>
    <row r="80" spans="1:13" ht="15.75" customHeight="1">
      <c r="A80" s="147">
        <v>2015</v>
      </c>
      <c r="B80" s="368">
        <v>229</v>
      </c>
      <c r="C80" s="148">
        <v>58</v>
      </c>
      <c r="D80" s="148">
        <v>32</v>
      </c>
      <c r="E80" s="148">
        <v>17</v>
      </c>
      <c r="F80" s="148">
        <v>17</v>
      </c>
      <c r="G80" s="148">
        <v>34</v>
      </c>
      <c r="H80" s="171" t="s">
        <v>105</v>
      </c>
      <c r="I80" s="148">
        <v>19</v>
      </c>
      <c r="J80" s="148">
        <v>31</v>
      </c>
      <c r="K80" s="148">
        <v>6</v>
      </c>
      <c r="L80" s="148">
        <v>11</v>
      </c>
      <c r="M80" s="148">
        <v>4</v>
      </c>
    </row>
    <row r="81" spans="1:13" ht="15.75" customHeight="1">
      <c r="A81" s="147">
        <v>2016</v>
      </c>
      <c r="B81" s="368">
        <v>282</v>
      </c>
      <c r="C81" s="148">
        <v>63</v>
      </c>
      <c r="D81" s="148">
        <v>29</v>
      </c>
      <c r="E81" s="148">
        <v>28</v>
      </c>
      <c r="F81" s="148">
        <v>16</v>
      </c>
      <c r="G81" s="148">
        <v>37</v>
      </c>
      <c r="H81" s="171">
        <v>1</v>
      </c>
      <c r="I81" s="148">
        <v>39</v>
      </c>
      <c r="J81" s="148">
        <v>42</v>
      </c>
      <c r="K81" s="148">
        <v>10</v>
      </c>
      <c r="L81" s="148">
        <v>11</v>
      </c>
      <c r="M81" s="148">
        <v>6</v>
      </c>
    </row>
    <row r="82" spans="1:13" ht="15.75" customHeight="1">
      <c r="A82" s="147">
        <v>2017</v>
      </c>
      <c r="B82" s="368">
        <v>216</v>
      </c>
      <c r="C82" s="148">
        <v>40</v>
      </c>
      <c r="D82" s="148">
        <v>27</v>
      </c>
      <c r="E82" s="148">
        <v>17</v>
      </c>
      <c r="F82" s="148">
        <v>9</v>
      </c>
      <c r="G82" s="148">
        <v>25</v>
      </c>
      <c r="H82" s="171" t="s">
        <v>105</v>
      </c>
      <c r="I82" s="148">
        <v>37</v>
      </c>
      <c r="J82" s="148">
        <v>34</v>
      </c>
      <c r="K82" s="148">
        <v>12</v>
      </c>
      <c r="L82" s="148">
        <v>10</v>
      </c>
      <c r="M82" s="148">
        <v>5</v>
      </c>
    </row>
    <row r="83" spans="1:13" ht="15.75" customHeight="1">
      <c r="A83" s="147">
        <v>2018</v>
      </c>
      <c r="B83" s="368">
        <v>247</v>
      </c>
      <c r="C83" s="148">
        <v>61</v>
      </c>
      <c r="D83" s="148">
        <v>36</v>
      </c>
      <c r="E83" s="148">
        <v>18</v>
      </c>
      <c r="F83" s="148">
        <v>9</v>
      </c>
      <c r="G83" s="148">
        <v>51</v>
      </c>
      <c r="H83" s="171" t="s">
        <v>105</v>
      </c>
      <c r="I83" s="148">
        <v>28</v>
      </c>
      <c r="J83" s="148">
        <v>23</v>
      </c>
      <c r="K83" s="148">
        <v>4</v>
      </c>
      <c r="L83" s="148">
        <v>14</v>
      </c>
      <c r="M83" s="148">
        <v>3</v>
      </c>
    </row>
    <row r="84" spans="1:13" ht="15.75" customHeight="1" thickBot="1">
      <c r="A84" s="294">
        <v>2019</v>
      </c>
      <c r="B84" s="369">
        <v>255</v>
      </c>
      <c r="C84" s="295">
        <v>42</v>
      </c>
      <c r="D84" s="295">
        <v>30</v>
      </c>
      <c r="E84" s="295">
        <v>26</v>
      </c>
      <c r="F84" s="295">
        <v>9</v>
      </c>
      <c r="G84" s="295">
        <v>50</v>
      </c>
      <c r="H84" s="305">
        <v>1</v>
      </c>
      <c r="I84" s="295">
        <v>36</v>
      </c>
      <c r="J84" s="295">
        <v>22</v>
      </c>
      <c r="K84" s="295">
        <v>16</v>
      </c>
      <c r="L84" s="295">
        <v>19</v>
      </c>
      <c r="M84" s="295">
        <v>4</v>
      </c>
    </row>
    <row r="85" spans="1:13" ht="16.5" customHeight="1">
      <c r="A85" s="401" t="s">
        <v>646</v>
      </c>
      <c r="B85" s="401"/>
      <c r="C85" s="401"/>
      <c r="D85" s="401"/>
      <c r="E85" s="401"/>
      <c r="F85" s="401"/>
      <c r="G85" s="401"/>
      <c r="H85" s="401"/>
      <c r="I85" s="401"/>
      <c r="J85" s="401"/>
      <c r="K85" s="401"/>
      <c r="L85" s="401"/>
      <c r="M85" s="401"/>
    </row>
  </sheetData>
  <mergeCells count="15">
    <mergeCell ref="A85:M85"/>
    <mergeCell ref="A71:M71"/>
    <mergeCell ref="A1:M1"/>
    <mergeCell ref="A53:M53"/>
    <mergeCell ref="A70:M70"/>
    <mergeCell ref="A3:M3"/>
    <mergeCell ref="A54:M54"/>
    <mergeCell ref="A36:M36"/>
    <mergeCell ref="A37:M37"/>
    <mergeCell ref="A19:M19"/>
    <mergeCell ref="A20:M20"/>
    <mergeCell ref="A17:M17"/>
    <mergeCell ref="A34:M34"/>
    <mergeCell ref="A51:M51"/>
    <mergeCell ref="A68:M68"/>
  </mergeCells>
  <phoneticPr fontId="11" type="noConversion"/>
  <pageMargins left="0.59055118110236227" right="0.39370078740157483" top="0.98425196850393704" bottom="0.98425196850393704" header="0.51181102362204722" footer="0.51181102362204722"/>
  <pageSetup paperSize="9" scale="83" orientation="portrait" r:id="rId1"/>
  <headerFooter alignWithMargins="0">
    <oddHeader>&amp;R&amp;A</oddHead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52"/>
  <sheetViews>
    <sheetView zoomScale="85" zoomScaleNormal="85" workbookViewId="0">
      <selection activeCell="S37" sqref="S37"/>
    </sheetView>
  </sheetViews>
  <sheetFormatPr baseColWidth="10" defaultRowHeight="12.75"/>
  <cols>
    <col min="1" max="1" width="6.42578125" bestFit="1" customWidth="1"/>
    <col min="2" max="2" width="6.7109375" bestFit="1" customWidth="1"/>
    <col min="3" max="3" width="17.42578125" bestFit="1" customWidth="1"/>
    <col min="4" max="4" width="10.5703125" bestFit="1" customWidth="1"/>
    <col min="5" max="5" width="6.7109375" bestFit="1" customWidth="1"/>
    <col min="6" max="6" width="18.5703125" bestFit="1" customWidth="1"/>
    <col min="7" max="7" width="7.7109375" bestFit="1" customWidth="1"/>
    <col min="8" max="8" width="10.140625" bestFit="1" customWidth="1"/>
    <col min="9" max="9" width="7.5703125" bestFit="1" customWidth="1"/>
    <col min="10" max="10" width="11.5703125" bestFit="1" customWidth="1"/>
  </cols>
  <sheetData>
    <row r="1" spans="1:10" ht="18">
      <c r="A1" s="431" t="s">
        <v>206</v>
      </c>
      <c r="B1" s="431"/>
      <c r="C1" s="431"/>
      <c r="D1" s="431"/>
      <c r="E1" s="431"/>
      <c r="F1" s="431"/>
      <c r="G1" s="431"/>
      <c r="H1" s="431"/>
      <c r="I1" s="431"/>
    </row>
    <row r="2" spans="1:10" ht="16.5" customHeight="1">
      <c r="A2" s="394"/>
      <c r="B2" s="394"/>
      <c r="C2" s="394"/>
      <c r="D2" s="394"/>
      <c r="E2" s="394"/>
      <c r="F2" s="394"/>
      <c r="G2" s="394"/>
      <c r="H2" s="394"/>
      <c r="I2" s="394"/>
    </row>
    <row r="3" spans="1:10" ht="15.75" customHeight="1" thickBot="1">
      <c r="A3" s="427" t="s">
        <v>163</v>
      </c>
      <c r="B3" s="427"/>
      <c r="C3" s="427"/>
      <c r="D3" s="427"/>
      <c r="E3" s="427"/>
      <c r="F3" s="427"/>
      <c r="G3" s="427"/>
      <c r="H3" s="427"/>
      <c r="I3" s="427"/>
      <c r="J3" s="427"/>
    </row>
    <row r="4" spans="1:10" ht="15.75" customHeight="1">
      <c r="A4" s="301" t="s">
        <v>1</v>
      </c>
      <c r="B4" s="301" t="s">
        <v>7</v>
      </c>
      <c r="C4" s="301" t="s">
        <v>9</v>
      </c>
      <c r="D4" s="301" t="s">
        <v>47</v>
      </c>
      <c r="E4" s="301" t="s">
        <v>72</v>
      </c>
      <c r="F4" s="301" t="s">
        <v>73</v>
      </c>
      <c r="G4" s="301" t="s">
        <v>74</v>
      </c>
      <c r="H4" s="301" t="s">
        <v>75</v>
      </c>
      <c r="I4" s="301" t="s">
        <v>76</v>
      </c>
      <c r="J4" s="301" t="s">
        <v>304</v>
      </c>
    </row>
    <row r="5" spans="1:10" ht="15.75" customHeight="1">
      <c r="A5" s="147">
        <v>2008</v>
      </c>
      <c r="B5" s="370">
        <v>490</v>
      </c>
      <c r="C5" s="154">
        <v>191</v>
      </c>
      <c r="D5" s="154">
        <v>62</v>
      </c>
      <c r="E5" s="154">
        <v>187</v>
      </c>
      <c r="F5" s="154">
        <v>38</v>
      </c>
      <c r="G5" s="154">
        <v>2</v>
      </c>
      <c r="H5" s="154">
        <v>5</v>
      </c>
      <c r="I5" s="154">
        <v>5</v>
      </c>
      <c r="J5" s="172">
        <v>0</v>
      </c>
    </row>
    <row r="6" spans="1:10" ht="15.75" customHeight="1">
      <c r="A6" s="147">
        <v>2009</v>
      </c>
      <c r="B6" s="370">
        <v>455</v>
      </c>
      <c r="C6" s="154">
        <v>214</v>
      </c>
      <c r="D6" s="154">
        <v>58</v>
      </c>
      <c r="E6" s="154">
        <v>154</v>
      </c>
      <c r="F6" s="154">
        <v>14</v>
      </c>
      <c r="G6" s="154">
        <v>2</v>
      </c>
      <c r="H6" s="154">
        <v>9</v>
      </c>
      <c r="I6" s="154">
        <v>4</v>
      </c>
      <c r="J6" s="172">
        <v>0</v>
      </c>
    </row>
    <row r="7" spans="1:10" ht="15.75" customHeight="1">
      <c r="A7" s="147">
        <v>2010</v>
      </c>
      <c r="B7" s="370">
        <v>428</v>
      </c>
      <c r="C7" s="154">
        <v>186</v>
      </c>
      <c r="D7" s="154">
        <v>52</v>
      </c>
      <c r="E7" s="154">
        <v>158</v>
      </c>
      <c r="F7" s="154">
        <v>14</v>
      </c>
      <c r="G7" s="155">
        <v>0</v>
      </c>
      <c r="H7" s="154">
        <v>12</v>
      </c>
      <c r="I7" s="154">
        <v>6</v>
      </c>
      <c r="J7" s="172">
        <v>0</v>
      </c>
    </row>
    <row r="8" spans="1:10" ht="15.75" customHeight="1">
      <c r="A8" s="147">
        <v>2011</v>
      </c>
      <c r="B8" s="370">
        <v>467</v>
      </c>
      <c r="C8" s="154">
        <v>207</v>
      </c>
      <c r="D8" s="154">
        <v>61</v>
      </c>
      <c r="E8" s="154">
        <v>144</v>
      </c>
      <c r="F8" s="154">
        <v>17</v>
      </c>
      <c r="G8" s="154">
        <v>4</v>
      </c>
      <c r="H8" s="154">
        <v>25</v>
      </c>
      <c r="I8" s="154">
        <v>9</v>
      </c>
      <c r="J8" s="172">
        <v>0</v>
      </c>
    </row>
    <row r="9" spans="1:10" ht="15.75" customHeight="1">
      <c r="A9" s="147">
        <v>2012</v>
      </c>
      <c r="B9" s="370">
        <v>439</v>
      </c>
      <c r="C9" s="154">
        <v>223</v>
      </c>
      <c r="D9" s="154">
        <v>66</v>
      </c>
      <c r="E9" s="154">
        <v>99</v>
      </c>
      <c r="F9" s="154">
        <v>24</v>
      </c>
      <c r="G9" s="154">
        <v>1</v>
      </c>
      <c r="H9" s="154">
        <v>15</v>
      </c>
      <c r="I9" s="154">
        <v>9</v>
      </c>
      <c r="J9" s="154">
        <v>2</v>
      </c>
    </row>
    <row r="10" spans="1:10" ht="15.75" customHeight="1">
      <c r="A10" s="147">
        <v>2013</v>
      </c>
      <c r="B10" s="370">
        <v>497</v>
      </c>
      <c r="C10" s="154">
        <v>236</v>
      </c>
      <c r="D10" s="154">
        <v>64</v>
      </c>
      <c r="E10" s="154">
        <v>145</v>
      </c>
      <c r="F10" s="154">
        <v>21</v>
      </c>
      <c r="G10" s="154">
        <v>1</v>
      </c>
      <c r="H10" s="154">
        <v>24</v>
      </c>
      <c r="I10" s="154">
        <v>5</v>
      </c>
      <c r="J10" s="154">
        <v>1</v>
      </c>
    </row>
    <row r="11" spans="1:10" ht="15.75" customHeight="1">
      <c r="A11" s="147">
        <v>2014</v>
      </c>
      <c r="B11" s="370">
        <v>476</v>
      </c>
      <c r="C11" s="154">
        <v>233</v>
      </c>
      <c r="D11" s="154">
        <v>58</v>
      </c>
      <c r="E11" s="154">
        <v>126</v>
      </c>
      <c r="F11" s="154">
        <v>35</v>
      </c>
      <c r="G11" s="154">
        <v>2</v>
      </c>
      <c r="H11" s="154">
        <v>16</v>
      </c>
      <c r="I11" s="154">
        <v>6</v>
      </c>
      <c r="J11" s="172">
        <v>0</v>
      </c>
    </row>
    <row r="12" spans="1:10" ht="15.75" customHeight="1">
      <c r="A12" s="147">
        <v>2015</v>
      </c>
      <c r="B12" s="370">
        <v>468</v>
      </c>
      <c r="C12" s="154">
        <v>239</v>
      </c>
      <c r="D12" s="154">
        <v>57</v>
      </c>
      <c r="E12" s="154">
        <v>121</v>
      </c>
      <c r="F12" s="154">
        <v>31</v>
      </c>
      <c r="G12" s="154">
        <v>3</v>
      </c>
      <c r="H12" s="154">
        <v>9</v>
      </c>
      <c r="I12" s="154">
        <v>8</v>
      </c>
      <c r="J12" s="172">
        <v>0</v>
      </c>
    </row>
    <row r="13" spans="1:10" ht="15.75" customHeight="1">
      <c r="A13" s="147">
        <v>2016</v>
      </c>
      <c r="B13" s="370">
        <v>522</v>
      </c>
      <c r="C13" s="154">
        <v>240</v>
      </c>
      <c r="D13" s="154">
        <v>55</v>
      </c>
      <c r="E13" s="154">
        <v>143</v>
      </c>
      <c r="F13" s="154">
        <v>44</v>
      </c>
      <c r="G13" s="154">
        <v>5</v>
      </c>
      <c r="H13" s="154">
        <v>20</v>
      </c>
      <c r="I13" s="154">
        <v>15</v>
      </c>
      <c r="J13" s="172">
        <v>0</v>
      </c>
    </row>
    <row r="14" spans="1:10" ht="15.75" customHeight="1">
      <c r="A14" s="147">
        <v>2017</v>
      </c>
      <c r="B14" s="370">
        <v>426</v>
      </c>
      <c r="C14" s="154">
        <v>210</v>
      </c>
      <c r="D14" s="154">
        <v>48</v>
      </c>
      <c r="E14" s="154">
        <v>120</v>
      </c>
      <c r="F14" s="154">
        <v>24</v>
      </c>
      <c r="G14" s="172">
        <v>0</v>
      </c>
      <c r="H14" s="154">
        <v>17</v>
      </c>
      <c r="I14" s="154">
        <v>7</v>
      </c>
      <c r="J14" s="172">
        <v>0</v>
      </c>
    </row>
    <row r="15" spans="1:10" ht="15.75" customHeight="1">
      <c r="A15" s="147">
        <v>2018</v>
      </c>
      <c r="B15" s="370">
        <v>484</v>
      </c>
      <c r="C15" s="154">
        <v>237</v>
      </c>
      <c r="D15" s="154">
        <v>46</v>
      </c>
      <c r="E15" s="154">
        <v>143</v>
      </c>
      <c r="F15" s="154">
        <v>31</v>
      </c>
      <c r="G15" s="154">
        <v>1</v>
      </c>
      <c r="H15" s="154">
        <v>15</v>
      </c>
      <c r="I15" s="154">
        <v>9</v>
      </c>
      <c r="J15" s="154">
        <v>2</v>
      </c>
    </row>
    <row r="16" spans="1:10" ht="15.75" customHeight="1" thickBot="1">
      <c r="A16" s="294">
        <v>2019</v>
      </c>
      <c r="B16" s="371">
        <v>446</v>
      </c>
      <c r="C16" s="295">
        <v>191</v>
      </c>
      <c r="D16" s="295">
        <v>38</v>
      </c>
      <c r="E16" s="295">
        <v>154</v>
      </c>
      <c r="F16" s="295">
        <v>30</v>
      </c>
      <c r="G16" s="295">
        <v>1</v>
      </c>
      <c r="H16" s="295">
        <v>17</v>
      </c>
      <c r="I16" s="295">
        <v>14</v>
      </c>
      <c r="J16" s="295">
        <v>1</v>
      </c>
    </row>
    <row r="17" spans="1:10" ht="15.75" customHeight="1">
      <c r="A17" s="401" t="s">
        <v>646</v>
      </c>
      <c r="B17" s="401"/>
      <c r="C17" s="401"/>
      <c r="D17" s="401"/>
      <c r="E17" s="401"/>
      <c r="F17" s="401"/>
      <c r="G17" s="401"/>
      <c r="H17" s="401"/>
      <c r="I17" s="401"/>
      <c r="J17" s="401"/>
    </row>
    <row r="18" spans="1:10" ht="15.75" customHeight="1"/>
    <row r="19" spans="1:10" ht="18">
      <c r="A19" s="431" t="s">
        <v>368</v>
      </c>
      <c r="B19" s="431"/>
      <c r="C19" s="431"/>
      <c r="D19" s="431"/>
      <c r="E19" s="431"/>
      <c r="F19" s="431"/>
      <c r="G19" s="431"/>
      <c r="H19" s="431"/>
      <c r="I19" s="431"/>
    </row>
    <row r="20" spans="1:10" ht="15.75" customHeight="1" thickBot="1">
      <c r="A20" s="427" t="s">
        <v>164</v>
      </c>
      <c r="B20" s="427"/>
      <c r="C20" s="427"/>
      <c r="D20" s="427"/>
      <c r="E20" s="427"/>
      <c r="F20" s="427"/>
      <c r="G20" s="427"/>
      <c r="H20" s="427"/>
      <c r="I20" s="427"/>
      <c r="J20" s="427"/>
    </row>
    <row r="21" spans="1:10" ht="15.75" customHeight="1">
      <c r="A21" s="301" t="s">
        <v>1</v>
      </c>
      <c r="B21" s="301" t="s">
        <v>7</v>
      </c>
      <c r="C21" s="301" t="s">
        <v>9</v>
      </c>
      <c r="D21" s="301" t="s">
        <v>47</v>
      </c>
      <c r="E21" s="301" t="s">
        <v>72</v>
      </c>
      <c r="F21" s="301" t="s">
        <v>73</v>
      </c>
      <c r="G21" s="301" t="s">
        <v>74</v>
      </c>
      <c r="H21" s="301" t="s">
        <v>75</v>
      </c>
      <c r="I21" s="301" t="s">
        <v>76</v>
      </c>
      <c r="J21" s="301" t="s">
        <v>304</v>
      </c>
    </row>
    <row r="22" spans="1:10" ht="15.75" customHeight="1">
      <c r="A22" s="147">
        <v>2008</v>
      </c>
      <c r="B22" s="370">
        <v>241</v>
      </c>
      <c r="C22" s="154">
        <v>93</v>
      </c>
      <c r="D22" s="154">
        <v>30</v>
      </c>
      <c r="E22" s="154">
        <v>89</v>
      </c>
      <c r="F22" s="154">
        <v>18</v>
      </c>
      <c r="G22" s="154">
        <v>1</v>
      </c>
      <c r="H22" s="154">
        <v>5</v>
      </c>
      <c r="I22" s="154">
        <v>5</v>
      </c>
      <c r="J22" s="156" t="s">
        <v>105</v>
      </c>
    </row>
    <row r="23" spans="1:10" ht="15.75" customHeight="1">
      <c r="A23" s="147">
        <v>2009</v>
      </c>
      <c r="B23" s="370">
        <v>229</v>
      </c>
      <c r="C23" s="154">
        <v>103</v>
      </c>
      <c r="D23" s="154">
        <v>36</v>
      </c>
      <c r="E23" s="154">
        <v>75</v>
      </c>
      <c r="F23" s="154">
        <v>8</v>
      </c>
      <c r="G23" s="155">
        <v>0</v>
      </c>
      <c r="H23" s="154">
        <v>4</v>
      </c>
      <c r="I23" s="154">
        <v>3</v>
      </c>
      <c r="J23" s="156" t="s">
        <v>105</v>
      </c>
    </row>
    <row r="24" spans="1:10" ht="15.75" customHeight="1">
      <c r="A24" s="147">
        <v>2010</v>
      </c>
      <c r="B24" s="370">
        <v>190</v>
      </c>
      <c r="C24" s="154">
        <v>92</v>
      </c>
      <c r="D24" s="154">
        <v>22</v>
      </c>
      <c r="E24" s="154">
        <v>63</v>
      </c>
      <c r="F24" s="154">
        <v>5</v>
      </c>
      <c r="G24" s="155">
        <v>0</v>
      </c>
      <c r="H24" s="154">
        <v>4</v>
      </c>
      <c r="I24" s="154">
        <v>4</v>
      </c>
      <c r="J24" s="156" t="s">
        <v>105</v>
      </c>
    </row>
    <row r="25" spans="1:10" ht="15.75" customHeight="1">
      <c r="A25" s="147">
        <v>2011</v>
      </c>
      <c r="B25" s="370">
        <v>226</v>
      </c>
      <c r="C25" s="154">
        <v>104</v>
      </c>
      <c r="D25" s="154">
        <v>26</v>
      </c>
      <c r="E25" s="154">
        <v>73</v>
      </c>
      <c r="F25" s="154">
        <v>8</v>
      </c>
      <c r="G25" s="155">
        <v>0</v>
      </c>
      <c r="H25" s="154">
        <v>9</v>
      </c>
      <c r="I25" s="154">
        <v>6</v>
      </c>
      <c r="J25" s="156" t="s">
        <v>105</v>
      </c>
    </row>
    <row r="26" spans="1:10" ht="15.75" customHeight="1">
      <c r="A26" s="147">
        <v>2012</v>
      </c>
      <c r="B26" s="370">
        <v>215</v>
      </c>
      <c r="C26" s="154">
        <v>130</v>
      </c>
      <c r="D26" s="154">
        <v>33</v>
      </c>
      <c r="E26" s="154">
        <v>33</v>
      </c>
      <c r="F26" s="154">
        <v>8</v>
      </c>
      <c r="G26" s="155" t="s">
        <v>105</v>
      </c>
      <c r="H26" s="154">
        <v>4</v>
      </c>
      <c r="I26" s="154">
        <v>5</v>
      </c>
      <c r="J26" s="154">
        <v>2</v>
      </c>
    </row>
    <row r="27" spans="1:10" ht="15.75" customHeight="1">
      <c r="A27" s="147">
        <v>2013</v>
      </c>
      <c r="B27" s="370">
        <v>244</v>
      </c>
      <c r="C27" s="154">
        <v>129</v>
      </c>
      <c r="D27" s="154">
        <v>30</v>
      </c>
      <c r="E27" s="154">
        <v>63</v>
      </c>
      <c r="F27" s="154">
        <v>8</v>
      </c>
      <c r="G27" s="155">
        <v>0</v>
      </c>
      <c r="H27" s="154">
        <v>10</v>
      </c>
      <c r="I27" s="154">
        <v>3</v>
      </c>
      <c r="J27" s="154">
        <v>1</v>
      </c>
    </row>
    <row r="28" spans="1:10" ht="15.75" customHeight="1">
      <c r="A28" s="147">
        <v>2014</v>
      </c>
      <c r="B28" s="370">
        <v>233</v>
      </c>
      <c r="C28" s="154">
        <v>127</v>
      </c>
      <c r="D28" s="154">
        <v>32</v>
      </c>
      <c r="E28" s="154">
        <v>49</v>
      </c>
      <c r="F28" s="154">
        <v>14</v>
      </c>
      <c r="G28" s="154">
        <v>2</v>
      </c>
      <c r="H28" s="154">
        <v>6</v>
      </c>
      <c r="I28" s="154">
        <v>3</v>
      </c>
      <c r="J28" s="156" t="s">
        <v>105</v>
      </c>
    </row>
    <row r="29" spans="1:10" ht="15.75" customHeight="1">
      <c r="A29" s="147">
        <v>2015</v>
      </c>
      <c r="B29" s="370">
        <v>222</v>
      </c>
      <c r="C29" s="154">
        <v>127</v>
      </c>
      <c r="D29" s="154">
        <v>24</v>
      </c>
      <c r="E29" s="154">
        <v>52</v>
      </c>
      <c r="F29" s="154">
        <v>12</v>
      </c>
      <c r="G29" s="154">
        <v>1</v>
      </c>
      <c r="H29" s="154">
        <v>1</v>
      </c>
      <c r="I29" s="154">
        <v>5</v>
      </c>
      <c r="J29" s="156" t="s">
        <v>105</v>
      </c>
    </row>
    <row r="30" spans="1:10" ht="15.75" customHeight="1">
      <c r="A30" s="147">
        <v>2016</v>
      </c>
      <c r="B30" s="370">
        <v>249</v>
      </c>
      <c r="C30" s="154">
        <v>115</v>
      </c>
      <c r="D30" s="154">
        <v>20</v>
      </c>
      <c r="E30" s="154">
        <v>68</v>
      </c>
      <c r="F30" s="154">
        <v>24</v>
      </c>
      <c r="G30" s="154">
        <v>3</v>
      </c>
      <c r="H30" s="154">
        <v>7</v>
      </c>
      <c r="I30" s="154">
        <v>12</v>
      </c>
      <c r="J30" s="156" t="s">
        <v>105</v>
      </c>
    </row>
    <row r="31" spans="1:10" ht="15.75" customHeight="1">
      <c r="A31" s="147">
        <v>2017</v>
      </c>
      <c r="B31" s="370">
        <v>200</v>
      </c>
      <c r="C31" s="154">
        <v>106</v>
      </c>
      <c r="D31" s="154">
        <v>22</v>
      </c>
      <c r="E31" s="154">
        <v>49</v>
      </c>
      <c r="F31" s="154">
        <v>11</v>
      </c>
      <c r="G31" s="156" t="s">
        <v>105</v>
      </c>
      <c r="H31" s="154">
        <v>7</v>
      </c>
      <c r="I31" s="154">
        <v>5</v>
      </c>
      <c r="J31" s="156" t="s">
        <v>105</v>
      </c>
    </row>
    <row r="32" spans="1:10" ht="15.75" customHeight="1">
      <c r="A32" s="147">
        <v>2018</v>
      </c>
      <c r="B32" s="370">
        <v>242</v>
      </c>
      <c r="C32" s="154">
        <v>128</v>
      </c>
      <c r="D32" s="154">
        <v>23</v>
      </c>
      <c r="E32" s="154">
        <v>64</v>
      </c>
      <c r="F32" s="154">
        <v>12</v>
      </c>
      <c r="G32" s="156" t="s">
        <v>391</v>
      </c>
      <c r="H32" s="154">
        <v>7</v>
      </c>
      <c r="I32" s="154">
        <v>8</v>
      </c>
      <c r="J32" s="156" t="s">
        <v>105</v>
      </c>
    </row>
    <row r="33" spans="1:10" ht="15.75" customHeight="1" thickBot="1">
      <c r="A33" s="294">
        <v>2019</v>
      </c>
      <c r="B33" s="371">
        <v>228</v>
      </c>
      <c r="C33" s="295">
        <v>106</v>
      </c>
      <c r="D33" s="295">
        <v>17</v>
      </c>
      <c r="E33" s="295">
        <v>76</v>
      </c>
      <c r="F33" s="295">
        <v>14</v>
      </c>
      <c r="G33" s="305" t="s">
        <v>391</v>
      </c>
      <c r="H33" s="295">
        <v>8</v>
      </c>
      <c r="I33" s="295">
        <v>6</v>
      </c>
      <c r="J33" s="305">
        <v>1</v>
      </c>
    </row>
    <row r="34" spans="1:10" ht="15.75" customHeight="1">
      <c r="A34" s="401" t="s">
        <v>646</v>
      </c>
      <c r="B34" s="401"/>
      <c r="C34" s="401"/>
      <c r="D34" s="401"/>
      <c r="E34" s="401"/>
      <c r="F34" s="401"/>
      <c r="G34" s="401"/>
      <c r="H34" s="401"/>
      <c r="I34" s="401"/>
      <c r="J34" s="401"/>
    </row>
    <row r="35" spans="1:10" ht="15.75" customHeight="1"/>
    <row r="36" spans="1:10" ht="18">
      <c r="A36" s="431" t="s">
        <v>369</v>
      </c>
      <c r="B36" s="431"/>
      <c r="C36" s="431"/>
      <c r="D36" s="431"/>
      <c r="E36" s="431"/>
      <c r="F36" s="431"/>
      <c r="G36" s="431"/>
      <c r="H36" s="431"/>
      <c r="I36" s="431"/>
    </row>
    <row r="37" spans="1:10" ht="15.75" customHeight="1" thickBot="1">
      <c r="A37" s="427" t="s">
        <v>165</v>
      </c>
      <c r="B37" s="427"/>
      <c r="C37" s="427"/>
      <c r="D37" s="427"/>
      <c r="E37" s="427"/>
      <c r="F37" s="427"/>
      <c r="G37" s="427"/>
      <c r="H37" s="427"/>
      <c r="I37" s="427"/>
      <c r="J37" s="427"/>
    </row>
    <row r="38" spans="1:10" ht="15.75" customHeight="1">
      <c r="A38" s="301" t="s">
        <v>1</v>
      </c>
      <c r="B38" s="301" t="s">
        <v>7</v>
      </c>
      <c r="C38" s="301" t="s">
        <v>9</v>
      </c>
      <c r="D38" s="301" t="s">
        <v>47</v>
      </c>
      <c r="E38" s="301" t="s">
        <v>72</v>
      </c>
      <c r="F38" s="301" t="s">
        <v>73</v>
      </c>
      <c r="G38" s="301" t="s">
        <v>74</v>
      </c>
      <c r="H38" s="301" t="s">
        <v>75</v>
      </c>
      <c r="I38" s="301" t="s">
        <v>76</v>
      </c>
      <c r="J38" s="301" t="s">
        <v>304</v>
      </c>
    </row>
    <row r="39" spans="1:10" ht="15.75" customHeight="1">
      <c r="A39" s="92">
        <v>2008</v>
      </c>
      <c r="B39" s="370">
        <v>249</v>
      </c>
      <c r="C39" s="81">
        <v>98</v>
      </c>
      <c r="D39" s="81">
        <v>32</v>
      </c>
      <c r="E39" s="81">
        <v>98</v>
      </c>
      <c r="F39" s="81">
        <v>20</v>
      </c>
      <c r="G39" s="81">
        <v>1</v>
      </c>
      <c r="H39" s="172">
        <v>0</v>
      </c>
      <c r="I39" s="172">
        <v>0</v>
      </c>
      <c r="J39" s="156" t="s">
        <v>105</v>
      </c>
    </row>
    <row r="40" spans="1:10" ht="15.75" customHeight="1">
      <c r="A40" s="92">
        <v>2009</v>
      </c>
      <c r="B40" s="370">
        <v>226</v>
      </c>
      <c r="C40" s="81">
        <v>111</v>
      </c>
      <c r="D40" s="81">
        <v>22</v>
      </c>
      <c r="E40" s="81">
        <v>79</v>
      </c>
      <c r="F40" s="81">
        <v>6</v>
      </c>
      <c r="G40" s="81">
        <v>2</v>
      </c>
      <c r="H40" s="81">
        <v>5</v>
      </c>
      <c r="I40" s="81">
        <v>1</v>
      </c>
      <c r="J40" s="156" t="s">
        <v>105</v>
      </c>
    </row>
    <row r="41" spans="1:10" ht="15.75" customHeight="1">
      <c r="A41" s="92">
        <v>2010</v>
      </c>
      <c r="B41" s="370">
        <v>238</v>
      </c>
      <c r="C41" s="173">
        <v>94</v>
      </c>
      <c r="D41" s="81">
        <v>30</v>
      </c>
      <c r="E41" s="81">
        <v>95</v>
      </c>
      <c r="F41" s="81">
        <v>9</v>
      </c>
      <c r="G41" s="172">
        <v>0</v>
      </c>
      <c r="H41" s="81">
        <v>8</v>
      </c>
      <c r="I41" s="81">
        <v>2</v>
      </c>
      <c r="J41" s="156" t="s">
        <v>105</v>
      </c>
    </row>
    <row r="42" spans="1:10" ht="15.75" customHeight="1">
      <c r="A42" s="92">
        <v>2011</v>
      </c>
      <c r="B42" s="370">
        <v>241</v>
      </c>
      <c r="C42" s="81">
        <v>103</v>
      </c>
      <c r="D42" s="81">
        <v>35</v>
      </c>
      <c r="E42" s="81">
        <v>71</v>
      </c>
      <c r="F42" s="81">
        <v>9</v>
      </c>
      <c r="G42" s="81">
        <v>4</v>
      </c>
      <c r="H42" s="81">
        <v>16</v>
      </c>
      <c r="I42" s="81">
        <v>3</v>
      </c>
      <c r="J42" s="156" t="s">
        <v>105</v>
      </c>
    </row>
    <row r="43" spans="1:10" ht="15.75" customHeight="1">
      <c r="A43" s="92">
        <v>2012</v>
      </c>
      <c r="B43" s="370">
        <v>224</v>
      </c>
      <c r="C43" s="81">
        <v>93</v>
      </c>
      <c r="D43" s="81">
        <v>33</v>
      </c>
      <c r="E43" s="81">
        <v>66</v>
      </c>
      <c r="F43" s="81">
        <v>16</v>
      </c>
      <c r="G43" s="81">
        <v>1</v>
      </c>
      <c r="H43" s="81">
        <v>11</v>
      </c>
      <c r="I43" s="81">
        <v>4</v>
      </c>
      <c r="J43" s="156" t="s">
        <v>105</v>
      </c>
    </row>
    <row r="44" spans="1:10" ht="15.75" customHeight="1">
      <c r="A44" s="92">
        <v>2013</v>
      </c>
      <c r="B44" s="370">
        <v>253</v>
      </c>
      <c r="C44" s="81">
        <v>107</v>
      </c>
      <c r="D44" s="81">
        <v>34</v>
      </c>
      <c r="E44" s="81">
        <v>82</v>
      </c>
      <c r="F44" s="81">
        <v>13</v>
      </c>
      <c r="G44" s="81">
        <v>1</v>
      </c>
      <c r="H44" s="81">
        <v>14</v>
      </c>
      <c r="I44" s="81">
        <v>2</v>
      </c>
      <c r="J44" s="156" t="s">
        <v>105</v>
      </c>
    </row>
    <row r="45" spans="1:10" ht="15.75" customHeight="1">
      <c r="A45" s="92">
        <v>2014</v>
      </c>
      <c r="B45" s="370">
        <v>243</v>
      </c>
      <c r="C45" s="81">
        <v>106</v>
      </c>
      <c r="D45" s="81">
        <v>26</v>
      </c>
      <c r="E45" s="81">
        <v>77</v>
      </c>
      <c r="F45" s="81">
        <v>21</v>
      </c>
      <c r="G45" s="172">
        <v>0</v>
      </c>
      <c r="H45" s="81">
        <v>10</v>
      </c>
      <c r="I45" s="81">
        <v>3</v>
      </c>
      <c r="J45" s="156" t="s">
        <v>105</v>
      </c>
    </row>
    <row r="46" spans="1:10" ht="15.75" customHeight="1">
      <c r="A46" s="92">
        <v>2015</v>
      </c>
      <c r="B46" s="370">
        <v>246</v>
      </c>
      <c r="C46" s="81">
        <v>112</v>
      </c>
      <c r="D46" s="81">
        <v>33</v>
      </c>
      <c r="E46" s="81">
        <v>69</v>
      </c>
      <c r="F46" s="81">
        <v>19</v>
      </c>
      <c r="G46" s="81">
        <v>2</v>
      </c>
      <c r="H46" s="81">
        <v>8</v>
      </c>
      <c r="I46" s="81">
        <v>3</v>
      </c>
      <c r="J46" s="156" t="s">
        <v>105</v>
      </c>
    </row>
    <row r="47" spans="1:10" ht="15.75" customHeight="1">
      <c r="A47" s="92">
        <v>2016</v>
      </c>
      <c r="B47" s="370">
        <v>273</v>
      </c>
      <c r="C47" s="81">
        <v>125</v>
      </c>
      <c r="D47" s="81">
        <v>35</v>
      </c>
      <c r="E47" s="81">
        <v>75</v>
      </c>
      <c r="F47" s="81">
        <v>20</v>
      </c>
      <c r="G47" s="81">
        <v>2</v>
      </c>
      <c r="H47" s="81">
        <v>13</v>
      </c>
      <c r="I47" s="81">
        <v>3</v>
      </c>
      <c r="J47" s="156" t="s">
        <v>105</v>
      </c>
    </row>
    <row r="48" spans="1:10" ht="15.75" customHeight="1">
      <c r="A48" s="92">
        <v>2017</v>
      </c>
      <c r="B48" s="370">
        <v>226</v>
      </c>
      <c r="C48" s="81">
        <v>104</v>
      </c>
      <c r="D48" s="81">
        <v>26</v>
      </c>
      <c r="E48" s="81">
        <v>71</v>
      </c>
      <c r="F48" s="81">
        <v>13</v>
      </c>
      <c r="G48" s="156" t="s">
        <v>105</v>
      </c>
      <c r="H48" s="81">
        <v>10</v>
      </c>
      <c r="I48" s="81">
        <v>2</v>
      </c>
      <c r="J48" s="156" t="s">
        <v>105</v>
      </c>
    </row>
    <row r="49" spans="1:10" ht="15.75" customHeight="1">
      <c r="A49" s="92">
        <v>2018</v>
      </c>
      <c r="B49" s="370">
        <v>242</v>
      </c>
      <c r="C49" s="81">
        <v>109</v>
      </c>
      <c r="D49" s="81">
        <v>23</v>
      </c>
      <c r="E49" s="81">
        <v>79</v>
      </c>
      <c r="F49" s="81">
        <v>19</v>
      </c>
      <c r="G49" s="156">
        <v>1</v>
      </c>
      <c r="H49" s="81">
        <v>8</v>
      </c>
      <c r="I49" s="81">
        <v>1</v>
      </c>
      <c r="J49" s="156">
        <v>2</v>
      </c>
    </row>
    <row r="50" spans="1:10" ht="15.75" customHeight="1" thickBot="1">
      <c r="A50" s="248">
        <v>2019</v>
      </c>
      <c r="B50" s="371">
        <v>218</v>
      </c>
      <c r="C50" s="231">
        <v>85</v>
      </c>
      <c r="D50" s="231">
        <v>21</v>
      </c>
      <c r="E50" s="231">
        <v>78</v>
      </c>
      <c r="F50" s="231">
        <v>16</v>
      </c>
      <c r="G50" s="305">
        <v>1</v>
      </c>
      <c r="H50" s="231">
        <v>9</v>
      </c>
      <c r="I50" s="231">
        <v>8</v>
      </c>
      <c r="J50" s="305" t="s">
        <v>105</v>
      </c>
    </row>
    <row r="51" spans="1:10" ht="16.5" customHeight="1">
      <c r="A51" s="401" t="s">
        <v>646</v>
      </c>
      <c r="B51" s="401"/>
      <c r="C51" s="401"/>
      <c r="D51" s="401"/>
      <c r="E51" s="401"/>
      <c r="F51" s="401"/>
      <c r="G51" s="401"/>
      <c r="H51" s="401"/>
      <c r="I51" s="401"/>
      <c r="J51" s="401"/>
    </row>
    <row r="52" spans="1:10">
      <c r="A52" s="8"/>
      <c r="B52" s="8"/>
      <c r="C52" s="8"/>
      <c r="D52" s="8"/>
      <c r="E52" s="8"/>
      <c r="F52" s="8"/>
      <c r="G52" s="8"/>
      <c r="H52" s="8"/>
      <c r="I52" s="8"/>
    </row>
  </sheetData>
  <mergeCells count="9">
    <mergeCell ref="A51:J51"/>
    <mergeCell ref="A20:J20"/>
    <mergeCell ref="A1:I1"/>
    <mergeCell ref="A36:I36"/>
    <mergeCell ref="A19:I19"/>
    <mergeCell ref="A3:J3"/>
    <mergeCell ref="A37:J37"/>
    <mergeCell ref="A17:J17"/>
    <mergeCell ref="A34:J34"/>
  </mergeCells>
  <phoneticPr fontId="11" type="noConversion"/>
  <pageMargins left="0.59055118110236227" right="0.39370078740157483" top="0.98425196850393704" bottom="0.98425196850393704" header="0.51181102362204722" footer="0.51181102362204722"/>
  <pageSetup paperSize="9" orientation="portrait" r:id="rId1"/>
  <headerFooter alignWithMargins="0">
    <oddHeader>&amp;R&amp;A</oddHead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85"/>
  <sheetViews>
    <sheetView zoomScale="85" zoomScaleNormal="85" workbookViewId="0">
      <selection activeCell="V31" sqref="V31"/>
    </sheetView>
  </sheetViews>
  <sheetFormatPr baseColWidth="10" defaultRowHeight="12.75"/>
  <cols>
    <col min="1" max="1" width="6.42578125" bestFit="1" customWidth="1"/>
    <col min="2" max="3" width="7.7109375" customWidth="1"/>
    <col min="4" max="10" width="7.7109375" bestFit="1" customWidth="1"/>
    <col min="11" max="11" width="7.7109375" customWidth="1"/>
  </cols>
  <sheetData>
    <row r="1" spans="1:11" ht="18">
      <c r="A1" s="431" t="s">
        <v>253</v>
      </c>
      <c r="B1" s="431"/>
      <c r="C1" s="431"/>
      <c r="D1" s="431"/>
      <c r="E1" s="431"/>
      <c r="F1" s="431"/>
      <c r="G1" s="431"/>
      <c r="H1" s="431"/>
      <c r="I1" s="431"/>
      <c r="J1" s="431"/>
      <c r="K1" s="431"/>
    </row>
    <row r="2" spans="1:11" ht="16.5" customHeight="1">
      <c r="A2" s="394"/>
      <c r="B2" s="394"/>
      <c r="C2" s="394"/>
      <c r="D2" s="394"/>
      <c r="E2" s="394"/>
      <c r="F2" s="394"/>
      <c r="G2" s="394"/>
      <c r="H2" s="394"/>
      <c r="I2" s="394"/>
      <c r="J2" s="394"/>
      <c r="K2" s="394"/>
    </row>
    <row r="3" spans="1:11" ht="15.75" customHeight="1" thickBot="1">
      <c r="A3" s="435" t="s">
        <v>166</v>
      </c>
      <c r="B3" s="435"/>
      <c r="C3" s="435"/>
      <c r="D3" s="435"/>
      <c r="E3" s="435"/>
      <c r="F3" s="435"/>
      <c r="G3" s="435"/>
      <c r="H3" s="435"/>
      <c r="I3" s="435"/>
      <c r="J3" s="435"/>
      <c r="K3" s="435"/>
    </row>
    <row r="4" spans="1:11" ht="15.75" customHeight="1">
      <c r="A4" s="302" t="s">
        <v>1</v>
      </c>
      <c r="B4" s="302" t="s">
        <v>7</v>
      </c>
      <c r="C4" s="302" t="s">
        <v>334</v>
      </c>
      <c r="D4" s="302" t="s">
        <v>340</v>
      </c>
      <c r="E4" s="302" t="s">
        <v>335</v>
      </c>
      <c r="F4" s="302" t="s">
        <v>341</v>
      </c>
      <c r="G4" s="302" t="s">
        <v>336</v>
      </c>
      <c r="H4" s="302" t="s">
        <v>337</v>
      </c>
      <c r="I4" s="302" t="s">
        <v>338</v>
      </c>
      <c r="J4" s="302" t="s">
        <v>339</v>
      </c>
      <c r="K4" s="302" t="s">
        <v>33</v>
      </c>
    </row>
    <row r="5" spans="1:11" ht="15.75" customHeight="1">
      <c r="A5" s="147">
        <v>2008</v>
      </c>
      <c r="B5" s="370">
        <v>490</v>
      </c>
      <c r="C5" s="154">
        <v>65</v>
      </c>
      <c r="D5" s="154">
        <v>21</v>
      </c>
      <c r="E5" s="154">
        <v>53</v>
      </c>
      <c r="F5" s="154">
        <v>87</v>
      </c>
      <c r="G5" s="154">
        <v>103</v>
      </c>
      <c r="H5" s="154">
        <v>71</v>
      </c>
      <c r="I5" s="154">
        <v>44</v>
      </c>
      <c r="J5" s="154">
        <v>27</v>
      </c>
      <c r="K5" s="154">
        <v>19</v>
      </c>
    </row>
    <row r="6" spans="1:11" ht="15.75" customHeight="1">
      <c r="A6" s="147">
        <v>2009</v>
      </c>
      <c r="B6" s="370">
        <v>455</v>
      </c>
      <c r="C6" s="154">
        <v>50</v>
      </c>
      <c r="D6" s="154">
        <v>17</v>
      </c>
      <c r="E6" s="154">
        <v>54</v>
      </c>
      <c r="F6" s="154">
        <v>91</v>
      </c>
      <c r="G6" s="154">
        <v>108</v>
      </c>
      <c r="H6" s="154">
        <v>57</v>
      </c>
      <c r="I6" s="154">
        <v>42</v>
      </c>
      <c r="J6" s="154">
        <v>17</v>
      </c>
      <c r="K6" s="154">
        <v>19</v>
      </c>
    </row>
    <row r="7" spans="1:11" ht="15.75" customHeight="1">
      <c r="A7" s="147">
        <v>2010</v>
      </c>
      <c r="B7" s="370">
        <v>428</v>
      </c>
      <c r="C7" s="154">
        <v>62</v>
      </c>
      <c r="D7" s="154">
        <v>12</v>
      </c>
      <c r="E7" s="154">
        <v>44</v>
      </c>
      <c r="F7" s="154">
        <v>59</v>
      </c>
      <c r="G7" s="154">
        <v>94</v>
      </c>
      <c r="H7" s="154">
        <v>62</v>
      </c>
      <c r="I7" s="154">
        <v>49</v>
      </c>
      <c r="J7" s="154">
        <v>31</v>
      </c>
      <c r="K7" s="154">
        <v>15</v>
      </c>
    </row>
    <row r="8" spans="1:11" ht="15.75" customHeight="1">
      <c r="A8" s="147">
        <v>2011</v>
      </c>
      <c r="B8" s="370">
        <v>467</v>
      </c>
      <c r="C8" s="154">
        <v>69</v>
      </c>
      <c r="D8" s="154">
        <v>13</v>
      </c>
      <c r="E8" s="154">
        <v>56</v>
      </c>
      <c r="F8" s="154">
        <v>69</v>
      </c>
      <c r="G8" s="154">
        <v>122</v>
      </c>
      <c r="H8" s="154">
        <v>57</v>
      </c>
      <c r="I8" s="154">
        <v>25</v>
      </c>
      <c r="J8" s="154">
        <v>29</v>
      </c>
      <c r="K8" s="154">
        <v>27</v>
      </c>
    </row>
    <row r="9" spans="1:11" ht="15.75" customHeight="1">
      <c r="A9" s="147">
        <v>2012</v>
      </c>
      <c r="B9" s="370">
        <v>439</v>
      </c>
      <c r="C9" s="154">
        <v>53</v>
      </c>
      <c r="D9" s="154">
        <v>20</v>
      </c>
      <c r="E9" s="154">
        <v>55</v>
      </c>
      <c r="F9" s="154">
        <v>86</v>
      </c>
      <c r="G9" s="154">
        <v>111</v>
      </c>
      <c r="H9" s="154">
        <v>43</v>
      </c>
      <c r="I9" s="154">
        <v>33</v>
      </c>
      <c r="J9" s="154">
        <v>20</v>
      </c>
      <c r="K9" s="154">
        <v>18</v>
      </c>
    </row>
    <row r="10" spans="1:11" ht="15.75" customHeight="1">
      <c r="A10" s="147">
        <v>2013</v>
      </c>
      <c r="B10" s="370">
        <v>497</v>
      </c>
      <c r="C10" s="154">
        <v>67</v>
      </c>
      <c r="D10" s="154">
        <v>15</v>
      </c>
      <c r="E10" s="154">
        <v>69</v>
      </c>
      <c r="F10" s="154">
        <v>74</v>
      </c>
      <c r="G10" s="154">
        <v>114</v>
      </c>
      <c r="H10" s="154">
        <v>64</v>
      </c>
      <c r="I10" s="154">
        <v>53</v>
      </c>
      <c r="J10" s="154">
        <v>17</v>
      </c>
      <c r="K10" s="154">
        <v>24</v>
      </c>
    </row>
    <row r="11" spans="1:11" ht="15.75" customHeight="1">
      <c r="A11" s="147">
        <v>2014</v>
      </c>
      <c r="B11" s="370">
        <v>476</v>
      </c>
      <c r="C11" s="154">
        <v>47</v>
      </c>
      <c r="D11" s="154">
        <v>15</v>
      </c>
      <c r="E11" s="154">
        <v>53</v>
      </c>
      <c r="F11" s="154">
        <v>101</v>
      </c>
      <c r="G11" s="154">
        <v>94</v>
      </c>
      <c r="H11" s="154">
        <v>54</v>
      </c>
      <c r="I11" s="154">
        <v>46</v>
      </c>
      <c r="J11" s="154">
        <v>32</v>
      </c>
      <c r="K11" s="154">
        <v>34</v>
      </c>
    </row>
    <row r="12" spans="1:11" ht="15.75" customHeight="1">
      <c r="A12" s="147">
        <v>2015</v>
      </c>
      <c r="B12" s="370">
        <v>468</v>
      </c>
      <c r="C12" s="154">
        <v>51</v>
      </c>
      <c r="D12" s="154">
        <v>14</v>
      </c>
      <c r="E12" s="154">
        <v>65</v>
      </c>
      <c r="F12" s="154">
        <v>90</v>
      </c>
      <c r="G12" s="154">
        <v>87</v>
      </c>
      <c r="H12" s="154">
        <v>59</v>
      </c>
      <c r="I12" s="154">
        <v>45</v>
      </c>
      <c r="J12" s="154">
        <v>28</v>
      </c>
      <c r="K12" s="154">
        <v>29</v>
      </c>
    </row>
    <row r="13" spans="1:11" ht="15.75" customHeight="1">
      <c r="A13" s="147">
        <v>2016</v>
      </c>
      <c r="B13" s="370">
        <v>522</v>
      </c>
      <c r="C13" s="154">
        <v>55</v>
      </c>
      <c r="D13" s="154">
        <v>15</v>
      </c>
      <c r="E13" s="154">
        <v>53</v>
      </c>
      <c r="F13" s="154">
        <v>93</v>
      </c>
      <c r="G13" s="154">
        <v>114</v>
      </c>
      <c r="H13" s="154">
        <v>84</v>
      </c>
      <c r="I13" s="154">
        <v>54</v>
      </c>
      <c r="J13" s="154">
        <v>21</v>
      </c>
      <c r="K13" s="154">
        <v>33</v>
      </c>
    </row>
    <row r="14" spans="1:11" ht="15.75" customHeight="1">
      <c r="A14" s="147">
        <v>2017</v>
      </c>
      <c r="B14" s="370">
        <v>426</v>
      </c>
      <c r="C14" s="154">
        <v>43</v>
      </c>
      <c r="D14" s="154">
        <v>13</v>
      </c>
      <c r="E14" s="154">
        <v>46</v>
      </c>
      <c r="F14" s="154">
        <v>74</v>
      </c>
      <c r="G14" s="154">
        <v>95</v>
      </c>
      <c r="H14" s="154">
        <v>50</v>
      </c>
      <c r="I14" s="154">
        <v>57</v>
      </c>
      <c r="J14" s="154">
        <v>26</v>
      </c>
      <c r="K14" s="154">
        <v>22</v>
      </c>
    </row>
    <row r="15" spans="1:11" ht="15.75" customHeight="1">
      <c r="A15" s="147">
        <v>2018</v>
      </c>
      <c r="B15" s="370">
        <v>484</v>
      </c>
      <c r="C15" s="154">
        <v>53</v>
      </c>
      <c r="D15" s="154">
        <v>19</v>
      </c>
      <c r="E15" s="154">
        <v>50</v>
      </c>
      <c r="F15" s="154">
        <v>86</v>
      </c>
      <c r="G15" s="154">
        <v>105</v>
      </c>
      <c r="H15" s="154">
        <v>63</v>
      </c>
      <c r="I15" s="154">
        <v>59</v>
      </c>
      <c r="J15" s="154">
        <v>22</v>
      </c>
      <c r="K15" s="154">
        <v>27</v>
      </c>
    </row>
    <row r="16" spans="1:11" ht="15.75" customHeight="1" thickBot="1">
      <c r="A16" s="294">
        <v>2019</v>
      </c>
      <c r="B16" s="371">
        <v>446</v>
      </c>
      <c r="C16" s="295">
        <v>38</v>
      </c>
      <c r="D16" s="295">
        <v>12</v>
      </c>
      <c r="E16" s="295">
        <v>51</v>
      </c>
      <c r="F16" s="295">
        <v>75</v>
      </c>
      <c r="G16" s="295">
        <v>104</v>
      </c>
      <c r="H16" s="295">
        <v>43</v>
      </c>
      <c r="I16" s="295">
        <v>67</v>
      </c>
      <c r="J16" s="295">
        <v>22</v>
      </c>
      <c r="K16" s="295">
        <v>34</v>
      </c>
    </row>
    <row r="17" spans="1:11" ht="15.75" customHeight="1">
      <c r="A17" s="401" t="s">
        <v>646</v>
      </c>
      <c r="B17" s="401"/>
      <c r="C17" s="401"/>
      <c r="D17" s="401"/>
      <c r="E17" s="401"/>
      <c r="F17" s="401"/>
      <c r="G17" s="401"/>
      <c r="H17" s="401"/>
      <c r="I17" s="401"/>
      <c r="J17" s="401"/>
      <c r="K17" s="401"/>
    </row>
    <row r="18" spans="1:11" ht="15.75" customHeight="1"/>
    <row r="19" spans="1:11" ht="18">
      <c r="A19" s="431" t="s">
        <v>370</v>
      </c>
      <c r="B19" s="431"/>
      <c r="C19" s="431"/>
      <c r="D19" s="431"/>
      <c r="E19" s="431"/>
      <c r="F19" s="431"/>
      <c r="G19" s="431"/>
      <c r="H19" s="431"/>
      <c r="I19" s="431"/>
      <c r="J19" s="431"/>
      <c r="K19" s="431"/>
    </row>
    <row r="20" spans="1:11" ht="15.75" customHeight="1" thickBot="1">
      <c r="A20" s="436" t="s">
        <v>167</v>
      </c>
      <c r="B20" s="436"/>
      <c r="C20" s="436"/>
      <c r="D20" s="436"/>
      <c r="E20" s="436"/>
      <c r="F20" s="436"/>
      <c r="G20" s="436"/>
      <c r="H20" s="436"/>
      <c r="I20" s="436"/>
      <c r="J20" s="436"/>
      <c r="K20" s="436"/>
    </row>
    <row r="21" spans="1:11" ht="15.75" customHeight="1">
      <c r="A21" s="302" t="s">
        <v>1</v>
      </c>
      <c r="B21" s="302" t="s">
        <v>7</v>
      </c>
      <c r="C21" s="302" t="s">
        <v>334</v>
      </c>
      <c r="D21" s="302" t="s">
        <v>340</v>
      </c>
      <c r="E21" s="302" t="s">
        <v>335</v>
      </c>
      <c r="F21" s="302" t="s">
        <v>341</v>
      </c>
      <c r="G21" s="302" t="s">
        <v>336</v>
      </c>
      <c r="H21" s="302" t="s">
        <v>337</v>
      </c>
      <c r="I21" s="302" t="s">
        <v>338</v>
      </c>
      <c r="J21" s="302" t="s">
        <v>339</v>
      </c>
      <c r="K21" s="302" t="s">
        <v>33</v>
      </c>
    </row>
    <row r="22" spans="1:11" ht="15.75" customHeight="1">
      <c r="A22" s="147">
        <v>2008</v>
      </c>
      <c r="B22" s="370">
        <v>241</v>
      </c>
      <c r="C22" s="154">
        <v>40</v>
      </c>
      <c r="D22" s="154">
        <v>10</v>
      </c>
      <c r="E22" s="154">
        <v>31</v>
      </c>
      <c r="F22" s="154">
        <v>46</v>
      </c>
      <c r="G22" s="154">
        <v>43</v>
      </c>
      <c r="H22" s="154">
        <v>29</v>
      </c>
      <c r="I22" s="154">
        <v>21</v>
      </c>
      <c r="J22" s="154">
        <v>12</v>
      </c>
      <c r="K22" s="154">
        <v>9</v>
      </c>
    </row>
    <row r="23" spans="1:11" ht="15.75" customHeight="1">
      <c r="A23" s="147">
        <v>2009</v>
      </c>
      <c r="B23" s="370">
        <v>229</v>
      </c>
      <c r="C23" s="154">
        <v>26</v>
      </c>
      <c r="D23" s="154">
        <v>10</v>
      </c>
      <c r="E23" s="154">
        <v>30</v>
      </c>
      <c r="F23" s="154">
        <v>45</v>
      </c>
      <c r="G23" s="154">
        <v>51</v>
      </c>
      <c r="H23" s="154">
        <v>31</v>
      </c>
      <c r="I23" s="154">
        <v>19</v>
      </c>
      <c r="J23" s="154">
        <v>8</v>
      </c>
      <c r="K23" s="154">
        <v>9</v>
      </c>
    </row>
    <row r="24" spans="1:11" ht="15.75" customHeight="1">
      <c r="A24" s="147">
        <v>2010</v>
      </c>
      <c r="B24" s="370">
        <v>190</v>
      </c>
      <c r="C24" s="154">
        <v>27</v>
      </c>
      <c r="D24" s="154">
        <v>7</v>
      </c>
      <c r="E24" s="154">
        <v>25</v>
      </c>
      <c r="F24" s="154">
        <v>32</v>
      </c>
      <c r="G24" s="154">
        <v>42</v>
      </c>
      <c r="H24" s="154">
        <v>23</v>
      </c>
      <c r="I24" s="154">
        <v>16</v>
      </c>
      <c r="J24" s="154">
        <v>13</v>
      </c>
      <c r="K24" s="154">
        <v>5</v>
      </c>
    </row>
    <row r="25" spans="1:11" ht="15.75" customHeight="1">
      <c r="A25" s="147">
        <v>2011</v>
      </c>
      <c r="B25" s="370">
        <v>226</v>
      </c>
      <c r="C25" s="154">
        <v>37</v>
      </c>
      <c r="D25" s="154">
        <v>6</v>
      </c>
      <c r="E25" s="154">
        <v>24</v>
      </c>
      <c r="F25" s="154">
        <v>37</v>
      </c>
      <c r="G25" s="154">
        <v>59</v>
      </c>
      <c r="H25" s="154">
        <v>29</v>
      </c>
      <c r="I25" s="154">
        <v>10</v>
      </c>
      <c r="J25" s="154">
        <v>13</v>
      </c>
      <c r="K25" s="154">
        <v>11</v>
      </c>
    </row>
    <row r="26" spans="1:11" ht="15.75" customHeight="1">
      <c r="A26" s="147">
        <v>2012</v>
      </c>
      <c r="B26" s="370">
        <v>215</v>
      </c>
      <c r="C26" s="154">
        <v>28</v>
      </c>
      <c r="D26" s="154">
        <v>9</v>
      </c>
      <c r="E26" s="154">
        <v>29</v>
      </c>
      <c r="F26" s="154">
        <v>45</v>
      </c>
      <c r="G26" s="154">
        <v>59</v>
      </c>
      <c r="H26" s="154">
        <v>16</v>
      </c>
      <c r="I26" s="154">
        <v>15</v>
      </c>
      <c r="J26" s="154">
        <v>5</v>
      </c>
      <c r="K26" s="154">
        <v>9</v>
      </c>
    </row>
    <row r="27" spans="1:11" ht="15.75" customHeight="1">
      <c r="A27" s="147">
        <v>2013</v>
      </c>
      <c r="B27" s="370">
        <v>244</v>
      </c>
      <c r="C27" s="154">
        <v>37</v>
      </c>
      <c r="D27" s="154">
        <v>9</v>
      </c>
      <c r="E27" s="154">
        <v>37</v>
      </c>
      <c r="F27" s="154">
        <v>34</v>
      </c>
      <c r="G27" s="154">
        <v>62</v>
      </c>
      <c r="H27" s="154">
        <v>25</v>
      </c>
      <c r="I27" s="154">
        <v>23</v>
      </c>
      <c r="J27" s="154">
        <v>7</v>
      </c>
      <c r="K27" s="154">
        <v>10</v>
      </c>
    </row>
    <row r="28" spans="1:11" ht="15.75" customHeight="1">
      <c r="A28" s="147">
        <v>2014</v>
      </c>
      <c r="B28" s="370">
        <v>233</v>
      </c>
      <c r="C28" s="154">
        <v>21</v>
      </c>
      <c r="D28" s="154">
        <v>9</v>
      </c>
      <c r="E28" s="154">
        <v>35</v>
      </c>
      <c r="F28" s="154">
        <v>49</v>
      </c>
      <c r="G28" s="154">
        <v>49</v>
      </c>
      <c r="H28" s="154">
        <v>22</v>
      </c>
      <c r="I28" s="154">
        <v>21</v>
      </c>
      <c r="J28" s="154">
        <v>15</v>
      </c>
      <c r="K28" s="154">
        <v>12</v>
      </c>
    </row>
    <row r="29" spans="1:11" ht="15.75" customHeight="1">
      <c r="A29" s="147">
        <v>2015</v>
      </c>
      <c r="B29" s="370">
        <v>222</v>
      </c>
      <c r="C29" s="154">
        <v>22</v>
      </c>
      <c r="D29" s="154">
        <v>6</v>
      </c>
      <c r="E29" s="154">
        <v>40</v>
      </c>
      <c r="F29" s="154">
        <v>49</v>
      </c>
      <c r="G29" s="154">
        <v>34</v>
      </c>
      <c r="H29" s="154">
        <v>28</v>
      </c>
      <c r="I29" s="154">
        <v>19</v>
      </c>
      <c r="J29" s="154">
        <v>9</v>
      </c>
      <c r="K29" s="154">
        <v>15</v>
      </c>
    </row>
    <row r="30" spans="1:11" ht="15.75" customHeight="1">
      <c r="A30" s="147">
        <v>2016</v>
      </c>
      <c r="B30" s="370">
        <v>249</v>
      </c>
      <c r="C30" s="154">
        <v>30</v>
      </c>
      <c r="D30" s="154">
        <v>10</v>
      </c>
      <c r="E30" s="154">
        <v>34</v>
      </c>
      <c r="F30" s="154">
        <v>42</v>
      </c>
      <c r="G30" s="154">
        <v>49</v>
      </c>
      <c r="H30" s="154">
        <v>37</v>
      </c>
      <c r="I30" s="154">
        <v>24</v>
      </c>
      <c r="J30" s="154">
        <v>9</v>
      </c>
      <c r="K30" s="154">
        <v>14</v>
      </c>
    </row>
    <row r="31" spans="1:11" ht="15.75" customHeight="1">
      <c r="A31" s="147">
        <v>2017</v>
      </c>
      <c r="B31" s="370">
        <v>200</v>
      </c>
      <c r="C31" s="154">
        <v>20</v>
      </c>
      <c r="D31" s="154">
        <v>2</v>
      </c>
      <c r="E31" s="154">
        <v>27</v>
      </c>
      <c r="F31" s="154">
        <v>41</v>
      </c>
      <c r="G31" s="154">
        <v>43</v>
      </c>
      <c r="H31" s="154">
        <v>23</v>
      </c>
      <c r="I31" s="154">
        <v>24</v>
      </c>
      <c r="J31" s="154">
        <v>13</v>
      </c>
      <c r="K31" s="154">
        <v>7</v>
      </c>
    </row>
    <row r="32" spans="1:11" ht="15.75" customHeight="1">
      <c r="A32" s="147">
        <v>2018</v>
      </c>
      <c r="B32" s="370">
        <v>242</v>
      </c>
      <c r="C32" s="154">
        <v>28</v>
      </c>
      <c r="D32" s="154">
        <v>13</v>
      </c>
      <c r="E32" s="154">
        <v>36</v>
      </c>
      <c r="F32" s="154">
        <v>44</v>
      </c>
      <c r="G32" s="154">
        <v>47</v>
      </c>
      <c r="H32" s="154">
        <v>28</v>
      </c>
      <c r="I32" s="154">
        <v>27</v>
      </c>
      <c r="J32" s="154">
        <v>7</v>
      </c>
      <c r="K32" s="154">
        <v>12</v>
      </c>
    </row>
    <row r="33" spans="1:11" ht="15.75" customHeight="1" thickBot="1">
      <c r="A33" s="294">
        <v>2019</v>
      </c>
      <c r="B33" s="371">
        <v>228</v>
      </c>
      <c r="C33" s="295">
        <v>20</v>
      </c>
      <c r="D33" s="295">
        <v>8</v>
      </c>
      <c r="E33" s="295">
        <v>35</v>
      </c>
      <c r="F33" s="295">
        <v>39</v>
      </c>
      <c r="G33" s="295">
        <v>53</v>
      </c>
      <c r="H33" s="295">
        <v>23</v>
      </c>
      <c r="I33" s="295">
        <v>26</v>
      </c>
      <c r="J33" s="295">
        <v>9</v>
      </c>
      <c r="K33" s="295">
        <v>15</v>
      </c>
    </row>
    <row r="34" spans="1:11" ht="15.75" customHeight="1">
      <c r="A34" s="401" t="s">
        <v>646</v>
      </c>
      <c r="B34" s="401"/>
      <c r="C34" s="401"/>
      <c r="D34" s="401"/>
      <c r="E34" s="401"/>
      <c r="F34" s="401"/>
      <c r="G34" s="401"/>
      <c r="H34" s="401"/>
      <c r="I34" s="401"/>
      <c r="J34" s="401"/>
      <c r="K34" s="401"/>
    </row>
    <row r="35" spans="1:11" ht="15.75" customHeight="1"/>
    <row r="36" spans="1:11" ht="18">
      <c r="A36" s="431" t="s">
        <v>372</v>
      </c>
      <c r="B36" s="431"/>
      <c r="C36" s="431"/>
      <c r="D36" s="431"/>
      <c r="E36" s="431"/>
      <c r="F36" s="431"/>
      <c r="G36" s="431"/>
      <c r="H36" s="431"/>
      <c r="I36" s="431"/>
      <c r="J36" s="431"/>
      <c r="K36" s="431"/>
    </row>
    <row r="37" spans="1:11" ht="15.75" customHeight="1" thickBot="1">
      <c r="A37" s="436" t="s">
        <v>168</v>
      </c>
      <c r="B37" s="436"/>
      <c r="C37" s="436"/>
      <c r="D37" s="436"/>
      <c r="E37" s="436"/>
      <c r="F37" s="436"/>
      <c r="G37" s="436"/>
      <c r="H37" s="436"/>
      <c r="I37" s="436"/>
      <c r="J37" s="436"/>
      <c r="K37" s="436"/>
    </row>
    <row r="38" spans="1:11" ht="15.75" customHeight="1">
      <c r="A38" s="302" t="s">
        <v>1</v>
      </c>
      <c r="B38" s="302" t="s">
        <v>7</v>
      </c>
      <c r="C38" s="302" t="s">
        <v>334</v>
      </c>
      <c r="D38" s="302" t="s">
        <v>340</v>
      </c>
      <c r="E38" s="302" t="s">
        <v>335</v>
      </c>
      <c r="F38" s="302" t="s">
        <v>341</v>
      </c>
      <c r="G38" s="302" t="s">
        <v>336</v>
      </c>
      <c r="H38" s="302" t="s">
        <v>337</v>
      </c>
      <c r="I38" s="302" t="s">
        <v>338</v>
      </c>
      <c r="J38" s="302" t="s">
        <v>339</v>
      </c>
      <c r="K38" s="302" t="s">
        <v>33</v>
      </c>
    </row>
    <row r="39" spans="1:11" ht="15.75" customHeight="1">
      <c r="A39" s="147">
        <v>2008</v>
      </c>
      <c r="B39" s="370">
        <v>249</v>
      </c>
      <c r="C39" s="154">
        <v>25</v>
      </c>
      <c r="D39" s="154">
        <v>11</v>
      </c>
      <c r="E39" s="154">
        <v>22</v>
      </c>
      <c r="F39" s="154">
        <v>41</v>
      </c>
      <c r="G39" s="154">
        <v>60</v>
      </c>
      <c r="H39" s="154">
        <v>42</v>
      </c>
      <c r="I39" s="154">
        <v>23</v>
      </c>
      <c r="J39" s="154">
        <v>15</v>
      </c>
      <c r="K39" s="154">
        <v>10</v>
      </c>
    </row>
    <row r="40" spans="1:11" ht="15.75" customHeight="1">
      <c r="A40" s="147">
        <v>2009</v>
      </c>
      <c r="B40" s="370">
        <v>226</v>
      </c>
      <c r="C40" s="154">
        <v>24</v>
      </c>
      <c r="D40" s="154">
        <v>7</v>
      </c>
      <c r="E40" s="154">
        <v>24</v>
      </c>
      <c r="F40" s="154">
        <v>46</v>
      </c>
      <c r="G40" s="154">
        <v>57</v>
      </c>
      <c r="H40" s="154">
        <v>26</v>
      </c>
      <c r="I40" s="154">
        <v>23</v>
      </c>
      <c r="J40" s="154">
        <v>9</v>
      </c>
      <c r="K40" s="154">
        <v>10</v>
      </c>
    </row>
    <row r="41" spans="1:11" ht="15.75" customHeight="1">
      <c r="A41" s="147">
        <v>2010</v>
      </c>
      <c r="B41" s="370">
        <v>238</v>
      </c>
      <c r="C41" s="154">
        <v>35</v>
      </c>
      <c r="D41" s="154">
        <v>5</v>
      </c>
      <c r="E41" s="154">
        <v>19</v>
      </c>
      <c r="F41" s="154">
        <v>27</v>
      </c>
      <c r="G41" s="154">
        <v>52</v>
      </c>
      <c r="H41" s="154">
        <v>39</v>
      </c>
      <c r="I41" s="154">
        <v>33</v>
      </c>
      <c r="J41" s="154">
        <v>18</v>
      </c>
      <c r="K41" s="154">
        <v>10</v>
      </c>
    </row>
    <row r="42" spans="1:11" ht="15.75" customHeight="1">
      <c r="A42" s="147">
        <v>2011</v>
      </c>
      <c r="B42" s="370">
        <v>241</v>
      </c>
      <c r="C42" s="154">
        <v>32</v>
      </c>
      <c r="D42" s="154">
        <v>7</v>
      </c>
      <c r="E42" s="154">
        <v>32</v>
      </c>
      <c r="F42" s="154">
        <v>32</v>
      </c>
      <c r="G42" s="154">
        <v>63</v>
      </c>
      <c r="H42" s="154">
        <v>28</v>
      </c>
      <c r="I42" s="154">
        <v>15</v>
      </c>
      <c r="J42" s="154">
        <v>16</v>
      </c>
      <c r="K42" s="154">
        <v>16</v>
      </c>
    </row>
    <row r="43" spans="1:11" ht="15.75" customHeight="1">
      <c r="A43" s="147">
        <v>2012</v>
      </c>
      <c r="B43" s="370">
        <v>224</v>
      </c>
      <c r="C43" s="154">
        <v>25</v>
      </c>
      <c r="D43" s="154">
        <v>11</v>
      </c>
      <c r="E43" s="154">
        <v>26</v>
      </c>
      <c r="F43" s="154">
        <v>41</v>
      </c>
      <c r="G43" s="154">
        <v>52</v>
      </c>
      <c r="H43" s="154">
        <v>27</v>
      </c>
      <c r="I43" s="154">
        <v>18</v>
      </c>
      <c r="J43" s="154">
        <v>15</v>
      </c>
      <c r="K43" s="154">
        <v>9</v>
      </c>
    </row>
    <row r="44" spans="1:11" ht="15.75" customHeight="1">
      <c r="A44" s="147">
        <v>2013</v>
      </c>
      <c r="B44" s="370">
        <v>253</v>
      </c>
      <c r="C44" s="154">
        <v>30</v>
      </c>
      <c r="D44" s="154">
        <v>6</v>
      </c>
      <c r="E44" s="154">
        <v>32</v>
      </c>
      <c r="F44" s="154">
        <v>40</v>
      </c>
      <c r="G44" s="154">
        <v>52</v>
      </c>
      <c r="H44" s="154">
        <v>39</v>
      </c>
      <c r="I44" s="154">
        <v>30</v>
      </c>
      <c r="J44" s="154">
        <v>10</v>
      </c>
      <c r="K44" s="154">
        <v>14</v>
      </c>
    </row>
    <row r="45" spans="1:11" ht="15.75" customHeight="1">
      <c r="A45" s="147">
        <v>2014</v>
      </c>
      <c r="B45" s="370">
        <v>243</v>
      </c>
      <c r="C45" s="154">
        <v>26</v>
      </c>
      <c r="D45" s="154">
        <v>6</v>
      </c>
      <c r="E45" s="154">
        <v>18</v>
      </c>
      <c r="F45" s="154">
        <v>52</v>
      </c>
      <c r="G45" s="154">
        <v>45</v>
      </c>
      <c r="H45" s="154">
        <v>32</v>
      </c>
      <c r="I45" s="154">
        <v>25</v>
      </c>
      <c r="J45" s="154">
        <v>17</v>
      </c>
      <c r="K45" s="154">
        <v>22</v>
      </c>
    </row>
    <row r="46" spans="1:11" ht="15.75" customHeight="1">
      <c r="A46" s="147">
        <v>2015</v>
      </c>
      <c r="B46" s="370">
        <v>246</v>
      </c>
      <c r="C46" s="154">
        <v>29</v>
      </c>
      <c r="D46" s="154">
        <v>8</v>
      </c>
      <c r="E46" s="154">
        <v>25</v>
      </c>
      <c r="F46" s="154">
        <v>41</v>
      </c>
      <c r="G46" s="154">
        <v>53</v>
      </c>
      <c r="H46" s="154">
        <v>31</v>
      </c>
      <c r="I46" s="154">
        <v>26</v>
      </c>
      <c r="J46" s="154">
        <v>19</v>
      </c>
      <c r="K46" s="154">
        <v>14</v>
      </c>
    </row>
    <row r="47" spans="1:11" ht="15.75" customHeight="1">
      <c r="A47" s="147">
        <v>2016</v>
      </c>
      <c r="B47" s="370">
        <v>273</v>
      </c>
      <c r="C47" s="154">
        <v>25</v>
      </c>
      <c r="D47" s="154">
        <v>5</v>
      </c>
      <c r="E47" s="154">
        <v>19</v>
      </c>
      <c r="F47" s="154">
        <v>51</v>
      </c>
      <c r="G47" s="154">
        <v>65</v>
      </c>
      <c r="H47" s="154">
        <v>47</v>
      </c>
      <c r="I47" s="154">
        <v>30</v>
      </c>
      <c r="J47" s="154">
        <v>12</v>
      </c>
      <c r="K47" s="154">
        <v>19</v>
      </c>
    </row>
    <row r="48" spans="1:11" ht="15.75" customHeight="1">
      <c r="A48" s="147">
        <v>2017</v>
      </c>
      <c r="B48" s="370">
        <v>226</v>
      </c>
      <c r="C48" s="154">
        <v>23</v>
      </c>
      <c r="D48" s="154">
        <v>11</v>
      </c>
      <c r="E48" s="154">
        <v>19</v>
      </c>
      <c r="F48" s="154">
        <v>33</v>
      </c>
      <c r="G48" s="154">
        <v>52</v>
      </c>
      <c r="H48" s="154">
        <v>27</v>
      </c>
      <c r="I48" s="154">
        <v>33</v>
      </c>
      <c r="J48" s="154">
        <v>13</v>
      </c>
      <c r="K48" s="154">
        <v>15</v>
      </c>
    </row>
    <row r="49" spans="1:11" ht="15.75" customHeight="1">
      <c r="A49" s="147">
        <v>2018</v>
      </c>
      <c r="B49" s="370">
        <v>242</v>
      </c>
      <c r="C49" s="154">
        <v>25</v>
      </c>
      <c r="D49" s="154">
        <v>6</v>
      </c>
      <c r="E49" s="154">
        <v>14</v>
      </c>
      <c r="F49" s="154">
        <v>42</v>
      </c>
      <c r="G49" s="154">
        <v>58</v>
      </c>
      <c r="H49" s="154">
        <v>35</v>
      </c>
      <c r="I49" s="154">
        <v>32</v>
      </c>
      <c r="J49" s="154">
        <v>15</v>
      </c>
      <c r="K49" s="154">
        <v>15</v>
      </c>
    </row>
    <row r="50" spans="1:11" ht="15.75" customHeight="1" thickBot="1">
      <c r="A50" s="294">
        <v>2019</v>
      </c>
      <c r="B50" s="371">
        <v>218</v>
      </c>
      <c r="C50" s="295">
        <v>18</v>
      </c>
      <c r="D50" s="295">
        <v>4</v>
      </c>
      <c r="E50" s="295">
        <v>16</v>
      </c>
      <c r="F50" s="295">
        <v>36</v>
      </c>
      <c r="G50" s="295">
        <v>51</v>
      </c>
      <c r="H50" s="295">
        <v>20</v>
      </c>
      <c r="I50" s="295">
        <v>41</v>
      </c>
      <c r="J50" s="295">
        <v>13</v>
      </c>
      <c r="K50" s="295">
        <v>19</v>
      </c>
    </row>
    <row r="51" spans="1:11" ht="15.75" customHeight="1">
      <c r="A51" s="401" t="s">
        <v>646</v>
      </c>
      <c r="B51" s="401"/>
      <c r="C51" s="401"/>
      <c r="D51" s="401"/>
      <c r="E51" s="401"/>
      <c r="F51" s="401"/>
      <c r="G51" s="401"/>
      <c r="H51" s="401"/>
      <c r="I51" s="401"/>
      <c r="J51" s="401"/>
      <c r="K51" s="401"/>
    </row>
    <row r="52" spans="1:11" ht="15" customHeight="1">
      <c r="A52" s="4"/>
      <c r="B52" s="8"/>
    </row>
    <row r="53" spans="1:11" ht="18">
      <c r="A53" s="431" t="s">
        <v>371</v>
      </c>
      <c r="B53" s="431"/>
      <c r="C53" s="431"/>
      <c r="D53" s="431"/>
      <c r="E53" s="431"/>
      <c r="F53" s="431"/>
      <c r="G53" s="431"/>
      <c r="H53" s="431"/>
      <c r="I53" s="431"/>
      <c r="J53" s="431"/>
      <c r="K53" s="431"/>
    </row>
    <row r="54" spans="1:11" ht="15.75" customHeight="1" thickBot="1">
      <c r="A54" s="435" t="s">
        <v>169</v>
      </c>
      <c r="B54" s="435"/>
      <c r="C54" s="435"/>
      <c r="D54" s="435"/>
      <c r="E54" s="435"/>
      <c r="F54" s="435"/>
      <c r="G54" s="435"/>
      <c r="H54" s="435"/>
      <c r="I54" s="435"/>
      <c r="J54" s="435"/>
      <c r="K54" s="435"/>
    </row>
    <row r="55" spans="1:11" ht="15.75" customHeight="1">
      <c r="A55" s="302" t="s">
        <v>1</v>
      </c>
      <c r="B55" s="302" t="s">
        <v>7</v>
      </c>
      <c r="C55" s="302" t="s">
        <v>334</v>
      </c>
      <c r="D55" s="302" t="s">
        <v>340</v>
      </c>
      <c r="E55" s="302" t="s">
        <v>335</v>
      </c>
      <c r="F55" s="302" t="s">
        <v>341</v>
      </c>
      <c r="G55" s="302" t="s">
        <v>336</v>
      </c>
      <c r="H55" s="302" t="s">
        <v>337</v>
      </c>
      <c r="I55" s="302" t="s">
        <v>338</v>
      </c>
      <c r="J55" s="302" t="s">
        <v>339</v>
      </c>
      <c r="K55" s="302" t="s">
        <v>33</v>
      </c>
    </row>
    <row r="56" spans="1:11" ht="15.75" customHeight="1">
      <c r="A56" s="147">
        <v>2008</v>
      </c>
      <c r="B56" s="370">
        <v>191</v>
      </c>
      <c r="C56" s="154">
        <v>23</v>
      </c>
      <c r="D56" s="154">
        <v>7</v>
      </c>
      <c r="E56" s="154">
        <v>26</v>
      </c>
      <c r="F56" s="154">
        <v>49</v>
      </c>
      <c r="G56" s="154">
        <v>44</v>
      </c>
      <c r="H56" s="154">
        <v>23</v>
      </c>
      <c r="I56" s="154">
        <v>11</v>
      </c>
      <c r="J56" s="154">
        <v>6</v>
      </c>
      <c r="K56" s="154">
        <v>2</v>
      </c>
    </row>
    <row r="57" spans="1:11" ht="15.75" customHeight="1">
      <c r="A57" s="147">
        <v>2009</v>
      </c>
      <c r="B57" s="370">
        <v>214</v>
      </c>
      <c r="C57" s="154">
        <v>29</v>
      </c>
      <c r="D57" s="154">
        <v>8</v>
      </c>
      <c r="E57" s="154">
        <v>31</v>
      </c>
      <c r="F57" s="154">
        <v>61</v>
      </c>
      <c r="G57" s="154">
        <v>47</v>
      </c>
      <c r="H57" s="154">
        <v>22</v>
      </c>
      <c r="I57" s="154">
        <v>11</v>
      </c>
      <c r="J57" s="154">
        <v>4</v>
      </c>
      <c r="K57" s="154">
        <v>1</v>
      </c>
    </row>
    <row r="58" spans="1:11" ht="15.75" customHeight="1">
      <c r="A58" s="147">
        <v>2010</v>
      </c>
      <c r="B58" s="370">
        <v>186</v>
      </c>
      <c r="C58" s="154">
        <v>35</v>
      </c>
      <c r="D58" s="154">
        <v>6</v>
      </c>
      <c r="E58" s="154">
        <v>21</v>
      </c>
      <c r="F58" s="154">
        <v>41</v>
      </c>
      <c r="G58" s="154">
        <v>43</v>
      </c>
      <c r="H58" s="154">
        <v>22</v>
      </c>
      <c r="I58" s="154">
        <v>11</v>
      </c>
      <c r="J58" s="154">
        <v>2</v>
      </c>
      <c r="K58" s="154">
        <v>5</v>
      </c>
    </row>
    <row r="59" spans="1:11" ht="15.75" customHeight="1">
      <c r="A59" s="147">
        <v>2011</v>
      </c>
      <c r="B59" s="370">
        <v>207</v>
      </c>
      <c r="C59" s="154">
        <v>36</v>
      </c>
      <c r="D59" s="154">
        <v>6</v>
      </c>
      <c r="E59" s="154">
        <v>27</v>
      </c>
      <c r="F59" s="154">
        <v>40</v>
      </c>
      <c r="G59" s="154">
        <v>62</v>
      </c>
      <c r="H59" s="154">
        <v>20</v>
      </c>
      <c r="I59" s="154">
        <v>6</v>
      </c>
      <c r="J59" s="154">
        <v>6</v>
      </c>
      <c r="K59" s="154">
        <v>4</v>
      </c>
    </row>
    <row r="60" spans="1:11" ht="15.75" customHeight="1">
      <c r="A60" s="147">
        <v>2012</v>
      </c>
      <c r="B60" s="370">
        <v>223</v>
      </c>
      <c r="C60" s="154">
        <v>37</v>
      </c>
      <c r="D60" s="154">
        <v>7</v>
      </c>
      <c r="E60" s="154">
        <v>34</v>
      </c>
      <c r="F60" s="154">
        <v>56</v>
      </c>
      <c r="G60" s="154">
        <v>59</v>
      </c>
      <c r="H60" s="154">
        <v>13</v>
      </c>
      <c r="I60" s="154">
        <v>7</v>
      </c>
      <c r="J60" s="154">
        <v>3</v>
      </c>
      <c r="K60" s="154">
        <v>7</v>
      </c>
    </row>
    <row r="61" spans="1:11" ht="15.75" customHeight="1">
      <c r="A61" s="147">
        <v>2013</v>
      </c>
      <c r="B61" s="370">
        <v>236</v>
      </c>
      <c r="C61" s="154">
        <v>37</v>
      </c>
      <c r="D61" s="154">
        <v>9</v>
      </c>
      <c r="E61" s="154">
        <v>44</v>
      </c>
      <c r="F61" s="154">
        <v>46</v>
      </c>
      <c r="G61" s="154">
        <v>49</v>
      </c>
      <c r="H61" s="154">
        <v>26</v>
      </c>
      <c r="I61" s="154">
        <v>14</v>
      </c>
      <c r="J61" s="154">
        <v>3</v>
      </c>
      <c r="K61" s="154">
        <v>8</v>
      </c>
    </row>
    <row r="62" spans="1:11" ht="15.75" customHeight="1">
      <c r="A62" s="147">
        <v>2014</v>
      </c>
      <c r="B62" s="370">
        <v>233</v>
      </c>
      <c r="C62" s="154">
        <v>29</v>
      </c>
      <c r="D62" s="154">
        <v>6</v>
      </c>
      <c r="E62" s="154">
        <v>33</v>
      </c>
      <c r="F62" s="154">
        <v>64</v>
      </c>
      <c r="G62" s="154">
        <v>57</v>
      </c>
      <c r="H62" s="154">
        <v>20</v>
      </c>
      <c r="I62" s="154">
        <v>9</v>
      </c>
      <c r="J62" s="154">
        <v>7</v>
      </c>
      <c r="K62" s="154">
        <v>8</v>
      </c>
    </row>
    <row r="63" spans="1:11" ht="15.75" customHeight="1">
      <c r="A63" s="147">
        <v>2015</v>
      </c>
      <c r="B63" s="370">
        <v>239</v>
      </c>
      <c r="C63" s="154">
        <v>30</v>
      </c>
      <c r="D63" s="154">
        <v>8</v>
      </c>
      <c r="E63" s="154">
        <v>39</v>
      </c>
      <c r="F63" s="154">
        <v>65</v>
      </c>
      <c r="G63" s="154">
        <v>49</v>
      </c>
      <c r="H63" s="154">
        <v>21</v>
      </c>
      <c r="I63" s="154">
        <v>16</v>
      </c>
      <c r="J63" s="154">
        <v>7</v>
      </c>
      <c r="K63" s="154">
        <v>4</v>
      </c>
    </row>
    <row r="64" spans="1:11" ht="15.75" customHeight="1">
      <c r="A64" s="147">
        <v>2016</v>
      </c>
      <c r="B64" s="370">
        <v>240</v>
      </c>
      <c r="C64" s="154">
        <v>30</v>
      </c>
      <c r="D64" s="154">
        <v>6</v>
      </c>
      <c r="E64" s="154">
        <v>33</v>
      </c>
      <c r="F64" s="154">
        <v>65</v>
      </c>
      <c r="G64" s="154">
        <v>57</v>
      </c>
      <c r="H64" s="154">
        <v>24</v>
      </c>
      <c r="I64" s="154">
        <v>15</v>
      </c>
      <c r="J64" s="154">
        <v>4</v>
      </c>
      <c r="K64" s="154">
        <v>6</v>
      </c>
    </row>
    <row r="65" spans="1:11" ht="15.75" customHeight="1">
      <c r="A65" s="147">
        <v>2017</v>
      </c>
      <c r="B65" s="370">
        <v>210</v>
      </c>
      <c r="C65" s="154">
        <v>23</v>
      </c>
      <c r="D65" s="154">
        <v>8</v>
      </c>
      <c r="E65" s="154">
        <v>30</v>
      </c>
      <c r="F65" s="154">
        <v>47</v>
      </c>
      <c r="G65" s="154">
        <v>56</v>
      </c>
      <c r="H65" s="154">
        <v>20</v>
      </c>
      <c r="I65" s="154">
        <v>18</v>
      </c>
      <c r="J65" s="154">
        <v>4</v>
      </c>
      <c r="K65" s="154">
        <v>4</v>
      </c>
    </row>
    <row r="66" spans="1:11" ht="15.75" customHeight="1">
      <c r="A66" s="147">
        <v>2018</v>
      </c>
      <c r="B66" s="370">
        <v>237</v>
      </c>
      <c r="C66" s="154">
        <v>36</v>
      </c>
      <c r="D66" s="154">
        <v>7</v>
      </c>
      <c r="E66" s="154">
        <v>36</v>
      </c>
      <c r="F66" s="154">
        <v>67</v>
      </c>
      <c r="G66" s="154">
        <v>49</v>
      </c>
      <c r="H66" s="154">
        <v>19</v>
      </c>
      <c r="I66" s="154">
        <v>10</v>
      </c>
      <c r="J66" s="154">
        <v>4</v>
      </c>
      <c r="K66" s="154">
        <v>9</v>
      </c>
    </row>
    <row r="67" spans="1:11" ht="15.75" customHeight="1" thickBot="1">
      <c r="A67" s="294">
        <v>2019</v>
      </c>
      <c r="B67" s="371">
        <v>191</v>
      </c>
      <c r="C67" s="295">
        <v>11</v>
      </c>
      <c r="D67" s="295">
        <v>8</v>
      </c>
      <c r="E67" s="295">
        <v>30</v>
      </c>
      <c r="F67" s="295">
        <v>50</v>
      </c>
      <c r="G67" s="295">
        <v>58</v>
      </c>
      <c r="H67" s="295">
        <v>9</v>
      </c>
      <c r="I67" s="295">
        <v>18</v>
      </c>
      <c r="J67" s="295">
        <v>2</v>
      </c>
      <c r="K67" s="295">
        <v>5</v>
      </c>
    </row>
    <row r="68" spans="1:11" ht="15.75" customHeight="1">
      <c r="A68" s="401" t="s">
        <v>646</v>
      </c>
      <c r="B68" s="401"/>
      <c r="C68" s="401"/>
      <c r="D68" s="401"/>
      <c r="E68" s="401"/>
      <c r="F68" s="401"/>
      <c r="G68" s="401"/>
      <c r="H68" s="401"/>
      <c r="I68" s="401"/>
      <c r="J68" s="401"/>
      <c r="K68" s="401"/>
    </row>
    <row r="69" spans="1:11" ht="15.75" customHeight="1"/>
    <row r="70" spans="1:11" ht="18">
      <c r="A70" s="431" t="s">
        <v>373</v>
      </c>
      <c r="B70" s="431"/>
      <c r="C70" s="431"/>
      <c r="D70" s="431"/>
      <c r="E70" s="431"/>
      <c r="F70" s="431"/>
      <c r="G70" s="431"/>
      <c r="H70" s="431"/>
      <c r="I70" s="431"/>
      <c r="J70" s="431"/>
      <c r="K70" s="431"/>
    </row>
    <row r="71" spans="1:11" ht="15.75" customHeight="1" thickBot="1">
      <c r="A71" s="435" t="s">
        <v>170</v>
      </c>
      <c r="B71" s="435"/>
      <c r="C71" s="435"/>
      <c r="D71" s="435"/>
      <c r="E71" s="435"/>
      <c r="F71" s="435"/>
      <c r="G71" s="435"/>
      <c r="H71" s="435"/>
      <c r="I71" s="435"/>
      <c r="J71" s="435"/>
      <c r="K71" s="435"/>
    </row>
    <row r="72" spans="1:11" ht="15.75" customHeight="1">
      <c r="A72" s="302" t="s">
        <v>1</v>
      </c>
      <c r="B72" s="302" t="s">
        <v>7</v>
      </c>
      <c r="C72" s="302" t="s">
        <v>334</v>
      </c>
      <c r="D72" s="302" t="s">
        <v>340</v>
      </c>
      <c r="E72" s="302" t="s">
        <v>335</v>
      </c>
      <c r="F72" s="302" t="s">
        <v>341</v>
      </c>
      <c r="G72" s="302" t="s">
        <v>336</v>
      </c>
      <c r="H72" s="302" t="s">
        <v>337</v>
      </c>
      <c r="I72" s="302" t="s">
        <v>338</v>
      </c>
      <c r="J72" s="302" t="s">
        <v>339</v>
      </c>
      <c r="K72" s="302" t="s">
        <v>33</v>
      </c>
    </row>
    <row r="73" spans="1:11" ht="15.75" customHeight="1">
      <c r="A73" s="147">
        <v>2008</v>
      </c>
      <c r="B73" s="370">
        <v>299</v>
      </c>
      <c r="C73" s="154">
        <v>42</v>
      </c>
      <c r="D73" s="154">
        <v>14</v>
      </c>
      <c r="E73" s="154">
        <v>27</v>
      </c>
      <c r="F73" s="154">
        <v>38</v>
      </c>
      <c r="G73" s="154">
        <v>59</v>
      </c>
      <c r="H73" s="154">
        <v>48</v>
      </c>
      <c r="I73" s="154">
        <v>33</v>
      </c>
      <c r="J73" s="154">
        <v>21</v>
      </c>
      <c r="K73" s="154">
        <v>17</v>
      </c>
    </row>
    <row r="74" spans="1:11" ht="15.75" customHeight="1">
      <c r="A74" s="147">
        <v>2009</v>
      </c>
      <c r="B74" s="370">
        <v>241</v>
      </c>
      <c r="C74" s="154">
        <v>21</v>
      </c>
      <c r="D74" s="154">
        <v>9</v>
      </c>
      <c r="E74" s="154">
        <v>23</v>
      </c>
      <c r="F74" s="154">
        <v>30</v>
      </c>
      <c r="G74" s="154">
        <v>61</v>
      </c>
      <c r="H74" s="154">
        <v>35</v>
      </c>
      <c r="I74" s="154">
        <v>31</v>
      </c>
      <c r="J74" s="154">
        <v>13</v>
      </c>
      <c r="K74" s="154">
        <v>18</v>
      </c>
    </row>
    <row r="75" spans="1:11" ht="15.75" customHeight="1">
      <c r="A75" s="147">
        <v>2010</v>
      </c>
      <c r="B75" s="370">
        <v>242</v>
      </c>
      <c r="C75" s="154">
        <v>27</v>
      </c>
      <c r="D75" s="154">
        <v>6</v>
      </c>
      <c r="E75" s="154">
        <v>23</v>
      </c>
      <c r="F75" s="154">
        <v>18</v>
      </c>
      <c r="G75" s="154">
        <v>51</v>
      </c>
      <c r="H75" s="154">
        <v>40</v>
      </c>
      <c r="I75" s="154">
        <v>38</v>
      </c>
      <c r="J75" s="154">
        <v>29</v>
      </c>
      <c r="K75" s="154">
        <v>10</v>
      </c>
    </row>
    <row r="76" spans="1:11" ht="15.75" customHeight="1">
      <c r="A76" s="147">
        <v>2011</v>
      </c>
      <c r="B76" s="370">
        <v>260</v>
      </c>
      <c r="C76" s="154">
        <v>33</v>
      </c>
      <c r="D76" s="154">
        <v>7</v>
      </c>
      <c r="E76" s="154">
        <v>29</v>
      </c>
      <c r="F76" s="154">
        <v>29</v>
      </c>
      <c r="G76" s="154">
        <v>60</v>
      </c>
      <c r="H76" s="154">
        <v>37</v>
      </c>
      <c r="I76" s="154">
        <v>19</v>
      </c>
      <c r="J76" s="154">
        <v>23</v>
      </c>
      <c r="K76" s="154">
        <v>23</v>
      </c>
    </row>
    <row r="77" spans="1:11" ht="15.75" customHeight="1">
      <c r="A77" s="147">
        <v>2012</v>
      </c>
      <c r="B77" s="370">
        <f t="shared" ref="B77:K77" si="0">+B9-B60</f>
        <v>216</v>
      </c>
      <c r="C77" s="154">
        <f t="shared" si="0"/>
        <v>16</v>
      </c>
      <c r="D77" s="154">
        <f t="shared" si="0"/>
        <v>13</v>
      </c>
      <c r="E77" s="154">
        <f t="shared" si="0"/>
        <v>21</v>
      </c>
      <c r="F77" s="154">
        <f t="shared" si="0"/>
        <v>30</v>
      </c>
      <c r="G77" s="154">
        <f t="shared" si="0"/>
        <v>52</v>
      </c>
      <c r="H77" s="154">
        <f t="shared" si="0"/>
        <v>30</v>
      </c>
      <c r="I77" s="154">
        <f t="shared" si="0"/>
        <v>26</v>
      </c>
      <c r="J77" s="154">
        <f t="shared" si="0"/>
        <v>17</v>
      </c>
      <c r="K77" s="154">
        <f t="shared" si="0"/>
        <v>11</v>
      </c>
    </row>
    <row r="78" spans="1:11" ht="15.75" customHeight="1">
      <c r="A78" s="147">
        <v>2013</v>
      </c>
      <c r="B78" s="370">
        <f t="shared" ref="B78:K78" si="1">+B10-B61</f>
        <v>261</v>
      </c>
      <c r="C78" s="154">
        <f t="shared" si="1"/>
        <v>30</v>
      </c>
      <c r="D78" s="154">
        <f t="shared" si="1"/>
        <v>6</v>
      </c>
      <c r="E78" s="154">
        <f t="shared" si="1"/>
        <v>25</v>
      </c>
      <c r="F78" s="154">
        <f t="shared" si="1"/>
        <v>28</v>
      </c>
      <c r="G78" s="154">
        <f t="shared" si="1"/>
        <v>65</v>
      </c>
      <c r="H78" s="154">
        <f t="shared" si="1"/>
        <v>38</v>
      </c>
      <c r="I78" s="154">
        <f t="shared" si="1"/>
        <v>39</v>
      </c>
      <c r="J78" s="154">
        <f t="shared" si="1"/>
        <v>14</v>
      </c>
      <c r="K78" s="154">
        <f t="shared" si="1"/>
        <v>16</v>
      </c>
    </row>
    <row r="79" spans="1:11" ht="15.75" customHeight="1">
      <c r="A79" s="147">
        <v>2014</v>
      </c>
      <c r="B79" s="370">
        <f t="shared" ref="B79:K79" si="2">+B11-B62</f>
        <v>243</v>
      </c>
      <c r="C79" s="154">
        <f t="shared" si="2"/>
        <v>18</v>
      </c>
      <c r="D79" s="154">
        <f t="shared" si="2"/>
        <v>9</v>
      </c>
      <c r="E79" s="154">
        <f t="shared" si="2"/>
        <v>20</v>
      </c>
      <c r="F79" s="154">
        <f t="shared" si="2"/>
        <v>37</v>
      </c>
      <c r="G79" s="154">
        <f t="shared" si="2"/>
        <v>37</v>
      </c>
      <c r="H79" s="154">
        <f t="shared" si="2"/>
        <v>34</v>
      </c>
      <c r="I79" s="154">
        <f t="shared" si="2"/>
        <v>37</v>
      </c>
      <c r="J79" s="154">
        <f t="shared" si="2"/>
        <v>25</v>
      </c>
      <c r="K79" s="154">
        <f t="shared" si="2"/>
        <v>26</v>
      </c>
    </row>
    <row r="80" spans="1:11" ht="15.75" customHeight="1">
      <c r="A80" s="147">
        <v>2015</v>
      </c>
      <c r="B80" s="370">
        <f t="shared" ref="B80:K80" si="3">+B12-B63</f>
        <v>229</v>
      </c>
      <c r="C80" s="154">
        <f t="shared" si="3"/>
        <v>21</v>
      </c>
      <c r="D80" s="154">
        <f t="shared" si="3"/>
        <v>6</v>
      </c>
      <c r="E80" s="154">
        <f t="shared" si="3"/>
        <v>26</v>
      </c>
      <c r="F80" s="154">
        <f t="shared" si="3"/>
        <v>25</v>
      </c>
      <c r="G80" s="154">
        <f t="shared" si="3"/>
        <v>38</v>
      </c>
      <c r="H80" s="154">
        <f t="shared" si="3"/>
        <v>38</v>
      </c>
      <c r="I80" s="154">
        <f t="shared" si="3"/>
        <v>29</v>
      </c>
      <c r="J80" s="154">
        <f t="shared" si="3"/>
        <v>21</v>
      </c>
      <c r="K80" s="154">
        <f t="shared" si="3"/>
        <v>25</v>
      </c>
    </row>
    <row r="81" spans="1:11" ht="15.75" customHeight="1">
      <c r="A81" s="147">
        <v>2016</v>
      </c>
      <c r="B81" s="370">
        <f t="shared" ref="B81:K81" si="4">+B13-B64</f>
        <v>282</v>
      </c>
      <c r="C81" s="154">
        <f t="shared" si="4"/>
        <v>25</v>
      </c>
      <c r="D81" s="154">
        <f t="shared" si="4"/>
        <v>9</v>
      </c>
      <c r="E81" s="154">
        <f t="shared" si="4"/>
        <v>20</v>
      </c>
      <c r="F81" s="154">
        <f t="shared" si="4"/>
        <v>28</v>
      </c>
      <c r="G81" s="154">
        <f t="shared" si="4"/>
        <v>57</v>
      </c>
      <c r="H81" s="154">
        <f t="shared" si="4"/>
        <v>60</v>
      </c>
      <c r="I81" s="154">
        <f t="shared" si="4"/>
        <v>39</v>
      </c>
      <c r="J81" s="154">
        <f t="shared" si="4"/>
        <v>17</v>
      </c>
      <c r="K81" s="154">
        <f t="shared" si="4"/>
        <v>27</v>
      </c>
    </row>
    <row r="82" spans="1:11" ht="15.75" customHeight="1">
      <c r="A82" s="147">
        <v>2017</v>
      </c>
      <c r="B82" s="370">
        <f t="shared" ref="B82:K82" si="5">+B14-B65</f>
        <v>216</v>
      </c>
      <c r="C82" s="154">
        <f t="shared" si="5"/>
        <v>20</v>
      </c>
      <c r="D82" s="154">
        <f t="shared" si="5"/>
        <v>5</v>
      </c>
      <c r="E82" s="154">
        <f t="shared" si="5"/>
        <v>16</v>
      </c>
      <c r="F82" s="154">
        <f t="shared" si="5"/>
        <v>27</v>
      </c>
      <c r="G82" s="154">
        <f t="shared" si="5"/>
        <v>39</v>
      </c>
      <c r="H82" s="154">
        <f t="shared" si="5"/>
        <v>30</v>
      </c>
      <c r="I82" s="154">
        <f t="shared" si="5"/>
        <v>39</v>
      </c>
      <c r="J82" s="154">
        <f t="shared" si="5"/>
        <v>22</v>
      </c>
      <c r="K82" s="154">
        <f t="shared" si="5"/>
        <v>18</v>
      </c>
    </row>
    <row r="83" spans="1:11" ht="15.75" customHeight="1">
      <c r="A83" s="147">
        <v>2018</v>
      </c>
      <c r="B83" s="370">
        <f t="shared" ref="B83:K83" si="6">+B15-B66</f>
        <v>247</v>
      </c>
      <c r="C83" s="154">
        <f t="shared" si="6"/>
        <v>17</v>
      </c>
      <c r="D83" s="154">
        <f t="shared" si="6"/>
        <v>12</v>
      </c>
      <c r="E83" s="154">
        <f t="shared" si="6"/>
        <v>14</v>
      </c>
      <c r="F83" s="154">
        <f t="shared" si="6"/>
        <v>19</v>
      </c>
      <c r="G83" s="154">
        <f t="shared" si="6"/>
        <v>56</v>
      </c>
      <c r="H83" s="154">
        <f t="shared" si="6"/>
        <v>44</v>
      </c>
      <c r="I83" s="154">
        <f t="shared" si="6"/>
        <v>49</v>
      </c>
      <c r="J83" s="154">
        <f t="shared" si="6"/>
        <v>18</v>
      </c>
      <c r="K83" s="154">
        <f t="shared" si="6"/>
        <v>18</v>
      </c>
    </row>
    <row r="84" spans="1:11" ht="15.75" customHeight="1" thickBot="1">
      <c r="A84" s="294">
        <v>2019</v>
      </c>
      <c r="B84" s="371">
        <f t="shared" ref="B84:K84" si="7">+B16-B67</f>
        <v>255</v>
      </c>
      <c r="C84" s="295">
        <f t="shared" si="7"/>
        <v>27</v>
      </c>
      <c r="D84" s="295">
        <f t="shared" si="7"/>
        <v>4</v>
      </c>
      <c r="E84" s="295">
        <f t="shared" si="7"/>
        <v>21</v>
      </c>
      <c r="F84" s="295">
        <f t="shared" si="7"/>
        <v>25</v>
      </c>
      <c r="G84" s="295">
        <f t="shared" si="7"/>
        <v>46</v>
      </c>
      <c r="H84" s="295">
        <f t="shared" si="7"/>
        <v>34</v>
      </c>
      <c r="I84" s="295">
        <f t="shared" si="7"/>
        <v>49</v>
      </c>
      <c r="J84" s="295">
        <f t="shared" si="7"/>
        <v>20</v>
      </c>
      <c r="K84" s="295">
        <f t="shared" si="7"/>
        <v>29</v>
      </c>
    </row>
    <row r="85" spans="1:11">
      <c r="A85" s="401" t="s">
        <v>646</v>
      </c>
      <c r="B85" s="401"/>
      <c r="C85" s="401"/>
      <c r="D85" s="401"/>
      <c r="E85" s="401"/>
      <c r="F85" s="401"/>
      <c r="G85" s="401"/>
      <c r="H85" s="401"/>
      <c r="I85" s="401"/>
      <c r="J85" s="401"/>
      <c r="K85" s="401"/>
    </row>
  </sheetData>
  <mergeCells count="15">
    <mergeCell ref="A85:K85"/>
    <mergeCell ref="A71:K71"/>
    <mergeCell ref="A1:K1"/>
    <mergeCell ref="A53:K53"/>
    <mergeCell ref="A70:K70"/>
    <mergeCell ref="A3:K3"/>
    <mergeCell ref="A54:K54"/>
    <mergeCell ref="A36:K36"/>
    <mergeCell ref="A37:K37"/>
    <mergeCell ref="A19:K19"/>
    <mergeCell ref="A20:K20"/>
    <mergeCell ref="A17:K17"/>
    <mergeCell ref="A34:K34"/>
    <mergeCell ref="A51:K51"/>
    <mergeCell ref="A68:K68"/>
  </mergeCells>
  <phoneticPr fontId="11" type="noConversion"/>
  <pageMargins left="0.59055118110236227" right="0.39370078740157483" top="0.98425196850393704" bottom="0.98425196850393704" header="0.51181102362204722" footer="0.51181102362204722"/>
  <pageSetup paperSize="9" scale="65" orientation="portrait" r:id="rId1"/>
  <headerFooter alignWithMargins="0">
    <oddHeader>&amp;R&amp;A</oddHead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51"/>
  <sheetViews>
    <sheetView zoomScale="85" zoomScaleNormal="85" workbookViewId="0">
      <selection activeCell="R36" sqref="R36"/>
    </sheetView>
  </sheetViews>
  <sheetFormatPr baseColWidth="10" defaultRowHeight="12.75"/>
  <cols>
    <col min="1" max="1" width="6.5703125" bestFit="1" customWidth="1"/>
    <col min="2" max="2" width="6.85546875" bestFit="1" customWidth="1"/>
    <col min="3" max="3" width="17.42578125" bestFit="1" customWidth="1"/>
    <col min="4" max="4" width="10.7109375" bestFit="1" customWidth="1"/>
    <col min="5" max="5" width="13.7109375" bestFit="1" customWidth="1"/>
    <col min="6" max="6" width="16.140625" bestFit="1" customWidth="1"/>
    <col min="7" max="7" width="9.7109375" bestFit="1" customWidth="1"/>
  </cols>
  <sheetData>
    <row r="1" spans="1:7" ht="18">
      <c r="A1" s="431" t="s">
        <v>87</v>
      </c>
      <c r="B1" s="431"/>
      <c r="C1" s="431"/>
      <c r="D1" s="431"/>
      <c r="E1" s="431"/>
      <c r="F1" s="431"/>
      <c r="G1" s="431"/>
    </row>
    <row r="2" spans="1:7" ht="16.5" customHeight="1">
      <c r="A2" s="394"/>
      <c r="B2" s="394"/>
      <c r="C2" s="394"/>
      <c r="D2" s="394"/>
      <c r="E2" s="394"/>
      <c r="F2" s="394"/>
      <c r="G2" s="394"/>
    </row>
    <row r="3" spans="1:7" ht="15.75" customHeight="1" thickBot="1">
      <c r="A3" s="435" t="s">
        <v>171</v>
      </c>
      <c r="B3" s="435"/>
      <c r="C3" s="435"/>
      <c r="D3" s="435"/>
      <c r="E3" s="435"/>
      <c r="F3" s="435"/>
      <c r="G3" s="435"/>
    </row>
    <row r="4" spans="1:7" ht="15.75" customHeight="1">
      <c r="A4" s="302" t="s">
        <v>1</v>
      </c>
      <c r="B4" s="302" t="s">
        <v>7</v>
      </c>
      <c r="C4" s="302" t="s">
        <v>9</v>
      </c>
      <c r="D4" s="302" t="s">
        <v>47</v>
      </c>
      <c r="E4" s="302" t="s">
        <v>50</v>
      </c>
      <c r="F4" s="302" t="s">
        <v>70</v>
      </c>
      <c r="G4" s="302" t="s">
        <v>71</v>
      </c>
    </row>
    <row r="5" spans="1:7" ht="15.75" customHeight="1">
      <c r="A5" s="147">
        <v>2008</v>
      </c>
      <c r="B5" s="370">
        <v>490</v>
      </c>
      <c r="C5" s="154">
        <v>63</v>
      </c>
      <c r="D5" s="154">
        <v>195</v>
      </c>
      <c r="E5" s="154">
        <v>65</v>
      </c>
      <c r="F5" s="154">
        <v>112</v>
      </c>
      <c r="G5" s="154">
        <v>55</v>
      </c>
    </row>
    <row r="6" spans="1:7" ht="15.75" customHeight="1">
      <c r="A6" s="147">
        <v>2009</v>
      </c>
      <c r="B6" s="370">
        <v>455</v>
      </c>
      <c r="C6" s="154">
        <v>46</v>
      </c>
      <c r="D6" s="154">
        <v>193</v>
      </c>
      <c r="E6" s="154">
        <v>67</v>
      </c>
      <c r="F6" s="154">
        <v>104</v>
      </c>
      <c r="G6" s="154">
        <v>45</v>
      </c>
    </row>
    <row r="7" spans="1:7" ht="15.75" customHeight="1">
      <c r="A7" s="147">
        <v>2010</v>
      </c>
      <c r="B7" s="370">
        <v>428</v>
      </c>
      <c r="C7" s="154">
        <v>58</v>
      </c>
      <c r="D7" s="154">
        <v>161</v>
      </c>
      <c r="E7" s="154">
        <v>57</v>
      </c>
      <c r="F7" s="154">
        <v>109</v>
      </c>
      <c r="G7" s="154">
        <v>43</v>
      </c>
    </row>
    <row r="8" spans="1:7" ht="15.75" customHeight="1">
      <c r="A8" s="147">
        <v>2011</v>
      </c>
      <c r="B8" s="370">
        <v>467</v>
      </c>
      <c r="C8" s="154">
        <v>66</v>
      </c>
      <c r="D8" s="154">
        <v>188</v>
      </c>
      <c r="E8" s="154">
        <v>55</v>
      </c>
      <c r="F8" s="154">
        <v>88</v>
      </c>
      <c r="G8" s="154">
        <v>70</v>
      </c>
    </row>
    <row r="9" spans="1:7" ht="15.75" customHeight="1">
      <c r="A9" s="147">
        <v>2012</v>
      </c>
      <c r="B9" s="370">
        <v>439</v>
      </c>
      <c r="C9" s="154">
        <v>75</v>
      </c>
      <c r="D9" s="154">
        <v>184</v>
      </c>
      <c r="E9" s="154">
        <v>41</v>
      </c>
      <c r="F9" s="154">
        <f>118-E9</f>
        <v>77</v>
      </c>
      <c r="G9" s="154">
        <v>62</v>
      </c>
    </row>
    <row r="10" spans="1:7" ht="15.75" customHeight="1">
      <c r="A10" s="147">
        <v>2013</v>
      </c>
      <c r="B10" s="370">
        <v>497</v>
      </c>
      <c r="C10" s="154">
        <v>75</v>
      </c>
      <c r="D10" s="154">
        <v>187</v>
      </c>
      <c r="E10" s="154">
        <v>74</v>
      </c>
      <c r="F10" s="154">
        <v>91</v>
      </c>
      <c r="G10" s="154">
        <v>70</v>
      </c>
    </row>
    <row r="11" spans="1:7" ht="15.75" customHeight="1">
      <c r="A11" s="147">
        <v>2014</v>
      </c>
      <c r="B11" s="370">
        <v>476</v>
      </c>
      <c r="C11" s="154">
        <v>81</v>
      </c>
      <c r="D11" s="154">
        <v>170</v>
      </c>
      <c r="E11" s="154">
        <v>58</v>
      </c>
      <c r="F11" s="154">
        <v>97</v>
      </c>
      <c r="G11" s="154">
        <v>70</v>
      </c>
    </row>
    <row r="12" spans="1:7" ht="15.75" customHeight="1">
      <c r="A12" s="147">
        <v>2015</v>
      </c>
      <c r="B12" s="370">
        <v>468</v>
      </c>
      <c r="C12" s="154">
        <v>94</v>
      </c>
      <c r="D12" s="154">
        <v>170</v>
      </c>
      <c r="E12" s="154">
        <v>49</v>
      </c>
      <c r="F12" s="154">
        <v>79</v>
      </c>
      <c r="G12" s="154">
        <v>76</v>
      </c>
    </row>
    <row r="13" spans="1:7" ht="15.75" customHeight="1">
      <c r="A13" s="147">
        <v>2016</v>
      </c>
      <c r="B13" s="370">
        <v>522</v>
      </c>
      <c r="C13" s="154">
        <v>95</v>
      </c>
      <c r="D13" s="154">
        <v>181</v>
      </c>
      <c r="E13" s="154">
        <v>60</v>
      </c>
      <c r="F13" s="154">
        <v>96</v>
      </c>
      <c r="G13" s="154">
        <v>90</v>
      </c>
    </row>
    <row r="14" spans="1:7" ht="15.75" customHeight="1">
      <c r="A14" s="147">
        <v>2017</v>
      </c>
      <c r="B14" s="370">
        <v>426</v>
      </c>
      <c r="C14" s="154">
        <v>77</v>
      </c>
      <c r="D14" s="154">
        <v>142</v>
      </c>
      <c r="E14" s="154">
        <v>70</v>
      </c>
      <c r="F14" s="154">
        <v>74</v>
      </c>
      <c r="G14" s="154">
        <v>63</v>
      </c>
    </row>
    <row r="15" spans="1:7" ht="15.75" customHeight="1">
      <c r="A15" s="147">
        <v>2018</v>
      </c>
      <c r="B15" s="370">
        <v>484</v>
      </c>
      <c r="C15" s="154">
        <v>101</v>
      </c>
      <c r="D15" s="154">
        <v>150</v>
      </c>
      <c r="E15" s="154">
        <v>47</v>
      </c>
      <c r="F15" s="154">
        <v>107</v>
      </c>
      <c r="G15" s="154">
        <v>79</v>
      </c>
    </row>
    <row r="16" spans="1:7" ht="15.75" customHeight="1" thickBot="1">
      <c r="A16" s="294">
        <v>2019</v>
      </c>
      <c r="B16" s="371">
        <v>446</v>
      </c>
      <c r="C16" s="295">
        <v>79</v>
      </c>
      <c r="D16" s="295">
        <v>135</v>
      </c>
      <c r="E16" s="295">
        <v>55</v>
      </c>
      <c r="F16" s="295">
        <v>102</v>
      </c>
      <c r="G16" s="295">
        <v>75</v>
      </c>
    </row>
    <row r="17" spans="1:11" ht="15.75" customHeight="1">
      <c r="A17" s="401" t="s">
        <v>646</v>
      </c>
      <c r="B17" s="401"/>
      <c r="C17" s="401"/>
      <c r="D17" s="401"/>
      <c r="E17" s="401"/>
      <c r="F17" s="401"/>
      <c r="G17" s="401"/>
      <c r="H17" s="217"/>
      <c r="I17" s="217"/>
      <c r="J17" s="217"/>
      <c r="K17" s="217"/>
    </row>
    <row r="18" spans="1:11" ht="15.75" customHeight="1"/>
    <row r="19" spans="1:11" ht="18">
      <c r="A19" s="431" t="s">
        <v>374</v>
      </c>
      <c r="B19" s="431"/>
      <c r="C19" s="431"/>
      <c r="D19" s="431"/>
      <c r="E19" s="431"/>
      <c r="F19" s="431"/>
      <c r="G19" s="431"/>
    </row>
    <row r="20" spans="1:11" ht="15.75" customHeight="1" thickBot="1">
      <c r="A20" s="435" t="s">
        <v>172</v>
      </c>
      <c r="B20" s="435"/>
      <c r="C20" s="435"/>
      <c r="D20" s="435"/>
      <c r="E20" s="435"/>
      <c r="F20" s="435"/>
      <c r="G20" s="435"/>
    </row>
    <row r="21" spans="1:11" ht="15.75" customHeight="1">
      <c r="A21" s="302" t="s">
        <v>1</v>
      </c>
      <c r="B21" s="302" t="s">
        <v>7</v>
      </c>
      <c r="C21" s="302" t="s">
        <v>9</v>
      </c>
      <c r="D21" s="302" t="s">
        <v>47</v>
      </c>
      <c r="E21" s="302" t="s">
        <v>50</v>
      </c>
      <c r="F21" s="302" t="s">
        <v>70</v>
      </c>
      <c r="G21" s="302" t="s">
        <v>71</v>
      </c>
    </row>
    <row r="22" spans="1:11" ht="15.75" customHeight="1">
      <c r="A22" s="147">
        <v>2008</v>
      </c>
      <c r="B22" s="370">
        <v>241</v>
      </c>
      <c r="C22" s="154">
        <v>39</v>
      </c>
      <c r="D22" s="154">
        <v>95</v>
      </c>
      <c r="E22" s="154">
        <v>30</v>
      </c>
      <c r="F22" s="154">
        <v>45</v>
      </c>
      <c r="G22" s="154">
        <v>32</v>
      </c>
    </row>
    <row r="23" spans="1:11" ht="15.75" customHeight="1">
      <c r="A23" s="147">
        <v>2009</v>
      </c>
      <c r="B23" s="370">
        <v>229</v>
      </c>
      <c r="C23" s="154">
        <v>23</v>
      </c>
      <c r="D23" s="154">
        <v>105</v>
      </c>
      <c r="E23" s="154">
        <v>26</v>
      </c>
      <c r="F23" s="154">
        <v>51</v>
      </c>
      <c r="G23" s="154">
        <v>24</v>
      </c>
    </row>
    <row r="24" spans="1:11" ht="15.75" customHeight="1">
      <c r="A24" s="147">
        <v>2010</v>
      </c>
      <c r="B24" s="370">
        <v>190</v>
      </c>
      <c r="C24" s="154">
        <v>32</v>
      </c>
      <c r="D24" s="154">
        <v>72</v>
      </c>
      <c r="E24" s="154">
        <v>26</v>
      </c>
      <c r="F24" s="154">
        <v>39</v>
      </c>
      <c r="G24" s="154">
        <v>21</v>
      </c>
    </row>
    <row r="25" spans="1:11" ht="15.75" customHeight="1">
      <c r="A25" s="147">
        <v>2011</v>
      </c>
      <c r="B25" s="370">
        <v>226</v>
      </c>
      <c r="C25" s="154">
        <v>33</v>
      </c>
      <c r="D25" s="154">
        <v>96</v>
      </c>
      <c r="E25" s="154">
        <v>33</v>
      </c>
      <c r="F25" s="154">
        <v>33</v>
      </c>
      <c r="G25" s="154">
        <v>31</v>
      </c>
    </row>
    <row r="26" spans="1:11" ht="15.75" customHeight="1">
      <c r="A26" s="147">
        <v>2012</v>
      </c>
      <c r="B26" s="370">
        <v>215</v>
      </c>
      <c r="C26" s="154">
        <v>41</v>
      </c>
      <c r="D26" s="154">
        <v>96</v>
      </c>
      <c r="E26" s="154">
        <v>20</v>
      </c>
      <c r="F26" s="154">
        <f>51-E26</f>
        <v>31</v>
      </c>
      <c r="G26" s="154">
        <v>27</v>
      </c>
    </row>
    <row r="27" spans="1:11" ht="15.75" customHeight="1">
      <c r="A27" s="147">
        <v>2013</v>
      </c>
      <c r="B27" s="370">
        <v>244</v>
      </c>
      <c r="C27" s="154">
        <v>44</v>
      </c>
      <c r="D27" s="154">
        <v>98</v>
      </c>
      <c r="E27" s="154">
        <v>28</v>
      </c>
      <c r="F27" s="154">
        <v>44</v>
      </c>
      <c r="G27" s="154">
        <v>30</v>
      </c>
    </row>
    <row r="28" spans="1:11" ht="15.75" customHeight="1">
      <c r="A28" s="147">
        <v>2014</v>
      </c>
      <c r="B28" s="370">
        <v>233</v>
      </c>
      <c r="C28" s="154">
        <v>48</v>
      </c>
      <c r="D28" s="154">
        <v>90</v>
      </c>
      <c r="E28" s="154">
        <v>23</v>
      </c>
      <c r="F28" s="154">
        <v>41</v>
      </c>
      <c r="G28" s="154">
        <v>31</v>
      </c>
    </row>
    <row r="29" spans="1:11" ht="15.75" customHeight="1">
      <c r="A29" s="147">
        <v>2015</v>
      </c>
      <c r="B29" s="370">
        <v>222</v>
      </c>
      <c r="C29" s="154">
        <v>51</v>
      </c>
      <c r="D29" s="154">
        <v>78</v>
      </c>
      <c r="E29" s="154">
        <v>24</v>
      </c>
      <c r="F29" s="154">
        <v>32</v>
      </c>
      <c r="G29" s="154">
        <v>37</v>
      </c>
    </row>
    <row r="30" spans="1:11" ht="15.75" customHeight="1">
      <c r="A30" s="147">
        <v>2016</v>
      </c>
      <c r="B30" s="370">
        <v>249</v>
      </c>
      <c r="C30" s="154">
        <v>52</v>
      </c>
      <c r="D30" s="154">
        <v>80</v>
      </c>
      <c r="E30" s="154">
        <v>28</v>
      </c>
      <c r="F30" s="154">
        <v>45</v>
      </c>
      <c r="G30" s="154">
        <v>44</v>
      </c>
    </row>
    <row r="31" spans="1:11" ht="15.75" customHeight="1">
      <c r="A31" s="147">
        <v>2017</v>
      </c>
      <c r="B31" s="370">
        <v>200</v>
      </c>
      <c r="C31" s="154">
        <v>49</v>
      </c>
      <c r="D31" s="154">
        <v>62</v>
      </c>
      <c r="E31" s="154">
        <v>33</v>
      </c>
      <c r="F31" s="154">
        <v>29</v>
      </c>
      <c r="G31" s="154">
        <v>27</v>
      </c>
    </row>
    <row r="32" spans="1:11" ht="15.75" customHeight="1">
      <c r="A32" s="147">
        <v>2018</v>
      </c>
      <c r="B32" s="370">
        <v>242</v>
      </c>
      <c r="C32" s="154">
        <v>67</v>
      </c>
      <c r="D32" s="154">
        <v>71</v>
      </c>
      <c r="E32" s="154">
        <v>15</v>
      </c>
      <c r="F32" s="154">
        <v>49</v>
      </c>
      <c r="G32" s="154">
        <v>40</v>
      </c>
    </row>
    <row r="33" spans="1:7" ht="15.75" customHeight="1" thickBot="1">
      <c r="A33" s="294">
        <v>2019</v>
      </c>
      <c r="B33" s="371">
        <v>228</v>
      </c>
      <c r="C33" s="295">
        <v>49</v>
      </c>
      <c r="D33" s="295">
        <v>73</v>
      </c>
      <c r="E33" s="295">
        <v>25</v>
      </c>
      <c r="F33" s="295">
        <v>43</v>
      </c>
      <c r="G33" s="295">
        <v>38</v>
      </c>
    </row>
    <row r="34" spans="1:7" ht="15.75" customHeight="1">
      <c r="A34" s="401" t="s">
        <v>646</v>
      </c>
      <c r="B34" s="401"/>
      <c r="C34" s="401"/>
      <c r="D34" s="401"/>
      <c r="E34" s="401"/>
      <c r="F34" s="401"/>
      <c r="G34" s="401"/>
    </row>
    <row r="35" spans="1:7" ht="15.75" customHeight="1"/>
    <row r="36" spans="1:7" ht="18">
      <c r="A36" s="431" t="s">
        <v>375</v>
      </c>
      <c r="B36" s="431"/>
      <c r="C36" s="431"/>
      <c r="D36" s="431"/>
      <c r="E36" s="431"/>
      <c r="F36" s="431"/>
      <c r="G36" s="431"/>
    </row>
    <row r="37" spans="1:7" ht="15.75" customHeight="1" thickBot="1">
      <c r="A37" s="435" t="s">
        <v>182</v>
      </c>
      <c r="B37" s="435"/>
      <c r="C37" s="435"/>
      <c r="D37" s="435"/>
      <c r="E37" s="435"/>
      <c r="F37" s="435"/>
      <c r="G37" s="435"/>
    </row>
    <row r="38" spans="1:7" ht="15.75" customHeight="1">
      <c r="A38" s="302" t="s">
        <v>1</v>
      </c>
      <c r="B38" s="302" t="s">
        <v>7</v>
      </c>
      <c r="C38" s="302" t="s">
        <v>9</v>
      </c>
      <c r="D38" s="302" t="s">
        <v>47</v>
      </c>
      <c r="E38" s="302" t="s">
        <v>50</v>
      </c>
      <c r="F38" s="302" t="s">
        <v>70</v>
      </c>
      <c r="G38" s="302" t="s">
        <v>71</v>
      </c>
    </row>
    <row r="39" spans="1:7" ht="15.75" customHeight="1">
      <c r="A39" s="147">
        <v>2008</v>
      </c>
      <c r="B39" s="370">
        <v>249</v>
      </c>
      <c r="C39" s="154">
        <v>24</v>
      </c>
      <c r="D39" s="154">
        <v>100</v>
      </c>
      <c r="E39" s="154">
        <v>35</v>
      </c>
      <c r="F39" s="154">
        <v>67</v>
      </c>
      <c r="G39" s="154">
        <v>23</v>
      </c>
    </row>
    <row r="40" spans="1:7" ht="15.75" customHeight="1">
      <c r="A40" s="147">
        <v>2009</v>
      </c>
      <c r="B40" s="370">
        <v>226</v>
      </c>
      <c r="C40" s="154">
        <v>23</v>
      </c>
      <c r="D40" s="154">
        <v>88</v>
      </c>
      <c r="E40" s="154">
        <v>41</v>
      </c>
      <c r="F40" s="154">
        <v>53</v>
      </c>
      <c r="G40" s="154">
        <v>21</v>
      </c>
    </row>
    <row r="41" spans="1:7" ht="15.75" customHeight="1">
      <c r="A41" s="147">
        <v>2010</v>
      </c>
      <c r="B41" s="370">
        <v>238</v>
      </c>
      <c r="C41" s="154">
        <v>26</v>
      </c>
      <c r="D41" s="154">
        <v>89</v>
      </c>
      <c r="E41" s="154">
        <v>31</v>
      </c>
      <c r="F41" s="154">
        <v>70</v>
      </c>
      <c r="G41" s="154">
        <v>22</v>
      </c>
    </row>
    <row r="42" spans="1:7" ht="15.75" customHeight="1">
      <c r="A42" s="147">
        <v>2011</v>
      </c>
      <c r="B42" s="370">
        <v>241</v>
      </c>
      <c r="C42" s="154">
        <v>33</v>
      </c>
      <c r="D42" s="154">
        <v>92</v>
      </c>
      <c r="E42" s="154">
        <v>22</v>
      </c>
      <c r="F42" s="154">
        <v>55</v>
      </c>
      <c r="G42" s="154">
        <v>39</v>
      </c>
    </row>
    <row r="43" spans="1:7" ht="15.75" customHeight="1">
      <c r="A43" s="147">
        <v>2012</v>
      </c>
      <c r="B43" s="370">
        <v>224</v>
      </c>
      <c r="C43" s="154">
        <v>34</v>
      </c>
      <c r="D43" s="154">
        <v>88</v>
      </c>
      <c r="E43" s="154">
        <v>21</v>
      </c>
      <c r="F43" s="154">
        <f>67-E43</f>
        <v>46</v>
      </c>
      <c r="G43" s="154">
        <v>35</v>
      </c>
    </row>
    <row r="44" spans="1:7" ht="15.75" customHeight="1">
      <c r="A44" s="147">
        <v>2013</v>
      </c>
      <c r="B44" s="370">
        <v>253</v>
      </c>
      <c r="C44" s="154">
        <v>31</v>
      </c>
      <c r="D44" s="154">
        <v>89</v>
      </c>
      <c r="E44" s="154">
        <v>46</v>
      </c>
      <c r="F44" s="154">
        <v>47</v>
      </c>
      <c r="G44" s="154">
        <v>40</v>
      </c>
    </row>
    <row r="45" spans="1:7" ht="15.75" customHeight="1">
      <c r="A45" s="147">
        <v>2014</v>
      </c>
      <c r="B45" s="370">
        <v>243</v>
      </c>
      <c r="C45" s="154">
        <v>33</v>
      </c>
      <c r="D45" s="154">
        <v>80</v>
      </c>
      <c r="E45" s="154">
        <v>35</v>
      </c>
      <c r="F45" s="154">
        <v>56</v>
      </c>
      <c r="G45" s="154">
        <v>39</v>
      </c>
    </row>
    <row r="46" spans="1:7" ht="15.75" customHeight="1">
      <c r="A46" s="147">
        <v>2015</v>
      </c>
      <c r="B46" s="370">
        <v>246</v>
      </c>
      <c r="C46" s="154">
        <v>43</v>
      </c>
      <c r="D46" s="154">
        <v>92</v>
      </c>
      <c r="E46" s="154">
        <v>25</v>
      </c>
      <c r="F46" s="154">
        <v>47</v>
      </c>
      <c r="G46" s="154">
        <v>39</v>
      </c>
    </row>
    <row r="47" spans="1:7" ht="15.75" customHeight="1">
      <c r="A47" s="147">
        <v>2016</v>
      </c>
      <c r="B47" s="370">
        <v>273</v>
      </c>
      <c r="C47" s="154">
        <v>43</v>
      </c>
      <c r="D47" s="154">
        <v>101</v>
      </c>
      <c r="E47" s="154">
        <v>32</v>
      </c>
      <c r="F47" s="154">
        <v>51</v>
      </c>
      <c r="G47" s="154">
        <v>46</v>
      </c>
    </row>
    <row r="48" spans="1:7" ht="15.75" customHeight="1">
      <c r="A48" s="147">
        <v>2017</v>
      </c>
      <c r="B48" s="370">
        <v>226</v>
      </c>
      <c r="C48" s="154">
        <v>28</v>
      </c>
      <c r="D48" s="154">
        <v>80</v>
      </c>
      <c r="E48" s="154">
        <v>37</v>
      </c>
      <c r="F48" s="154">
        <v>45</v>
      </c>
      <c r="G48" s="154">
        <v>36</v>
      </c>
    </row>
    <row r="49" spans="1:7" ht="15.75" customHeight="1">
      <c r="A49" s="147">
        <v>2018</v>
      </c>
      <c r="B49" s="370">
        <v>242</v>
      </c>
      <c r="C49" s="154">
        <v>34</v>
      </c>
      <c r="D49" s="154">
        <v>79</v>
      </c>
      <c r="E49" s="154">
        <v>32</v>
      </c>
      <c r="F49" s="154">
        <v>58</v>
      </c>
      <c r="G49" s="154">
        <v>39</v>
      </c>
    </row>
    <row r="50" spans="1:7" ht="15.75" customHeight="1" thickBot="1">
      <c r="A50" s="294">
        <v>2019</v>
      </c>
      <c r="B50" s="371">
        <v>218</v>
      </c>
      <c r="C50" s="295">
        <v>30</v>
      </c>
      <c r="D50" s="295">
        <v>62</v>
      </c>
      <c r="E50" s="295">
        <v>30</v>
      </c>
      <c r="F50" s="295">
        <v>59</v>
      </c>
      <c r="G50" s="295">
        <v>37</v>
      </c>
    </row>
    <row r="51" spans="1:7" ht="16.5" customHeight="1">
      <c r="A51" s="401" t="s">
        <v>646</v>
      </c>
      <c r="B51" s="401"/>
      <c r="C51" s="401"/>
      <c r="D51" s="401"/>
      <c r="E51" s="401"/>
      <c r="F51" s="401"/>
      <c r="G51" s="401"/>
    </row>
  </sheetData>
  <mergeCells count="9">
    <mergeCell ref="A51:G51"/>
    <mergeCell ref="A20:G20"/>
    <mergeCell ref="A1:G1"/>
    <mergeCell ref="A36:G36"/>
    <mergeCell ref="A19:G19"/>
    <mergeCell ref="A3:G3"/>
    <mergeCell ref="A37:G37"/>
    <mergeCell ref="A17:G17"/>
    <mergeCell ref="A34:G34"/>
  </mergeCells>
  <phoneticPr fontId="11" type="noConversion"/>
  <pageMargins left="0.59055118110236227" right="0.39370078740157483" top="0.98425196850393704" bottom="0.98425196850393704" header="0.51181102362204722" footer="0.51181102362204722"/>
  <pageSetup paperSize="9" orientation="portrait" r:id="rId1"/>
  <headerFooter alignWithMargins="0">
    <oddHeader>&amp;R&amp;A</oddHead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85"/>
  <sheetViews>
    <sheetView zoomScale="85" zoomScaleNormal="85" workbookViewId="0">
      <selection activeCell="S31" sqref="S31"/>
    </sheetView>
  </sheetViews>
  <sheetFormatPr baseColWidth="10" defaultColWidth="8.28515625" defaultRowHeight="12.75"/>
  <cols>
    <col min="1" max="1" width="6.42578125" bestFit="1" customWidth="1"/>
    <col min="2" max="2" width="6.7109375" bestFit="1" customWidth="1"/>
    <col min="3" max="3" width="10.5703125" bestFit="1" customWidth="1"/>
    <col min="4" max="4" width="6.7109375" bestFit="1" customWidth="1"/>
    <col min="5" max="5" width="18.5703125" bestFit="1" customWidth="1"/>
    <col min="6" max="6" width="7.7109375" bestFit="1" customWidth="1"/>
    <col min="7" max="7" width="10.140625" bestFit="1" customWidth="1"/>
    <col min="8" max="8" width="7.5703125" bestFit="1" customWidth="1"/>
    <col min="9" max="9" width="11.5703125" bestFit="1" customWidth="1"/>
    <col min="10" max="10" width="13.28515625" bestFit="1" customWidth="1"/>
    <col min="11" max="172" width="11.42578125" customWidth="1"/>
  </cols>
  <sheetData>
    <row r="1" spans="1:10" ht="18">
      <c r="A1" s="431" t="s">
        <v>88</v>
      </c>
      <c r="B1" s="431"/>
      <c r="C1" s="431"/>
      <c r="D1" s="431"/>
      <c r="E1" s="431"/>
      <c r="F1" s="431"/>
      <c r="G1" s="431"/>
      <c r="H1" s="431"/>
      <c r="I1" s="431"/>
      <c r="J1" s="431"/>
    </row>
    <row r="2" spans="1:10" ht="16.5" customHeight="1">
      <c r="A2" s="394"/>
      <c r="B2" s="394"/>
      <c r="C2" s="394"/>
      <c r="D2" s="394"/>
      <c r="E2" s="394"/>
      <c r="F2" s="394"/>
      <c r="G2" s="394"/>
      <c r="H2" s="394"/>
      <c r="I2" s="394"/>
      <c r="J2" s="394"/>
    </row>
    <row r="3" spans="1:10" ht="15.75" customHeight="1" thickBot="1">
      <c r="A3" s="435" t="s">
        <v>173</v>
      </c>
      <c r="B3" s="435"/>
      <c r="C3" s="435"/>
      <c r="D3" s="435"/>
      <c r="E3" s="435"/>
      <c r="F3" s="435"/>
      <c r="G3" s="435"/>
      <c r="H3" s="435"/>
      <c r="I3" s="435"/>
      <c r="J3" s="435"/>
    </row>
    <row r="4" spans="1:10" ht="15.75" customHeight="1">
      <c r="A4" s="302" t="s">
        <v>1</v>
      </c>
      <c r="B4" s="302" t="s">
        <v>7</v>
      </c>
      <c r="C4" s="302" t="s">
        <v>47</v>
      </c>
      <c r="D4" s="302" t="s">
        <v>72</v>
      </c>
      <c r="E4" s="302" t="s">
        <v>73</v>
      </c>
      <c r="F4" s="302" t="s">
        <v>74</v>
      </c>
      <c r="G4" s="302" t="s">
        <v>75</v>
      </c>
      <c r="H4" s="302" t="s">
        <v>76</v>
      </c>
      <c r="I4" s="302" t="s">
        <v>304</v>
      </c>
      <c r="J4" s="302" t="s">
        <v>77</v>
      </c>
    </row>
    <row r="5" spans="1:10" ht="15.75" customHeight="1">
      <c r="A5" s="147">
        <v>2008</v>
      </c>
      <c r="B5" s="370">
        <v>490</v>
      </c>
      <c r="C5" s="154">
        <v>225</v>
      </c>
      <c r="D5" s="154">
        <v>167</v>
      </c>
      <c r="E5" s="154">
        <v>27</v>
      </c>
      <c r="F5" s="154">
        <v>2</v>
      </c>
      <c r="G5" s="154">
        <v>18</v>
      </c>
      <c r="H5" s="154">
        <v>14</v>
      </c>
      <c r="I5" s="154">
        <v>2</v>
      </c>
      <c r="J5" s="154">
        <v>35</v>
      </c>
    </row>
    <row r="6" spans="1:10" ht="15.75" customHeight="1">
      <c r="A6" s="147">
        <v>2009</v>
      </c>
      <c r="B6" s="370">
        <v>455</v>
      </c>
      <c r="C6" s="154">
        <v>204</v>
      </c>
      <c r="D6" s="154">
        <v>168</v>
      </c>
      <c r="E6" s="154">
        <v>11</v>
      </c>
      <c r="F6" s="154">
        <v>1</v>
      </c>
      <c r="G6" s="154">
        <v>17</v>
      </c>
      <c r="H6" s="154">
        <v>9</v>
      </c>
      <c r="I6" s="154">
        <v>5</v>
      </c>
      <c r="J6" s="154">
        <v>40</v>
      </c>
    </row>
    <row r="7" spans="1:10" ht="15.75" customHeight="1">
      <c r="A7" s="147">
        <v>2010</v>
      </c>
      <c r="B7" s="370">
        <v>428</v>
      </c>
      <c r="C7" s="154">
        <v>187</v>
      </c>
      <c r="D7" s="154">
        <v>152</v>
      </c>
      <c r="E7" s="154">
        <v>11</v>
      </c>
      <c r="F7" s="154">
        <v>5</v>
      </c>
      <c r="G7" s="154">
        <v>28</v>
      </c>
      <c r="H7" s="154">
        <v>9</v>
      </c>
      <c r="I7" s="154">
        <v>2</v>
      </c>
      <c r="J7" s="154">
        <v>34</v>
      </c>
    </row>
    <row r="8" spans="1:10" ht="15.75" customHeight="1">
      <c r="A8" s="147">
        <v>2011</v>
      </c>
      <c r="B8" s="370">
        <v>467</v>
      </c>
      <c r="C8" s="154">
        <v>219</v>
      </c>
      <c r="D8" s="154">
        <v>144</v>
      </c>
      <c r="E8" s="154">
        <v>15</v>
      </c>
      <c r="F8" s="154">
        <v>1</v>
      </c>
      <c r="G8" s="154">
        <v>34</v>
      </c>
      <c r="H8" s="154">
        <v>14</v>
      </c>
      <c r="I8" s="154">
        <v>2</v>
      </c>
      <c r="J8" s="154">
        <v>38</v>
      </c>
    </row>
    <row r="9" spans="1:10" ht="15.75" customHeight="1">
      <c r="A9" s="147">
        <v>2012</v>
      </c>
      <c r="B9" s="370">
        <v>439</v>
      </c>
      <c r="C9" s="154">
        <v>231</v>
      </c>
      <c r="D9" s="154">
        <v>116</v>
      </c>
      <c r="E9" s="154">
        <v>16</v>
      </c>
      <c r="F9" s="154">
        <v>2</v>
      </c>
      <c r="G9" s="154">
        <v>30</v>
      </c>
      <c r="H9" s="154">
        <v>13</v>
      </c>
      <c r="I9" s="154">
        <v>6</v>
      </c>
      <c r="J9" s="154">
        <v>25</v>
      </c>
    </row>
    <row r="10" spans="1:10" ht="15.75" customHeight="1">
      <c r="A10" s="147">
        <v>2013</v>
      </c>
      <c r="B10" s="370">
        <v>497</v>
      </c>
      <c r="C10" s="154">
        <v>240</v>
      </c>
      <c r="D10" s="154">
        <v>139</v>
      </c>
      <c r="E10" s="154">
        <v>18</v>
      </c>
      <c r="F10" s="154">
        <v>2</v>
      </c>
      <c r="G10" s="154">
        <v>44</v>
      </c>
      <c r="H10" s="154">
        <v>21</v>
      </c>
      <c r="I10" s="154">
        <v>3</v>
      </c>
      <c r="J10" s="154">
        <v>30</v>
      </c>
    </row>
    <row r="11" spans="1:10" ht="15.75" customHeight="1">
      <c r="A11" s="147">
        <v>2014</v>
      </c>
      <c r="B11" s="370">
        <v>476</v>
      </c>
      <c r="C11" s="154">
        <v>213</v>
      </c>
      <c r="D11" s="154">
        <v>164</v>
      </c>
      <c r="E11" s="154">
        <v>36</v>
      </c>
      <c r="F11" s="154">
        <v>1</v>
      </c>
      <c r="G11" s="154">
        <v>25</v>
      </c>
      <c r="H11" s="154">
        <v>7</v>
      </c>
      <c r="I11" s="154">
        <v>2</v>
      </c>
      <c r="J11" s="154">
        <v>28</v>
      </c>
    </row>
    <row r="12" spans="1:10" ht="15.75" customHeight="1">
      <c r="A12" s="147">
        <v>2015</v>
      </c>
      <c r="B12" s="370">
        <v>468</v>
      </c>
      <c r="C12" s="154">
        <v>230</v>
      </c>
      <c r="D12" s="154">
        <v>139</v>
      </c>
      <c r="E12" s="154">
        <v>30</v>
      </c>
      <c r="F12" s="154">
        <v>2</v>
      </c>
      <c r="G12" s="154">
        <v>26</v>
      </c>
      <c r="H12" s="154">
        <v>16</v>
      </c>
      <c r="I12" s="154">
        <v>1</v>
      </c>
      <c r="J12" s="154">
        <v>24</v>
      </c>
    </row>
    <row r="13" spans="1:10" ht="15.75" customHeight="1">
      <c r="A13" s="147">
        <v>2016</v>
      </c>
      <c r="B13" s="370">
        <v>522</v>
      </c>
      <c r="C13" s="154">
        <v>211</v>
      </c>
      <c r="D13" s="154">
        <v>170</v>
      </c>
      <c r="E13" s="154">
        <v>46</v>
      </c>
      <c r="F13" s="154">
        <v>5</v>
      </c>
      <c r="G13" s="154">
        <v>38</v>
      </c>
      <c r="H13" s="154">
        <v>27</v>
      </c>
      <c r="I13" s="154">
        <v>4</v>
      </c>
      <c r="J13" s="154">
        <v>21</v>
      </c>
    </row>
    <row r="14" spans="1:10" ht="15.75" customHeight="1">
      <c r="A14" s="147">
        <v>2017</v>
      </c>
      <c r="B14" s="370">
        <v>426</v>
      </c>
      <c r="C14" s="154">
        <v>187</v>
      </c>
      <c r="D14" s="154">
        <v>149</v>
      </c>
      <c r="E14" s="154">
        <v>34</v>
      </c>
      <c r="F14" s="154">
        <v>4</v>
      </c>
      <c r="G14" s="154">
        <v>30</v>
      </c>
      <c r="H14" s="154">
        <v>16</v>
      </c>
      <c r="I14" s="155">
        <v>0</v>
      </c>
      <c r="J14" s="154">
        <v>6</v>
      </c>
    </row>
    <row r="15" spans="1:10" ht="15.75" customHeight="1">
      <c r="A15" s="147">
        <v>2018</v>
      </c>
      <c r="B15" s="370">
        <v>484</v>
      </c>
      <c r="C15" s="154">
        <v>206</v>
      </c>
      <c r="D15" s="154">
        <v>183</v>
      </c>
      <c r="E15" s="154">
        <v>30</v>
      </c>
      <c r="F15" s="155">
        <v>0</v>
      </c>
      <c r="G15" s="154">
        <v>26</v>
      </c>
      <c r="H15" s="154">
        <v>16</v>
      </c>
      <c r="I15" s="154">
        <v>5</v>
      </c>
      <c r="J15" s="154">
        <v>18</v>
      </c>
    </row>
    <row r="16" spans="1:10" ht="15.75" customHeight="1" thickBot="1">
      <c r="A16" s="294">
        <v>2019</v>
      </c>
      <c r="B16" s="371">
        <v>446</v>
      </c>
      <c r="C16" s="295">
        <v>169</v>
      </c>
      <c r="D16" s="295">
        <v>188</v>
      </c>
      <c r="E16" s="295">
        <v>23</v>
      </c>
      <c r="F16" s="300">
        <v>2</v>
      </c>
      <c r="G16" s="295">
        <v>29</v>
      </c>
      <c r="H16" s="295">
        <v>16</v>
      </c>
      <c r="I16" s="295">
        <v>2</v>
      </c>
      <c r="J16" s="295">
        <v>17</v>
      </c>
    </row>
    <row r="17" spans="1:10" ht="15.75" customHeight="1">
      <c r="A17" s="401" t="s">
        <v>646</v>
      </c>
      <c r="B17" s="401"/>
      <c r="C17" s="401"/>
      <c r="D17" s="401"/>
      <c r="E17" s="401"/>
      <c r="F17" s="401"/>
      <c r="G17" s="401"/>
      <c r="H17" s="401"/>
      <c r="I17" s="401"/>
      <c r="J17" s="401"/>
    </row>
    <row r="18" spans="1:10" ht="15.75" customHeight="1"/>
    <row r="19" spans="1:10" ht="18">
      <c r="A19" s="431" t="s">
        <v>382</v>
      </c>
      <c r="B19" s="431"/>
      <c r="C19" s="431"/>
      <c r="D19" s="431"/>
      <c r="E19" s="431"/>
      <c r="F19" s="431"/>
      <c r="G19" s="431"/>
      <c r="H19" s="431"/>
      <c r="I19" s="431"/>
      <c r="J19" s="431"/>
    </row>
    <row r="20" spans="1:10" ht="15.75" customHeight="1" thickBot="1">
      <c r="A20" s="436" t="s">
        <v>174</v>
      </c>
      <c r="B20" s="436"/>
      <c r="C20" s="436"/>
      <c r="D20" s="436"/>
      <c r="E20" s="436"/>
      <c r="F20" s="436"/>
      <c r="G20" s="436"/>
      <c r="H20" s="436"/>
      <c r="I20" s="436"/>
      <c r="J20" s="436"/>
    </row>
    <row r="21" spans="1:10" ht="15.75" customHeight="1">
      <c r="A21" s="302" t="s">
        <v>1</v>
      </c>
      <c r="B21" s="302" t="s">
        <v>7</v>
      </c>
      <c r="C21" s="302" t="s">
        <v>47</v>
      </c>
      <c r="D21" s="302" t="s">
        <v>72</v>
      </c>
      <c r="E21" s="302" t="s">
        <v>73</v>
      </c>
      <c r="F21" s="302" t="s">
        <v>74</v>
      </c>
      <c r="G21" s="302" t="s">
        <v>75</v>
      </c>
      <c r="H21" s="302" t="s">
        <v>76</v>
      </c>
      <c r="I21" s="302" t="s">
        <v>304</v>
      </c>
      <c r="J21" s="302" t="s">
        <v>77</v>
      </c>
    </row>
    <row r="22" spans="1:10" ht="15.75" customHeight="1">
      <c r="A22" s="147">
        <v>2008</v>
      </c>
      <c r="B22" s="370">
        <v>191</v>
      </c>
      <c r="C22" s="154">
        <v>125</v>
      </c>
      <c r="D22" s="154">
        <v>34</v>
      </c>
      <c r="E22" s="154">
        <v>2</v>
      </c>
      <c r="F22" s="154">
        <v>2</v>
      </c>
      <c r="G22" s="154">
        <v>12</v>
      </c>
      <c r="H22" s="154">
        <v>8</v>
      </c>
      <c r="I22" s="154">
        <v>2</v>
      </c>
      <c r="J22" s="154">
        <v>6</v>
      </c>
    </row>
    <row r="23" spans="1:10" ht="15.75" customHeight="1">
      <c r="A23" s="147">
        <v>2009</v>
      </c>
      <c r="B23" s="370">
        <v>214</v>
      </c>
      <c r="C23" s="154">
        <v>132</v>
      </c>
      <c r="D23" s="154">
        <v>53</v>
      </c>
      <c r="E23" s="154">
        <v>1</v>
      </c>
      <c r="F23" s="154">
        <v>1</v>
      </c>
      <c r="G23" s="154">
        <v>6</v>
      </c>
      <c r="H23" s="154">
        <v>6</v>
      </c>
      <c r="I23" s="154">
        <v>2</v>
      </c>
      <c r="J23" s="154">
        <v>13</v>
      </c>
    </row>
    <row r="24" spans="1:10" ht="15.75" customHeight="1">
      <c r="A24" s="147">
        <v>2010</v>
      </c>
      <c r="B24" s="370">
        <v>186</v>
      </c>
      <c r="C24" s="154">
        <v>110</v>
      </c>
      <c r="D24" s="154">
        <v>51</v>
      </c>
      <c r="E24" s="155">
        <v>0</v>
      </c>
      <c r="F24" s="154">
        <v>2</v>
      </c>
      <c r="G24" s="154">
        <v>10</v>
      </c>
      <c r="H24" s="154">
        <v>7</v>
      </c>
      <c r="I24" s="154">
        <v>1</v>
      </c>
      <c r="J24" s="154">
        <v>5</v>
      </c>
    </row>
    <row r="25" spans="1:10" ht="15.75" customHeight="1">
      <c r="A25" s="147">
        <v>2011</v>
      </c>
      <c r="B25" s="370">
        <v>207</v>
      </c>
      <c r="C25" s="154">
        <v>139</v>
      </c>
      <c r="D25" s="154">
        <v>45</v>
      </c>
      <c r="E25" s="154">
        <v>3</v>
      </c>
      <c r="F25" s="155">
        <v>0</v>
      </c>
      <c r="G25" s="154">
        <v>7</v>
      </c>
      <c r="H25" s="154">
        <v>4</v>
      </c>
      <c r="I25" s="154">
        <v>2</v>
      </c>
      <c r="J25" s="154">
        <v>7</v>
      </c>
    </row>
    <row r="26" spans="1:10" ht="15.75" customHeight="1">
      <c r="A26" s="147">
        <v>2012</v>
      </c>
      <c r="B26" s="370">
        <v>223</v>
      </c>
      <c r="C26" s="154">
        <v>143</v>
      </c>
      <c r="D26" s="154">
        <v>52</v>
      </c>
      <c r="E26" s="155">
        <v>0</v>
      </c>
      <c r="F26" s="154">
        <v>2</v>
      </c>
      <c r="G26" s="154">
        <v>12</v>
      </c>
      <c r="H26" s="154">
        <v>5</v>
      </c>
      <c r="I26" s="154">
        <v>4</v>
      </c>
      <c r="J26" s="154">
        <v>5</v>
      </c>
    </row>
    <row r="27" spans="1:10" ht="15.75" customHeight="1">
      <c r="A27" s="147">
        <v>2013</v>
      </c>
      <c r="B27" s="370">
        <v>236</v>
      </c>
      <c r="C27" s="154">
        <v>156</v>
      </c>
      <c r="D27" s="154">
        <v>39</v>
      </c>
      <c r="E27" s="154">
        <v>4</v>
      </c>
      <c r="F27" s="154">
        <v>2</v>
      </c>
      <c r="G27" s="154">
        <v>16</v>
      </c>
      <c r="H27" s="154">
        <v>10</v>
      </c>
      <c r="I27" s="154">
        <v>3</v>
      </c>
      <c r="J27" s="154">
        <v>6</v>
      </c>
    </row>
    <row r="28" spans="1:10" ht="15.75" customHeight="1">
      <c r="A28" s="147">
        <v>2014</v>
      </c>
      <c r="B28" s="370">
        <v>233</v>
      </c>
      <c r="C28" s="154">
        <v>143</v>
      </c>
      <c r="D28" s="154">
        <v>65</v>
      </c>
      <c r="E28" s="154">
        <v>5</v>
      </c>
      <c r="F28" s="155">
        <v>0</v>
      </c>
      <c r="G28" s="154">
        <v>9</v>
      </c>
      <c r="H28" s="154">
        <v>5</v>
      </c>
      <c r="I28" s="154">
        <v>2</v>
      </c>
      <c r="J28" s="154">
        <v>4</v>
      </c>
    </row>
    <row r="29" spans="1:10" ht="15.75" customHeight="1">
      <c r="A29" s="147">
        <v>2015</v>
      </c>
      <c r="B29" s="370">
        <v>239</v>
      </c>
      <c r="C29" s="154">
        <v>149</v>
      </c>
      <c r="D29" s="154">
        <v>60</v>
      </c>
      <c r="E29" s="154">
        <v>4</v>
      </c>
      <c r="F29" s="155">
        <v>0</v>
      </c>
      <c r="G29" s="154">
        <v>12</v>
      </c>
      <c r="H29" s="154">
        <v>8</v>
      </c>
      <c r="I29" s="154">
        <v>1</v>
      </c>
      <c r="J29" s="154">
        <v>5</v>
      </c>
    </row>
    <row r="30" spans="1:10" ht="15.75" customHeight="1">
      <c r="A30" s="147">
        <v>2016</v>
      </c>
      <c r="B30" s="370">
        <v>240</v>
      </c>
      <c r="C30" s="154">
        <v>132</v>
      </c>
      <c r="D30" s="154">
        <v>65</v>
      </c>
      <c r="E30" s="154">
        <v>5</v>
      </c>
      <c r="F30" s="154">
        <v>1</v>
      </c>
      <c r="G30" s="154">
        <v>19</v>
      </c>
      <c r="H30" s="154">
        <v>12</v>
      </c>
      <c r="I30" s="154">
        <v>2</v>
      </c>
      <c r="J30" s="154">
        <v>4</v>
      </c>
    </row>
    <row r="31" spans="1:10" ht="15.75" customHeight="1">
      <c r="A31" s="147">
        <v>2017</v>
      </c>
      <c r="B31" s="370">
        <v>210</v>
      </c>
      <c r="C31" s="154">
        <v>122</v>
      </c>
      <c r="D31" s="154">
        <v>59</v>
      </c>
      <c r="E31" s="154">
        <v>9</v>
      </c>
      <c r="F31" s="154">
        <v>3</v>
      </c>
      <c r="G31" s="154">
        <v>9</v>
      </c>
      <c r="H31" s="154">
        <v>8</v>
      </c>
      <c r="I31" s="155">
        <v>0</v>
      </c>
      <c r="J31" s="155">
        <v>0</v>
      </c>
    </row>
    <row r="32" spans="1:10" ht="15.75" customHeight="1">
      <c r="A32" s="147">
        <v>2018</v>
      </c>
      <c r="B32" s="370">
        <v>237</v>
      </c>
      <c r="C32" s="154">
        <v>135</v>
      </c>
      <c r="D32" s="154">
        <v>69</v>
      </c>
      <c r="E32" s="154">
        <v>9</v>
      </c>
      <c r="F32" s="155">
        <v>0</v>
      </c>
      <c r="G32" s="154">
        <v>14</v>
      </c>
      <c r="H32" s="154">
        <v>9</v>
      </c>
      <c r="I32" s="155">
        <v>0</v>
      </c>
      <c r="J32" s="154">
        <v>1</v>
      </c>
    </row>
    <row r="33" spans="1:10" ht="15.75" customHeight="1" thickBot="1">
      <c r="A33" s="294">
        <v>2019</v>
      </c>
      <c r="B33" s="371">
        <v>191</v>
      </c>
      <c r="C33" s="295">
        <v>115</v>
      </c>
      <c r="D33" s="295">
        <v>54</v>
      </c>
      <c r="E33" s="295">
        <v>1</v>
      </c>
      <c r="F33" s="295">
        <v>2</v>
      </c>
      <c r="G33" s="295">
        <v>8</v>
      </c>
      <c r="H33" s="295">
        <v>5</v>
      </c>
      <c r="I33" s="295">
        <v>1</v>
      </c>
      <c r="J33" s="295">
        <v>5</v>
      </c>
    </row>
    <row r="34" spans="1:10" ht="15.75" customHeight="1">
      <c r="A34" s="401" t="s">
        <v>646</v>
      </c>
      <c r="B34" s="401"/>
      <c r="C34" s="401"/>
      <c r="D34" s="401"/>
      <c r="E34" s="401"/>
      <c r="F34" s="401"/>
      <c r="G34" s="401"/>
      <c r="H34" s="401"/>
      <c r="I34" s="401"/>
      <c r="J34" s="401"/>
    </row>
    <row r="35" spans="1:10" ht="15.75" customHeight="1"/>
    <row r="36" spans="1:10" ht="18">
      <c r="A36" s="431" t="s">
        <v>383</v>
      </c>
      <c r="B36" s="431"/>
      <c r="C36" s="431"/>
      <c r="D36" s="431"/>
      <c r="E36" s="431"/>
      <c r="F36" s="431"/>
      <c r="G36" s="431"/>
      <c r="H36" s="431"/>
      <c r="I36" s="431"/>
      <c r="J36" s="431"/>
    </row>
    <row r="37" spans="1:10" ht="15.75" customHeight="1" thickBot="1">
      <c r="A37" s="436" t="s">
        <v>175</v>
      </c>
      <c r="B37" s="436"/>
      <c r="C37" s="436"/>
      <c r="D37" s="436"/>
      <c r="E37" s="436"/>
      <c r="F37" s="436"/>
      <c r="G37" s="436"/>
      <c r="H37" s="436"/>
      <c r="I37" s="436"/>
      <c r="J37" s="436"/>
    </row>
    <row r="38" spans="1:10" ht="15.75" customHeight="1">
      <c r="A38" s="302" t="s">
        <v>1</v>
      </c>
      <c r="B38" s="302" t="s">
        <v>7</v>
      </c>
      <c r="C38" s="302" t="s">
        <v>47</v>
      </c>
      <c r="D38" s="302" t="s">
        <v>72</v>
      </c>
      <c r="E38" s="302" t="s">
        <v>73</v>
      </c>
      <c r="F38" s="302" t="s">
        <v>74</v>
      </c>
      <c r="G38" s="302" t="s">
        <v>75</v>
      </c>
      <c r="H38" s="302" t="s">
        <v>76</v>
      </c>
      <c r="I38" s="302" t="s">
        <v>304</v>
      </c>
      <c r="J38" s="302" t="s">
        <v>77</v>
      </c>
    </row>
    <row r="39" spans="1:10" ht="15.75" customHeight="1">
      <c r="A39" s="147">
        <v>2008</v>
      </c>
      <c r="B39" s="370">
        <v>299</v>
      </c>
      <c r="C39" s="154">
        <v>100</v>
      </c>
      <c r="D39" s="154">
        <v>133</v>
      </c>
      <c r="E39" s="154">
        <v>25</v>
      </c>
      <c r="F39" s="155">
        <v>0</v>
      </c>
      <c r="G39" s="154">
        <v>6</v>
      </c>
      <c r="H39" s="154">
        <v>6</v>
      </c>
      <c r="I39" s="155">
        <v>0</v>
      </c>
      <c r="J39" s="154">
        <v>29</v>
      </c>
    </row>
    <row r="40" spans="1:10" ht="15.75" customHeight="1">
      <c r="A40" s="147">
        <v>2009</v>
      </c>
      <c r="B40" s="370">
        <v>241</v>
      </c>
      <c r="C40" s="154">
        <v>72</v>
      </c>
      <c r="D40" s="154">
        <v>115</v>
      </c>
      <c r="E40" s="154">
        <v>10</v>
      </c>
      <c r="F40" s="155">
        <v>0</v>
      </c>
      <c r="G40" s="154">
        <v>11</v>
      </c>
      <c r="H40" s="154">
        <v>3</v>
      </c>
      <c r="I40" s="154">
        <v>3</v>
      </c>
      <c r="J40" s="154">
        <v>27</v>
      </c>
    </row>
    <row r="41" spans="1:10" ht="15.75" customHeight="1">
      <c r="A41" s="147">
        <v>2010</v>
      </c>
      <c r="B41" s="370">
        <v>242</v>
      </c>
      <c r="C41" s="154">
        <v>77</v>
      </c>
      <c r="D41" s="154">
        <v>101</v>
      </c>
      <c r="E41" s="154">
        <v>11</v>
      </c>
      <c r="F41" s="154">
        <v>3</v>
      </c>
      <c r="G41" s="154">
        <v>18</v>
      </c>
      <c r="H41" s="154">
        <v>2</v>
      </c>
      <c r="I41" s="154">
        <v>1</v>
      </c>
      <c r="J41" s="154">
        <v>29</v>
      </c>
    </row>
    <row r="42" spans="1:10" ht="15.75" customHeight="1">
      <c r="A42" s="147">
        <v>2011</v>
      </c>
      <c r="B42" s="370">
        <v>260</v>
      </c>
      <c r="C42" s="154">
        <v>80</v>
      </c>
      <c r="D42" s="154">
        <v>99</v>
      </c>
      <c r="E42" s="154">
        <v>12</v>
      </c>
      <c r="F42" s="154">
        <v>1</v>
      </c>
      <c r="G42" s="154">
        <v>27</v>
      </c>
      <c r="H42" s="154">
        <v>10</v>
      </c>
      <c r="I42" s="155">
        <v>0</v>
      </c>
      <c r="J42" s="154">
        <v>31</v>
      </c>
    </row>
    <row r="43" spans="1:10" ht="15.75" customHeight="1">
      <c r="A43" s="147">
        <v>2012</v>
      </c>
      <c r="B43" s="370">
        <v>216</v>
      </c>
      <c r="C43" s="154">
        <v>88</v>
      </c>
      <c r="D43" s="154">
        <v>64</v>
      </c>
      <c r="E43" s="154">
        <v>16</v>
      </c>
      <c r="F43" s="155">
        <v>0</v>
      </c>
      <c r="G43" s="154">
        <v>18</v>
      </c>
      <c r="H43" s="154">
        <v>8</v>
      </c>
      <c r="I43" s="154">
        <v>2</v>
      </c>
      <c r="J43" s="154">
        <v>20</v>
      </c>
    </row>
    <row r="44" spans="1:10" ht="15.75" customHeight="1">
      <c r="A44" s="147">
        <v>2013</v>
      </c>
      <c r="B44" s="370">
        <v>261</v>
      </c>
      <c r="C44" s="154">
        <v>84</v>
      </c>
      <c r="D44" s="154">
        <v>100</v>
      </c>
      <c r="E44" s="154">
        <v>14</v>
      </c>
      <c r="F44" s="155">
        <v>0</v>
      </c>
      <c r="G44" s="154">
        <v>28</v>
      </c>
      <c r="H44" s="154">
        <v>11</v>
      </c>
      <c r="I44" s="155">
        <v>0</v>
      </c>
      <c r="J44" s="154">
        <v>24</v>
      </c>
    </row>
    <row r="45" spans="1:10" ht="15.75" customHeight="1">
      <c r="A45" s="147">
        <v>2014</v>
      </c>
      <c r="B45" s="370">
        <v>243</v>
      </c>
      <c r="C45" s="154">
        <v>70</v>
      </c>
      <c r="D45" s="154">
        <v>99</v>
      </c>
      <c r="E45" s="154">
        <v>31</v>
      </c>
      <c r="F45" s="154">
        <v>1</v>
      </c>
      <c r="G45" s="154">
        <v>16</v>
      </c>
      <c r="H45" s="154">
        <v>2</v>
      </c>
      <c r="I45" s="155">
        <v>0</v>
      </c>
      <c r="J45" s="154">
        <v>24</v>
      </c>
    </row>
    <row r="46" spans="1:10" ht="15.75" customHeight="1">
      <c r="A46" s="147">
        <v>2015</v>
      </c>
      <c r="B46" s="370">
        <v>229</v>
      </c>
      <c r="C46" s="154">
        <v>81</v>
      </c>
      <c r="D46" s="154">
        <v>79</v>
      </c>
      <c r="E46" s="154">
        <v>26</v>
      </c>
      <c r="F46" s="154">
        <v>2</v>
      </c>
      <c r="G46" s="154">
        <v>14</v>
      </c>
      <c r="H46" s="154">
        <v>8</v>
      </c>
      <c r="I46" s="155">
        <v>0</v>
      </c>
      <c r="J46" s="154">
        <v>19</v>
      </c>
    </row>
    <row r="47" spans="1:10" ht="15.75" customHeight="1">
      <c r="A47" s="147">
        <v>2016</v>
      </c>
      <c r="B47" s="370">
        <v>282</v>
      </c>
      <c r="C47" s="154">
        <v>79</v>
      </c>
      <c r="D47" s="154">
        <v>105</v>
      </c>
      <c r="E47" s="154">
        <v>41</v>
      </c>
      <c r="F47" s="154">
        <v>4</v>
      </c>
      <c r="G47" s="154">
        <v>19</v>
      </c>
      <c r="H47" s="154">
        <v>15</v>
      </c>
      <c r="I47" s="154">
        <v>2</v>
      </c>
      <c r="J47" s="154">
        <v>17</v>
      </c>
    </row>
    <row r="48" spans="1:10" ht="15.75" customHeight="1">
      <c r="A48" s="147">
        <v>2017</v>
      </c>
      <c r="B48" s="370">
        <v>216</v>
      </c>
      <c r="C48" s="154">
        <v>65</v>
      </c>
      <c r="D48" s="154">
        <v>90</v>
      </c>
      <c r="E48" s="154">
        <v>25</v>
      </c>
      <c r="F48" s="154">
        <v>1</v>
      </c>
      <c r="G48" s="154">
        <v>21</v>
      </c>
      <c r="H48" s="154">
        <v>8</v>
      </c>
      <c r="I48" s="155">
        <v>0</v>
      </c>
      <c r="J48" s="154">
        <v>6</v>
      </c>
    </row>
    <row r="49" spans="1:10" ht="15.75" customHeight="1">
      <c r="A49" s="147">
        <v>2018</v>
      </c>
      <c r="B49" s="370">
        <v>247</v>
      </c>
      <c r="C49" s="154">
        <v>71</v>
      </c>
      <c r="D49" s="154">
        <v>114</v>
      </c>
      <c r="E49" s="154">
        <v>21</v>
      </c>
      <c r="F49" s="155">
        <v>0</v>
      </c>
      <c r="G49" s="154">
        <v>12</v>
      </c>
      <c r="H49" s="154">
        <v>7</v>
      </c>
      <c r="I49" s="154">
        <v>5</v>
      </c>
      <c r="J49" s="154">
        <v>17</v>
      </c>
    </row>
    <row r="50" spans="1:10" ht="15.75" customHeight="1" thickBot="1">
      <c r="A50" s="294">
        <v>2019</v>
      </c>
      <c r="B50" s="371">
        <v>255</v>
      </c>
      <c r="C50" s="295">
        <v>54</v>
      </c>
      <c r="D50" s="295">
        <v>134</v>
      </c>
      <c r="E50" s="295">
        <v>22</v>
      </c>
      <c r="F50" s="300"/>
      <c r="G50" s="295">
        <v>21</v>
      </c>
      <c r="H50" s="295">
        <v>11</v>
      </c>
      <c r="I50" s="295">
        <v>1</v>
      </c>
      <c r="J50" s="295">
        <v>12</v>
      </c>
    </row>
    <row r="51" spans="1:10" ht="15.75" customHeight="1">
      <c r="A51" s="401" t="s">
        <v>646</v>
      </c>
      <c r="B51" s="401"/>
      <c r="C51" s="401"/>
      <c r="D51" s="401"/>
      <c r="E51" s="401"/>
      <c r="F51" s="401"/>
      <c r="G51" s="401"/>
      <c r="H51" s="401"/>
      <c r="I51" s="401"/>
      <c r="J51" s="401"/>
    </row>
    <row r="52" spans="1:10" ht="15.75" customHeight="1"/>
    <row r="53" spans="1:10" ht="18">
      <c r="A53" s="431" t="s">
        <v>385</v>
      </c>
      <c r="B53" s="431"/>
      <c r="C53" s="431"/>
      <c r="D53" s="431"/>
      <c r="E53" s="431"/>
      <c r="F53" s="431"/>
      <c r="G53" s="431"/>
      <c r="H53" s="431"/>
      <c r="I53" s="431"/>
      <c r="J53" s="431"/>
    </row>
    <row r="54" spans="1:10" ht="15.75" customHeight="1" thickBot="1">
      <c r="A54" s="435" t="s">
        <v>183</v>
      </c>
      <c r="B54" s="435"/>
      <c r="C54" s="435"/>
      <c r="D54" s="435"/>
      <c r="E54" s="435"/>
      <c r="F54" s="435"/>
      <c r="G54" s="435"/>
      <c r="H54" s="435"/>
      <c r="I54" s="435"/>
      <c r="J54" s="435"/>
    </row>
    <row r="55" spans="1:10" ht="15.75" customHeight="1">
      <c r="A55" s="302" t="s">
        <v>1</v>
      </c>
      <c r="B55" s="302" t="s">
        <v>7</v>
      </c>
      <c r="C55" s="302" t="s">
        <v>47</v>
      </c>
      <c r="D55" s="302" t="s">
        <v>72</v>
      </c>
      <c r="E55" s="302" t="s">
        <v>73</v>
      </c>
      <c r="F55" s="302" t="s">
        <v>74</v>
      </c>
      <c r="G55" s="302" t="s">
        <v>75</v>
      </c>
      <c r="H55" s="302" t="s">
        <v>76</v>
      </c>
      <c r="I55" s="302" t="s">
        <v>304</v>
      </c>
      <c r="J55" s="302" t="s">
        <v>77</v>
      </c>
    </row>
    <row r="56" spans="1:10" ht="15.75" customHeight="1">
      <c r="A56" s="147">
        <v>2008</v>
      </c>
      <c r="B56" s="370">
        <v>241</v>
      </c>
      <c r="C56" s="154">
        <v>122</v>
      </c>
      <c r="D56" s="154">
        <v>77</v>
      </c>
      <c r="E56" s="154">
        <v>13</v>
      </c>
      <c r="F56" s="154">
        <v>1</v>
      </c>
      <c r="G56" s="154">
        <v>9</v>
      </c>
      <c r="H56" s="154">
        <v>5</v>
      </c>
      <c r="I56" s="154">
        <v>2</v>
      </c>
      <c r="J56" s="154">
        <v>12</v>
      </c>
    </row>
    <row r="57" spans="1:10" ht="15.75" customHeight="1">
      <c r="A57" s="147">
        <v>2009</v>
      </c>
      <c r="B57" s="370">
        <v>229</v>
      </c>
      <c r="C57" s="154">
        <v>114</v>
      </c>
      <c r="D57" s="154">
        <v>78</v>
      </c>
      <c r="E57" s="154">
        <v>6</v>
      </c>
      <c r="F57" s="154">
        <v>1</v>
      </c>
      <c r="G57" s="154">
        <v>4</v>
      </c>
      <c r="H57" s="154">
        <v>2</v>
      </c>
      <c r="I57" s="154">
        <v>3</v>
      </c>
      <c r="J57" s="154">
        <v>21</v>
      </c>
    </row>
    <row r="58" spans="1:10" ht="15.75" customHeight="1">
      <c r="A58" s="147">
        <v>2010</v>
      </c>
      <c r="B58" s="370">
        <v>190</v>
      </c>
      <c r="C58" s="154">
        <v>97</v>
      </c>
      <c r="D58" s="154">
        <v>62</v>
      </c>
      <c r="E58" s="154">
        <v>4</v>
      </c>
      <c r="F58" s="154">
        <v>2</v>
      </c>
      <c r="G58" s="154">
        <v>9</v>
      </c>
      <c r="H58" s="154">
        <v>5</v>
      </c>
      <c r="I58" s="154">
        <v>1</v>
      </c>
      <c r="J58" s="154">
        <v>10</v>
      </c>
    </row>
    <row r="59" spans="1:10" ht="15.75" customHeight="1">
      <c r="A59" s="147">
        <v>2011</v>
      </c>
      <c r="B59" s="370">
        <v>226</v>
      </c>
      <c r="C59" s="154">
        <v>117</v>
      </c>
      <c r="D59" s="154">
        <v>70</v>
      </c>
      <c r="E59" s="154">
        <v>8</v>
      </c>
      <c r="F59" s="155">
        <v>0</v>
      </c>
      <c r="G59" s="154">
        <v>11</v>
      </c>
      <c r="H59" s="154">
        <v>5</v>
      </c>
      <c r="I59" s="154">
        <v>1</v>
      </c>
      <c r="J59" s="154">
        <v>14</v>
      </c>
    </row>
    <row r="60" spans="1:10" ht="15.75" customHeight="1">
      <c r="A60" s="147">
        <v>2012</v>
      </c>
      <c r="B60" s="370">
        <v>215</v>
      </c>
      <c r="C60" s="154">
        <v>126</v>
      </c>
      <c r="D60" s="154">
        <v>56</v>
      </c>
      <c r="E60" s="154">
        <v>4</v>
      </c>
      <c r="F60" s="154">
        <v>2</v>
      </c>
      <c r="G60" s="154">
        <v>9</v>
      </c>
      <c r="H60" s="154">
        <v>6</v>
      </c>
      <c r="I60" s="154">
        <v>3</v>
      </c>
      <c r="J60" s="154">
        <v>9</v>
      </c>
    </row>
    <row r="61" spans="1:10" ht="15.75" customHeight="1">
      <c r="A61" s="147">
        <v>2013</v>
      </c>
      <c r="B61" s="370">
        <v>244</v>
      </c>
      <c r="C61" s="154">
        <v>133</v>
      </c>
      <c r="D61" s="154">
        <v>66</v>
      </c>
      <c r="E61" s="154">
        <v>6</v>
      </c>
      <c r="F61" s="154">
        <v>1</v>
      </c>
      <c r="G61" s="154">
        <v>16</v>
      </c>
      <c r="H61" s="154">
        <v>9</v>
      </c>
      <c r="I61" s="154">
        <v>3</v>
      </c>
      <c r="J61" s="154">
        <v>10</v>
      </c>
    </row>
    <row r="62" spans="1:10" ht="15.75" customHeight="1">
      <c r="A62" s="147">
        <v>2014</v>
      </c>
      <c r="B62" s="370">
        <v>233</v>
      </c>
      <c r="C62" s="154">
        <v>122</v>
      </c>
      <c r="D62" s="154">
        <v>79</v>
      </c>
      <c r="E62" s="154">
        <v>14</v>
      </c>
      <c r="F62" s="154">
        <v>1</v>
      </c>
      <c r="G62" s="154">
        <v>7</v>
      </c>
      <c r="H62" s="154">
        <v>1</v>
      </c>
      <c r="I62" s="155">
        <v>0</v>
      </c>
      <c r="J62" s="154">
        <v>9</v>
      </c>
    </row>
    <row r="63" spans="1:10" ht="15.75" customHeight="1">
      <c r="A63" s="147">
        <v>2015</v>
      </c>
      <c r="B63" s="370">
        <v>222</v>
      </c>
      <c r="C63" s="154">
        <v>120</v>
      </c>
      <c r="D63" s="154">
        <v>65</v>
      </c>
      <c r="E63" s="154">
        <v>12</v>
      </c>
      <c r="F63" s="154">
        <v>2</v>
      </c>
      <c r="G63" s="154">
        <v>8</v>
      </c>
      <c r="H63" s="154">
        <v>5</v>
      </c>
      <c r="I63" s="155">
        <v>0</v>
      </c>
      <c r="J63" s="154">
        <v>10</v>
      </c>
    </row>
    <row r="64" spans="1:10" ht="15.75" customHeight="1">
      <c r="A64" s="147">
        <v>2016</v>
      </c>
      <c r="B64" s="370">
        <v>249</v>
      </c>
      <c r="C64" s="154">
        <v>104</v>
      </c>
      <c r="D64" s="154">
        <v>84</v>
      </c>
      <c r="E64" s="154">
        <v>24</v>
      </c>
      <c r="F64" s="154">
        <v>2</v>
      </c>
      <c r="G64" s="154">
        <v>14</v>
      </c>
      <c r="H64" s="154">
        <v>13</v>
      </c>
      <c r="I64" s="154">
        <v>2</v>
      </c>
      <c r="J64" s="154">
        <v>6</v>
      </c>
    </row>
    <row r="65" spans="1:10" ht="15.75" customHeight="1">
      <c r="A65" s="147">
        <v>2017</v>
      </c>
      <c r="B65" s="370">
        <v>200</v>
      </c>
      <c r="C65" s="154">
        <v>103</v>
      </c>
      <c r="D65" s="154">
        <v>67</v>
      </c>
      <c r="E65" s="154">
        <v>13</v>
      </c>
      <c r="F65" s="154">
        <v>2</v>
      </c>
      <c r="G65" s="154">
        <v>9</v>
      </c>
      <c r="H65" s="154">
        <v>4</v>
      </c>
      <c r="I65" s="155">
        <v>0</v>
      </c>
      <c r="J65" s="154">
        <v>2</v>
      </c>
    </row>
    <row r="66" spans="1:10" ht="15.75" customHeight="1">
      <c r="A66" s="147">
        <v>2018</v>
      </c>
      <c r="B66" s="370">
        <v>242</v>
      </c>
      <c r="C66" s="154">
        <v>115</v>
      </c>
      <c r="D66" s="154">
        <v>83</v>
      </c>
      <c r="E66" s="154">
        <v>13</v>
      </c>
      <c r="F66" s="155">
        <v>0</v>
      </c>
      <c r="G66" s="154">
        <v>14</v>
      </c>
      <c r="H66" s="154">
        <v>8</v>
      </c>
      <c r="I66" s="154">
        <v>2</v>
      </c>
      <c r="J66" s="154">
        <v>7</v>
      </c>
    </row>
    <row r="67" spans="1:10" ht="15.75" customHeight="1" thickBot="1">
      <c r="A67" s="294">
        <v>2019</v>
      </c>
      <c r="B67" s="371">
        <v>228</v>
      </c>
      <c r="C67" s="295">
        <v>95</v>
      </c>
      <c r="D67" s="295">
        <v>97</v>
      </c>
      <c r="E67" s="295">
        <v>10</v>
      </c>
      <c r="F67" s="300">
        <v>1</v>
      </c>
      <c r="G67" s="295">
        <v>14</v>
      </c>
      <c r="H67" s="295">
        <v>5</v>
      </c>
      <c r="I67" s="295">
        <v>2</v>
      </c>
      <c r="J67" s="295">
        <v>4</v>
      </c>
    </row>
    <row r="68" spans="1:10" ht="15.75" customHeight="1">
      <c r="A68" s="401" t="s">
        <v>646</v>
      </c>
      <c r="B68" s="401"/>
      <c r="C68" s="401"/>
      <c r="D68" s="401"/>
      <c r="E68" s="401"/>
      <c r="F68" s="401"/>
      <c r="G68" s="401"/>
      <c r="H68" s="401"/>
      <c r="I68" s="401"/>
      <c r="J68" s="401"/>
    </row>
    <row r="69" spans="1:10" ht="15.75" customHeight="1"/>
    <row r="70" spans="1:10" ht="18">
      <c r="A70" s="431" t="s">
        <v>384</v>
      </c>
      <c r="B70" s="431"/>
      <c r="C70" s="431"/>
      <c r="D70" s="431"/>
      <c r="E70" s="431"/>
      <c r="F70" s="431"/>
      <c r="G70" s="431"/>
      <c r="H70" s="431"/>
      <c r="I70" s="431"/>
      <c r="J70" s="431"/>
    </row>
    <row r="71" spans="1:10" ht="15.75" customHeight="1" thickBot="1">
      <c r="A71" s="435" t="s">
        <v>184</v>
      </c>
      <c r="B71" s="435"/>
      <c r="C71" s="435"/>
      <c r="D71" s="435"/>
      <c r="E71" s="435"/>
      <c r="F71" s="435"/>
      <c r="G71" s="435"/>
      <c r="H71" s="435"/>
      <c r="I71" s="435"/>
      <c r="J71" s="435"/>
    </row>
    <row r="72" spans="1:10" ht="15.75" customHeight="1">
      <c r="A72" s="302" t="s">
        <v>1</v>
      </c>
      <c r="B72" s="302" t="s">
        <v>7</v>
      </c>
      <c r="C72" s="302" t="s">
        <v>47</v>
      </c>
      <c r="D72" s="302" t="s">
        <v>72</v>
      </c>
      <c r="E72" s="302" t="s">
        <v>73</v>
      </c>
      <c r="F72" s="302" t="s">
        <v>74</v>
      </c>
      <c r="G72" s="302" t="s">
        <v>75</v>
      </c>
      <c r="H72" s="302" t="s">
        <v>76</v>
      </c>
      <c r="I72" s="302" t="s">
        <v>304</v>
      </c>
      <c r="J72" s="302" t="s">
        <v>77</v>
      </c>
    </row>
    <row r="73" spans="1:10" ht="15.75" customHeight="1">
      <c r="A73" s="147">
        <v>2008</v>
      </c>
      <c r="B73" s="370">
        <v>249</v>
      </c>
      <c r="C73" s="154">
        <v>103</v>
      </c>
      <c r="D73" s="154">
        <v>90</v>
      </c>
      <c r="E73" s="154">
        <v>14</v>
      </c>
      <c r="F73" s="154">
        <v>1</v>
      </c>
      <c r="G73" s="154">
        <v>9</v>
      </c>
      <c r="H73" s="154">
        <v>9</v>
      </c>
      <c r="I73" s="155">
        <v>0</v>
      </c>
      <c r="J73" s="154">
        <v>23</v>
      </c>
    </row>
    <row r="74" spans="1:10" ht="15.75" customHeight="1">
      <c r="A74" s="147">
        <v>2009</v>
      </c>
      <c r="B74" s="370">
        <v>226</v>
      </c>
      <c r="C74" s="154">
        <v>90</v>
      </c>
      <c r="D74" s="154">
        <v>90</v>
      </c>
      <c r="E74" s="154">
        <v>5</v>
      </c>
      <c r="F74" s="155">
        <v>0</v>
      </c>
      <c r="G74" s="154">
        <v>13</v>
      </c>
      <c r="H74" s="154">
        <v>7</v>
      </c>
      <c r="I74" s="154">
        <v>2</v>
      </c>
      <c r="J74" s="154">
        <v>19</v>
      </c>
    </row>
    <row r="75" spans="1:10" ht="15.75" customHeight="1">
      <c r="A75" s="147">
        <v>2010</v>
      </c>
      <c r="B75" s="370">
        <v>238</v>
      </c>
      <c r="C75" s="154">
        <v>90</v>
      </c>
      <c r="D75" s="154">
        <v>90</v>
      </c>
      <c r="E75" s="154">
        <v>7</v>
      </c>
      <c r="F75" s="154">
        <v>3</v>
      </c>
      <c r="G75" s="154">
        <v>19</v>
      </c>
      <c r="H75" s="154">
        <v>4</v>
      </c>
      <c r="I75" s="154">
        <v>1</v>
      </c>
      <c r="J75" s="154">
        <v>24</v>
      </c>
    </row>
    <row r="76" spans="1:10" ht="15.75" customHeight="1">
      <c r="A76" s="147">
        <v>2011</v>
      </c>
      <c r="B76" s="370">
        <v>241</v>
      </c>
      <c r="C76" s="154">
        <v>102</v>
      </c>
      <c r="D76" s="154">
        <v>74</v>
      </c>
      <c r="E76" s="154">
        <v>7</v>
      </c>
      <c r="F76" s="154">
        <v>1</v>
      </c>
      <c r="G76" s="154">
        <v>23</v>
      </c>
      <c r="H76" s="154">
        <v>9</v>
      </c>
      <c r="I76" s="154">
        <v>1</v>
      </c>
      <c r="J76" s="154">
        <v>24</v>
      </c>
    </row>
    <row r="77" spans="1:10" ht="15.75" customHeight="1">
      <c r="A77" s="147">
        <v>2012</v>
      </c>
      <c r="B77" s="370">
        <v>224</v>
      </c>
      <c r="C77" s="154">
        <v>105</v>
      </c>
      <c r="D77" s="154">
        <v>60</v>
      </c>
      <c r="E77" s="154">
        <v>12</v>
      </c>
      <c r="F77" s="155">
        <v>0</v>
      </c>
      <c r="G77" s="154">
        <v>21</v>
      </c>
      <c r="H77" s="154">
        <v>7</v>
      </c>
      <c r="I77" s="154">
        <v>3</v>
      </c>
      <c r="J77" s="154">
        <v>16</v>
      </c>
    </row>
    <row r="78" spans="1:10" ht="15.75" customHeight="1">
      <c r="A78" s="147">
        <v>2013</v>
      </c>
      <c r="B78" s="370">
        <v>253</v>
      </c>
      <c r="C78" s="154">
        <v>107</v>
      </c>
      <c r="D78" s="154">
        <v>73</v>
      </c>
      <c r="E78" s="154">
        <v>12</v>
      </c>
      <c r="F78" s="154">
        <v>1</v>
      </c>
      <c r="G78" s="154">
        <v>28</v>
      </c>
      <c r="H78" s="154">
        <v>12</v>
      </c>
      <c r="I78" s="155">
        <v>0</v>
      </c>
      <c r="J78" s="154">
        <v>20</v>
      </c>
    </row>
    <row r="79" spans="1:10" ht="15.75" customHeight="1">
      <c r="A79" s="147">
        <v>2014</v>
      </c>
      <c r="B79" s="370">
        <v>243</v>
      </c>
      <c r="C79" s="154">
        <v>91</v>
      </c>
      <c r="D79" s="154">
        <v>85</v>
      </c>
      <c r="E79" s="154">
        <v>22</v>
      </c>
      <c r="F79" s="155">
        <v>0</v>
      </c>
      <c r="G79" s="154">
        <v>18</v>
      </c>
      <c r="H79" s="154">
        <v>6</v>
      </c>
      <c r="I79" s="154">
        <v>2</v>
      </c>
      <c r="J79" s="154">
        <v>19</v>
      </c>
    </row>
    <row r="80" spans="1:10" ht="15.75" customHeight="1">
      <c r="A80" s="147">
        <v>2015</v>
      </c>
      <c r="B80" s="370">
        <v>246</v>
      </c>
      <c r="C80" s="154">
        <v>110</v>
      </c>
      <c r="D80" s="154">
        <v>74</v>
      </c>
      <c r="E80" s="154">
        <v>18</v>
      </c>
      <c r="F80" s="155">
        <v>0</v>
      </c>
      <c r="G80" s="154">
        <v>18</v>
      </c>
      <c r="H80" s="154">
        <v>11</v>
      </c>
      <c r="I80" s="154">
        <v>1</v>
      </c>
      <c r="J80" s="154">
        <v>14</v>
      </c>
    </row>
    <row r="81" spans="1:10" ht="15.75" customHeight="1">
      <c r="A81" s="147">
        <v>2016</v>
      </c>
      <c r="B81" s="370">
        <v>273</v>
      </c>
      <c r="C81" s="154">
        <v>107</v>
      </c>
      <c r="D81" s="154">
        <v>86</v>
      </c>
      <c r="E81" s="154">
        <v>22</v>
      </c>
      <c r="F81" s="154">
        <v>3</v>
      </c>
      <c r="G81" s="154">
        <v>24</v>
      </c>
      <c r="H81" s="154">
        <v>14</v>
      </c>
      <c r="I81" s="154">
        <v>2</v>
      </c>
      <c r="J81" s="154">
        <v>15</v>
      </c>
    </row>
    <row r="82" spans="1:10" ht="15.75" customHeight="1">
      <c r="A82" s="147">
        <v>2017</v>
      </c>
      <c r="B82" s="370">
        <v>226</v>
      </c>
      <c r="C82" s="154">
        <v>84</v>
      </c>
      <c r="D82" s="154">
        <v>82</v>
      </c>
      <c r="E82" s="154">
        <v>21</v>
      </c>
      <c r="F82" s="154">
        <v>2</v>
      </c>
      <c r="G82" s="154">
        <v>21</v>
      </c>
      <c r="H82" s="154">
        <v>12</v>
      </c>
      <c r="I82" s="155">
        <v>0</v>
      </c>
      <c r="J82" s="154">
        <v>4</v>
      </c>
    </row>
    <row r="83" spans="1:10" ht="15.75" customHeight="1">
      <c r="A83" s="147">
        <v>2018</v>
      </c>
      <c r="B83" s="370">
        <v>242</v>
      </c>
      <c r="C83" s="154">
        <v>91</v>
      </c>
      <c r="D83" s="154">
        <v>100</v>
      </c>
      <c r="E83" s="154">
        <v>17</v>
      </c>
      <c r="F83" s="155">
        <v>0</v>
      </c>
      <c r="G83" s="154">
        <v>12</v>
      </c>
      <c r="H83" s="154">
        <v>8</v>
      </c>
      <c r="I83" s="154">
        <v>3</v>
      </c>
      <c r="J83" s="154">
        <v>11</v>
      </c>
    </row>
    <row r="84" spans="1:10" ht="15.75" customHeight="1" thickBot="1">
      <c r="A84" s="294">
        <v>2019</v>
      </c>
      <c r="B84" s="371">
        <v>218</v>
      </c>
      <c r="C84" s="295">
        <v>74</v>
      </c>
      <c r="D84" s="295">
        <v>91</v>
      </c>
      <c r="E84" s="295">
        <v>13</v>
      </c>
      <c r="F84" s="300">
        <v>1</v>
      </c>
      <c r="G84" s="295">
        <v>15</v>
      </c>
      <c r="H84" s="295">
        <v>11</v>
      </c>
      <c r="I84" s="300">
        <v>0</v>
      </c>
      <c r="J84" s="295">
        <v>13</v>
      </c>
    </row>
    <row r="85" spans="1:10" ht="16.5" customHeight="1">
      <c r="A85" s="401" t="s">
        <v>646</v>
      </c>
      <c r="B85" s="401"/>
      <c r="C85" s="401"/>
      <c r="D85" s="401"/>
      <c r="E85" s="401"/>
      <c r="F85" s="401"/>
      <c r="G85" s="401"/>
      <c r="H85" s="401"/>
      <c r="I85" s="401"/>
      <c r="J85" s="401"/>
    </row>
  </sheetData>
  <mergeCells count="15">
    <mergeCell ref="A1:J1"/>
    <mergeCell ref="A70:J70"/>
    <mergeCell ref="A53:J53"/>
    <mergeCell ref="A3:J3"/>
    <mergeCell ref="A17:J17"/>
    <mergeCell ref="A85:J85"/>
    <mergeCell ref="A71:J71"/>
    <mergeCell ref="A19:J19"/>
    <mergeCell ref="A20:J20"/>
    <mergeCell ref="A36:J36"/>
    <mergeCell ref="A37:J37"/>
    <mergeCell ref="A34:J34"/>
    <mergeCell ref="A51:J51"/>
    <mergeCell ref="A68:J68"/>
    <mergeCell ref="A54:J54"/>
  </mergeCells>
  <phoneticPr fontId="11" type="noConversion"/>
  <pageMargins left="0.59055118110236227" right="0.39370078740157483" top="0.98425196850393704" bottom="0.98425196850393704" header="0.51181102362204722" footer="0.51181102362204722"/>
  <pageSetup paperSize="9" scale="62" orientation="portrait" r:id="rId1"/>
  <headerFooter alignWithMargins="0">
    <oddHeader>&amp;R&amp;A</oddHead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51"/>
  <sheetViews>
    <sheetView zoomScale="85" zoomScaleNormal="85" workbookViewId="0">
      <selection activeCell="L29" sqref="L29"/>
    </sheetView>
  </sheetViews>
  <sheetFormatPr baseColWidth="10" defaultRowHeight="12.75"/>
  <cols>
    <col min="1" max="1" width="6.42578125" bestFit="1" customWidth="1"/>
    <col min="2" max="2" width="6.7109375" bestFit="1" customWidth="1"/>
    <col min="3" max="3" width="20" bestFit="1" customWidth="1"/>
    <col min="4" max="4" width="21.7109375" bestFit="1" customWidth="1"/>
    <col min="5" max="5" width="23" bestFit="1" customWidth="1"/>
    <col min="6" max="6" width="24" bestFit="1" customWidth="1"/>
    <col min="7" max="7" width="29.5703125" bestFit="1" customWidth="1"/>
    <col min="8" max="8" width="21.140625" bestFit="1" customWidth="1"/>
    <col min="9" max="9" width="31.42578125" bestFit="1" customWidth="1"/>
  </cols>
  <sheetData>
    <row r="1" spans="1:9" ht="18">
      <c r="A1" s="431" t="s">
        <v>133</v>
      </c>
      <c r="B1" s="431"/>
      <c r="C1" s="431"/>
      <c r="D1" s="431"/>
      <c r="E1" s="431"/>
      <c r="F1" s="431"/>
      <c r="G1" s="431"/>
      <c r="H1" s="431"/>
      <c r="I1" s="431"/>
    </row>
    <row r="2" spans="1:9" ht="16.5" customHeight="1">
      <c r="A2" s="394"/>
      <c r="B2" s="394"/>
      <c r="C2" s="394"/>
      <c r="D2" s="394"/>
      <c r="E2" s="394"/>
      <c r="F2" s="394"/>
      <c r="G2" s="394"/>
      <c r="H2" s="394"/>
      <c r="I2" s="394"/>
    </row>
    <row r="3" spans="1:9" ht="15.75" customHeight="1" thickBot="1">
      <c r="A3" s="435" t="s">
        <v>237</v>
      </c>
      <c r="B3" s="435"/>
      <c r="C3" s="435"/>
      <c r="D3" s="435"/>
      <c r="E3" s="435"/>
      <c r="F3" s="435"/>
      <c r="G3" s="435"/>
      <c r="H3" s="435"/>
      <c r="I3" s="435"/>
    </row>
    <row r="4" spans="1:9" ht="15.75" customHeight="1">
      <c r="A4" s="302" t="s">
        <v>1</v>
      </c>
      <c r="B4" s="302" t="s">
        <v>7</v>
      </c>
      <c r="C4" s="302" t="s">
        <v>22</v>
      </c>
      <c r="D4" s="302" t="s">
        <v>24</v>
      </c>
      <c r="E4" s="302" t="s">
        <v>23</v>
      </c>
      <c r="F4" s="302" t="s">
        <v>25</v>
      </c>
      <c r="G4" s="302" t="s">
        <v>84</v>
      </c>
      <c r="H4" s="302" t="s">
        <v>26</v>
      </c>
      <c r="I4" s="302" t="s">
        <v>27</v>
      </c>
    </row>
    <row r="5" spans="1:9" ht="15.75" customHeight="1">
      <c r="A5" s="147">
        <v>2008</v>
      </c>
      <c r="B5" s="376">
        <v>490</v>
      </c>
      <c r="C5" s="176">
        <v>191</v>
      </c>
      <c r="D5" s="176">
        <v>102</v>
      </c>
      <c r="E5" s="177" t="s">
        <v>104</v>
      </c>
      <c r="F5" s="148">
        <v>192</v>
      </c>
      <c r="G5" s="155">
        <v>0</v>
      </c>
      <c r="H5" s="154">
        <v>5</v>
      </c>
      <c r="I5" s="155">
        <v>0</v>
      </c>
    </row>
    <row r="6" spans="1:9" ht="15.75" customHeight="1">
      <c r="A6" s="147">
        <v>2009</v>
      </c>
      <c r="B6" s="376">
        <v>455</v>
      </c>
      <c r="C6" s="176">
        <v>214</v>
      </c>
      <c r="D6" s="176">
        <v>72</v>
      </c>
      <c r="E6" s="177" t="s">
        <v>104</v>
      </c>
      <c r="F6" s="148">
        <v>162</v>
      </c>
      <c r="G6" s="148">
        <v>1</v>
      </c>
      <c r="H6" s="154">
        <v>5</v>
      </c>
      <c r="I6" s="154">
        <v>1</v>
      </c>
    </row>
    <row r="7" spans="1:9" ht="15.75" customHeight="1">
      <c r="A7" s="147">
        <v>2010</v>
      </c>
      <c r="B7" s="376">
        <v>428</v>
      </c>
      <c r="C7" s="176">
        <v>186</v>
      </c>
      <c r="D7" s="176">
        <v>89</v>
      </c>
      <c r="E7" s="155">
        <v>0</v>
      </c>
      <c r="F7" s="148">
        <v>139</v>
      </c>
      <c r="G7" s="148">
        <v>2</v>
      </c>
      <c r="H7" s="154">
        <v>12</v>
      </c>
      <c r="I7" s="155">
        <v>0</v>
      </c>
    </row>
    <row r="8" spans="1:9" ht="15.75" customHeight="1">
      <c r="A8" s="147">
        <v>2011</v>
      </c>
      <c r="B8" s="376">
        <v>467</v>
      </c>
      <c r="C8" s="176">
        <v>207</v>
      </c>
      <c r="D8" s="176">
        <v>36</v>
      </c>
      <c r="E8" s="176">
        <v>20</v>
      </c>
      <c r="F8" s="148">
        <v>174</v>
      </c>
      <c r="G8" s="155">
        <v>0</v>
      </c>
      <c r="H8" s="154">
        <v>28</v>
      </c>
      <c r="I8" s="154">
        <v>2</v>
      </c>
    </row>
    <row r="9" spans="1:9" ht="15.75" customHeight="1">
      <c r="A9" s="147">
        <v>2012</v>
      </c>
      <c r="B9" s="376">
        <v>439</v>
      </c>
      <c r="C9" s="176">
        <v>223</v>
      </c>
      <c r="D9" s="176">
        <v>50</v>
      </c>
      <c r="E9" s="176">
        <v>13</v>
      </c>
      <c r="F9" s="148">
        <v>127</v>
      </c>
      <c r="G9" s="148">
        <v>1</v>
      </c>
      <c r="H9" s="154">
        <v>25</v>
      </c>
      <c r="I9" s="155">
        <v>0</v>
      </c>
    </row>
    <row r="10" spans="1:9" ht="15.75" customHeight="1">
      <c r="A10" s="147">
        <v>2013</v>
      </c>
      <c r="B10" s="376">
        <v>497</v>
      </c>
      <c r="C10" s="176">
        <v>236</v>
      </c>
      <c r="D10" s="176">
        <v>45</v>
      </c>
      <c r="E10" s="176">
        <v>48</v>
      </c>
      <c r="F10" s="148">
        <v>148</v>
      </c>
      <c r="G10" s="148">
        <v>2</v>
      </c>
      <c r="H10" s="154">
        <v>18</v>
      </c>
      <c r="I10" s="155">
        <v>0</v>
      </c>
    </row>
    <row r="11" spans="1:9" ht="15.75" customHeight="1">
      <c r="A11" s="147">
        <v>2014</v>
      </c>
      <c r="B11" s="376">
        <v>476</v>
      </c>
      <c r="C11" s="176">
        <v>233</v>
      </c>
      <c r="D11" s="176">
        <v>51</v>
      </c>
      <c r="E11" s="176">
        <v>50</v>
      </c>
      <c r="F11" s="148">
        <v>117</v>
      </c>
      <c r="G11" s="155">
        <v>0</v>
      </c>
      <c r="H11" s="154">
        <v>25</v>
      </c>
      <c r="I11" s="155">
        <v>0</v>
      </c>
    </row>
    <row r="12" spans="1:9" ht="15.75" customHeight="1">
      <c r="A12" s="147">
        <v>2015</v>
      </c>
      <c r="B12" s="376">
        <v>468</v>
      </c>
      <c r="C12" s="176">
        <v>239</v>
      </c>
      <c r="D12" s="176">
        <v>37</v>
      </c>
      <c r="E12" s="176">
        <v>42</v>
      </c>
      <c r="F12" s="148">
        <v>126</v>
      </c>
      <c r="G12" s="148">
        <v>2</v>
      </c>
      <c r="H12" s="154">
        <v>22</v>
      </c>
      <c r="I12" s="155">
        <v>0</v>
      </c>
    </row>
    <row r="13" spans="1:9" ht="15.75" customHeight="1">
      <c r="A13" s="147">
        <v>2016</v>
      </c>
      <c r="B13" s="376">
        <v>522</v>
      </c>
      <c r="C13" s="176">
        <v>240</v>
      </c>
      <c r="D13" s="176">
        <v>44</v>
      </c>
      <c r="E13" s="176">
        <v>63</v>
      </c>
      <c r="F13" s="148">
        <v>152</v>
      </c>
      <c r="G13" s="178">
        <v>1</v>
      </c>
      <c r="H13" s="154">
        <v>22</v>
      </c>
      <c r="I13" s="155">
        <v>0</v>
      </c>
    </row>
    <row r="14" spans="1:9" ht="15.75" customHeight="1">
      <c r="A14" s="147">
        <v>2017</v>
      </c>
      <c r="B14" s="376">
        <v>426</v>
      </c>
      <c r="C14" s="176">
        <v>210</v>
      </c>
      <c r="D14" s="176">
        <v>25</v>
      </c>
      <c r="E14" s="176">
        <v>65</v>
      </c>
      <c r="F14" s="148">
        <v>112</v>
      </c>
      <c r="G14" s="155">
        <v>0</v>
      </c>
      <c r="H14" s="154">
        <v>14</v>
      </c>
      <c r="I14" s="155">
        <v>0</v>
      </c>
    </row>
    <row r="15" spans="1:9" ht="15.75" customHeight="1">
      <c r="A15" s="147">
        <v>2018</v>
      </c>
      <c r="B15" s="376">
        <v>484</v>
      </c>
      <c r="C15" s="176">
        <v>237</v>
      </c>
      <c r="D15" s="176">
        <v>27</v>
      </c>
      <c r="E15" s="176">
        <v>73</v>
      </c>
      <c r="F15" s="148">
        <v>132</v>
      </c>
      <c r="G15" s="155">
        <v>0</v>
      </c>
      <c r="H15" s="154">
        <v>15</v>
      </c>
      <c r="I15" s="155">
        <v>0</v>
      </c>
    </row>
    <row r="16" spans="1:9" ht="15.75" customHeight="1" thickBot="1">
      <c r="A16" s="294">
        <v>2019</v>
      </c>
      <c r="B16" s="371">
        <v>446</v>
      </c>
      <c r="C16" s="313">
        <v>191</v>
      </c>
      <c r="D16" s="313">
        <v>31</v>
      </c>
      <c r="E16" s="313">
        <v>84</v>
      </c>
      <c r="F16" s="295">
        <v>122</v>
      </c>
      <c r="G16" s="300">
        <v>0</v>
      </c>
      <c r="H16" s="295">
        <v>18</v>
      </c>
      <c r="I16" s="300">
        <v>0</v>
      </c>
    </row>
    <row r="17" spans="1:10" ht="15.75" customHeight="1">
      <c r="A17" s="401" t="s">
        <v>646</v>
      </c>
      <c r="B17" s="401"/>
      <c r="C17" s="401"/>
      <c r="D17" s="401"/>
      <c r="E17" s="401"/>
      <c r="F17" s="401"/>
      <c r="G17" s="401"/>
      <c r="H17" s="401"/>
      <c r="I17" s="401"/>
      <c r="J17" s="217"/>
    </row>
    <row r="18" spans="1:10" ht="15.75" customHeight="1">
      <c r="B18" s="5"/>
      <c r="C18" s="5"/>
      <c r="D18" s="7"/>
      <c r="E18" s="7"/>
      <c r="F18" s="5"/>
      <c r="G18" s="5"/>
    </row>
    <row r="19" spans="1:10" ht="18">
      <c r="A19" s="431" t="s">
        <v>376</v>
      </c>
      <c r="B19" s="431"/>
      <c r="C19" s="431"/>
      <c r="D19" s="431"/>
      <c r="E19" s="431"/>
      <c r="F19" s="431"/>
      <c r="G19" s="431"/>
      <c r="H19" s="431"/>
      <c r="I19" s="431"/>
    </row>
    <row r="20" spans="1:10" s="154" customFormat="1" ht="15.75" customHeight="1" thickBot="1">
      <c r="A20" s="435" t="s">
        <v>238</v>
      </c>
      <c r="B20" s="435"/>
      <c r="C20" s="435"/>
      <c r="D20" s="435"/>
      <c r="E20" s="435"/>
      <c r="F20" s="435"/>
      <c r="G20" s="435"/>
      <c r="H20" s="435"/>
      <c r="I20" s="435"/>
    </row>
    <row r="21" spans="1:10" s="154" customFormat="1" ht="15.75" customHeight="1">
      <c r="A21" s="302" t="s">
        <v>1</v>
      </c>
      <c r="B21" s="302" t="s">
        <v>7</v>
      </c>
      <c r="C21" s="302" t="s">
        <v>22</v>
      </c>
      <c r="D21" s="302" t="s">
        <v>24</v>
      </c>
      <c r="E21" s="302" t="s">
        <v>23</v>
      </c>
      <c r="F21" s="302" t="s">
        <v>25</v>
      </c>
      <c r="G21" s="302" t="s">
        <v>84</v>
      </c>
      <c r="H21" s="302" t="s">
        <v>26</v>
      </c>
      <c r="I21" s="302" t="s">
        <v>27</v>
      </c>
    </row>
    <row r="22" spans="1:10" s="154" customFormat="1" ht="15.75" customHeight="1">
      <c r="A22" s="147">
        <v>2008</v>
      </c>
      <c r="B22" s="376">
        <v>241</v>
      </c>
      <c r="C22" s="148">
        <v>93</v>
      </c>
      <c r="D22" s="148">
        <v>57</v>
      </c>
      <c r="E22" s="171" t="s">
        <v>104</v>
      </c>
      <c r="F22" s="148">
        <v>90</v>
      </c>
      <c r="G22" s="155">
        <v>0</v>
      </c>
      <c r="H22" s="148">
        <v>1</v>
      </c>
      <c r="I22" s="155">
        <v>0</v>
      </c>
    </row>
    <row r="23" spans="1:10" s="154" customFormat="1" ht="15.75" customHeight="1">
      <c r="A23" s="147">
        <v>2009</v>
      </c>
      <c r="B23" s="376">
        <v>229</v>
      </c>
      <c r="C23" s="148">
        <v>103</v>
      </c>
      <c r="D23" s="148">
        <v>39</v>
      </c>
      <c r="E23" s="171" t="s">
        <v>104</v>
      </c>
      <c r="F23" s="148">
        <v>84</v>
      </c>
      <c r="G23" s="155">
        <v>0</v>
      </c>
      <c r="H23" s="148">
        <v>3</v>
      </c>
      <c r="I23" s="155">
        <v>0</v>
      </c>
    </row>
    <row r="24" spans="1:10" s="154" customFormat="1" ht="15.75" customHeight="1">
      <c r="A24" s="147">
        <v>2010</v>
      </c>
      <c r="B24" s="376">
        <v>190</v>
      </c>
      <c r="C24" s="148">
        <v>92</v>
      </c>
      <c r="D24" s="148">
        <v>37</v>
      </c>
      <c r="E24" s="155">
        <v>0</v>
      </c>
      <c r="F24" s="148">
        <v>58</v>
      </c>
      <c r="G24" s="148">
        <v>1</v>
      </c>
      <c r="H24" s="148">
        <v>2</v>
      </c>
      <c r="I24" s="155">
        <v>0</v>
      </c>
    </row>
    <row r="25" spans="1:10" s="154" customFormat="1" ht="15.75" customHeight="1">
      <c r="A25" s="147">
        <v>2011</v>
      </c>
      <c r="B25" s="370">
        <v>226</v>
      </c>
      <c r="C25" s="154">
        <v>104</v>
      </c>
      <c r="D25" s="154">
        <v>20</v>
      </c>
      <c r="E25" s="154">
        <v>11</v>
      </c>
      <c r="F25" s="154">
        <v>81</v>
      </c>
      <c r="G25" s="155">
        <v>0</v>
      </c>
      <c r="H25" s="154">
        <v>10</v>
      </c>
      <c r="I25" s="155">
        <v>0</v>
      </c>
    </row>
    <row r="26" spans="1:10" s="154" customFormat="1" ht="15.75" customHeight="1">
      <c r="A26" s="147">
        <v>2012</v>
      </c>
      <c r="B26" s="370">
        <v>215</v>
      </c>
      <c r="C26" s="154">
        <v>130</v>
      </c>
      <c r="D26" s="154">
        <v>23</v>
      </c>
      <c r="E26" s="154">
        <v>6</v>
      </c>
      <c r="F26" s="154">
        <v>52</v>
      </c>
      <c r="G26" s="155">
        <v>0</v>
      </c>
      <c r="H26" s="154">
        <v>4</v>
      </c>
      <c r="I26" s="155">
        <v>0</v>
      </c>
    </row>
    <row r="27" spans="1:10" s="154" customFormat="1" ht="15.75" customHeight="1">
      <c r="A27" s="147">
        <v>2013</v>
      </c>
      <c r="B27" s="370">
        <v>244</v>
      </c>
      <c r="C27" s="154">
        <v>129</v>
      </c>
      <c r="D27" s="154">
        <v>22</v>
      </c>
      <c r="E27" s="154">
        <v>21</v>
      </c>
      <c r="F27" s="154">
        <v>69</v>
      </c>
      <c r="G27" s="155">
        <v>0</v>
      </c>
      <c r="H27" s="154">
        <v>3</v>
      </c>
      <c r="I27" s="155">
        <v>0</v>
      </c>
    </row>
    <row r="28" spans="1:10" s="154" customFormat="1" ht="15.75" customHeight="1">
      <c r="A28" s="147">
        <v>2014</v>
      </c>
      <c r="B28" s="370">
        <v>233</v>
      </c>
      <c r="C28" s="154">
        <v>127</v>
      </c>
      <c r="D28" s="154">
        <v>26</v>
      </c>
      <c r="E28" s="154">
        <v>17</v>
      </c>
      <c r="F28" s="154">
        <v>56</v>
      </c>
      <c r="G28" s="155">
        <v>0</v>
      </c>
      <c r="H28" s="154">
        <v>7</v>
      </c>
      <c r="I28" s="155">
        <v>0</v>
      </c>
    </row>
    <row r="29" spans="1:10" s="154" customFormat="1" ht="15.75" customHeight="1">
      <c r="A29" s="147">
        <v>2015</v>
      </c>
      <c r="B29" s="370">
        <v>222</v>
      </c>
      <c r="C29" s="154">
        <v>127</v>
      </c>
      <c r="D29" s="154">
        <v>18</v>
      </c>
      <c r="E29" s="154">
        <v>18</v>
      </c>
      <c r="F29" s="154">
        <v>56</v>
      </c>
      <c r="G29" s="155">
        <v>0</v>
      </c>
      <c r="H29" s="154">
        <v>3</v>
      </c>
      <c r="I29" s="155">
        <v>0</v>
      </c>
    </row>
    <row r="30" spans="1:10" s="154" customFormat="1" ht="15.75" customHeight="1">
      <c r="A30" s="147">
        <v>2016</v>
      </c>
      <c r="B30" s="370">
        <v>249</v>
      </c>
      <c r="C30" s="154">
        <v>115</v>
      </c>
      <c r="D30" s="154">
        <v>26</v>
      </c>
      <c r="E30" s="154">
        <v>30</v>
      </c>
      <c r="F30" s="154">
        <v>71</v>
      </c>
      <c r="G30" s="155">
        <v>0</v>
      </c>
      <c r="H30" s="154">
        <v>7</v>
      </c>
      <c r="I30" s="155">
        <v>0</v>
      </c>
    </row>
    <row r="31" spans="1:10" s="154" customFormat="1" ht="15.75" customHeight="1">
      <c r="A31" s="147">
        <v>2017</v>
      </c>
      <c r="B31" s="370">
        <v>200</v>
      </c>
      <c r="C31" s="154">
        <v>106</v>
      </c>
      <c r="D31" s="154">
        <v>13</v>
      </c>
      <c r="E31" s="154">
        <v>27</v>
      </c>
      <c r="F31" s="154">
        <v>52</v>
      </c>
      <c r="G31" s="155">
        <v>0</v>
      </c>
      <c r="H31" s="154">
        <v>2</v>
      </c>
      <c r="I31" s="155">
        <v>0</v>
      </c>
    </row>
    <row r="32" spans="1:10" s="154" customFormat="1" ht="15.75" customHeight="1">
      <c r="A32" s="147">
        <v>2018</v>
      </c>
      <c r="B32" s="370">
        <v>242</v>
      </c>
      <c r="C32" s="154">
        <v>128</v>
      </c>
      <c r="D32" s="154">
        <v>11</v>
      </c>
      <c r="E32" s="154">
        <v>35</v>
      </c>
      <c r="F32" s="154">
        <v>64</v>
      </c>
      <c r="G32" s="155">
        <v>0</v>
      </c>
      <c r="H32" s="154">
        <v>4</v>
      </c>
      <c r="I32" s="155">
        <v>0</v>
      </c>
    </row>
    <row r="33" spans="1:9" s="154" customFormat="1" ht="15.75" customHeight="1" thickBot="1">
      <c r="A33" s="294">
        <v>2019</v>
      </c>
      <c r="B33" s="371">
        <v>228</v>
      </c>
      <c r="C33" s="295">
        <v>106</v>
      </c>
      <c r="D33" s="295">
        <v>12</v>
      </c>
      <c r="E33" s="295">
        <v>41</v>
      </c>
      <c r="F33" s="295">
        <v>63</v>
      </c>
      <c r="G33" s="300">
        <v>0</v>
      </c>
      <c r="H33" s="295">
        <v>6</v>
      </c>
      <c r="I33" s="300">
        <v>0</v>
      </c>
    </row>
    <row r="34" spans="1:9" ht="15.75" customHeight="1">
      <c r="A34" s="401" t="s">
        <v>646</v>
      </c>
      <c r="B34" s="401"/>
      <c r="C34" s="401"/>
      <c r="D34" s="401"/>
      <c r="E34" s="401"/>
      <c r="F34" s="401"/>
      <c r="G34" s="401"/>
      <c r="H34" s="401"/>
      <c r="I34" s="401"/>
    </row>
    <row r="35" spans="1:9" ht="15.75" customHeight="1">
      <c r="B35" s="5"/>
      <c r="C35" s="5"/>
      <c r="D35" s="5"/>
      <c r="E35" s="5"/>
      <c r="F35" s="5"/>
      <c r="G35" s="5"/>
    </row>
    <row r="36" spans="1:9" ht="18">
      <c r="A36" s="431" t="s">
        <v>377</v>
      </c>
      <c r="B36" s="431"/>
      <c r="C36" s="431"/>
      <c r="D36" s="431"/>
      <c r="E36" s="431"/>
      <c r="F36" s="431"/>
      <c r="G36" s="431"/>
      <c r="H36" s="431"/>
      <c r="I36" s="431"/>
    </row>
    <row r="37" spans="1:9" s="154" customFormat="1" ht="15.75" customHeight="1" thickBot="1">
      <c r="A37" s="435" t="s">
        <v>239</v>
      </c>
      <c r="B37" s="435"/>
      <c r="C37" s="435"/>
      <c r="D37" s="435"/>
      <c r="E37" s="435"/>
      <c r="F37" s="435"/>
      <c r="G37" s="435"/>
      <c r="H37" s="435"/>
      <c r="I37" s="435"/>
    </row>
    <row r="38" spans="1:9" s="154" customFormat="1" ht="15.75" customHeight="1">
      <c r="A38" s="302" t="s">
        <v>1</v>
      </c>
      <c r="B38" s="302" t="s">
        <v>7</v>
      </c>
      <c r="C38" s="302" t="s">
        <v>22</v>
      </c>
      <c r="D38" s="302" t="s">
        <v>24</v>
      </c>
      <c r="E38" s="302" t="s">
        <v>23</v>
      </c>
      <c r="F38" s="302" t="s">
        <v>25</v>
      </c>
      <c r="G38" s="302" t="s">
        <v>84</v>
      </c>
      <c r="H38" s="302" t="s">
        <v>26</v>
      </c>
      <c r="I38" s="302" t="s">
        <v>27</v>
      </c>
    </row>
    <row r="39" spans="1:9" s="154" customFormat="1" ht="15.75" customHeight="1">
      <c r="A39" s="147">
        <v>2008</v>
      </c>
      <c r="B39" s="376">
        <v>249</v>
      </c>
      <c r="C39" s="177">
        <v>98</v>
      </c>
      <c r="D39" s="177">
        <v>45</v>
      </c>
      <c r="E39" s="177" t="s">
        <v>104</v>
      </c>
      <c r="F39" s="148">
        <v>102</v>
      </c>
      <c r="G39" s="155">
        <v>0</v>
      </c>
      <c r="H39" s="154">
        <v>4</v>
      </c>
      <c r="I39" s="155">
        <v>0</v>
      </c>
    </row>
    <row r="40" spans="1:9" s="154" customFormat="1" ht="15.75" customHeight="1">
      <c r="A40" s="147">
        <v>2009</v>
      </c>
      <c r="B40" s="376">
        <v>226</v>
      </c>
      <c r="C40" s="176">
        <v>111</v>
      </c>
      <c r="D40" s="176">
        <v>33</v>
      </c>
      <c r="E40" s="177" t="s">
        <v>104</v>
      </c>
      <c r="F40" s="148">
        <v>78</v>
      </c>
      <c r="G40" s="148">
        <v>1</v>
      </c>
      <c r="H40" s="154">
        <v>2</v>
      </c>
      <c r="I40" s="154">
        <v>1</v>
      </c>
    </row>
    <row r="41" spans="1:9" s="154" customFormat="1" ht="15.75" customHeight="1">
      <c r="A41" s="147">
        <v>2010</v>
      </c>
      <c r="B41" s="376">
        <v>238</v>
      </c>
      <c r="C41" s="176">
        <v>94</v>
      </c>
      <c r="D41" s="176">
        <v>52</v>
      </c>
      <c r="E41" s="155">
        <v>0</v>
      </c>
      <c r="F41" s="148">
        <v>81</v>
      </c>
      <c r="G41" s="148">
        <v>1</v>
      </c>
      <c r="H41" s="154">
        <v>10</v>
      </c>
      <c r="I41" s="155">
        <v>0</v>
      </c>
    </row>
    <row r="42" spans="1:9" s="154" customFormat="1" ht="15.75" customHeight="1">
      <c r="A42" s="147">
        <v>2011</v>
      </c>
      <c r="B42" s="370">
        <v>241</v>
      </c>
      <c r="C42" s="154">
        <v>103</v>
      </c>
      <c r="D42" s="154">
        <v>16</v>
      </c>
      <c r="E42" s="154">
        <v>9</v>
      </c>
      <c r="F42" s="154">
        <v>93</v>
      </c>
      <c r="G42" s="155">
        <v>0</v>
      </c>
      <c r="H42" s="154">
        <v>18</v>
      </c>
      <c r="I42" s="154">
        <v>2</v>
      </c>
    </row>
    <row r="43" spans="1:9" s="154" customFormat="1" ht="15.75" customHeight="1">
      <c r="A43" s="147">
        <v>2012</v>
      </c>
      <c r="B43" s="370">
        <v>224</v>
      </c>
      <c r="C43" s="154">
        <v>93</v>
      </c>
      <c r="D43" s="154">
        <v>27</v>
      </c>
      <c r="E43" s="154">
        <v>7</v>
      </c>
      <c r="F43" s="154">
        <v>75</v>
      </c>
      <c r="G43" s="148">
        <v>1</v>
      </c>
      <c r="H43" s="154">
        <v>21</v>
      </c>
      <c r="I43" s="155">
        <v>0</v>
      </c>
    </row>
    <row r="44" spans="1:9" s="154" customFormat="1" ht="15.75" customHeight="1">
      <c r="A44" s="147">
        <v>2013</v>
      </c>
      <c r="B44" s="370">
        <v>253</v>
      </c>
      <c r="C44" s="154">
        <v>107</v>
      </c>
      <c r="D44" s="154">
        <v>23</v>
      </c>
      <c r="E44" s="154">
        <v>27</v>
      </c>
      <c r="F44" s="154">
        <v>79</v>
      </c>
      <c r="G44" s="148">
        <v>2</v>
      </c>
      <c r="H44" s="154">
        <v>15</v>
      </c>
      <c r="I44" s="155">
        <v>0</v>
      </c>
    </row>
    <row r="45" spans="1:9" s="154" customFormat="1" ht="15.75" customHeight="1">
      <c r="A45" s="147">
        <v>2014</v>
      </c>
      <c r="B45" s="370">
        <v>243</v>
      </c>
      <c r="C45" s="154">
        <v>106</v>
      </c>
      <c r="D45" s="154">
        <v>25</v>
      </c>
      <c r="E45" s="154">
        <v>33</v>
      </c>
      <c r="F45" s="154">
        <v>61</v>
      </c>
      <c r="G45" s="155">
        <v>0</v>
      </c>
      <c r="H45" s="154">
        <v>18</v>
      </c>
      <c r="I45" s="155">
        <v>0</v>
      </c>
    </row>
    <row r="46" spans="1:9" s="154" customFormat="1" ht="15.75" customHeight="1">
      <c r="A46" s="147">
        <v>2015</v>
      </c>
      <c r="B46" s="370">
        <v>246</v>
      </c>
      <c r="C46" s="154">
        <v>112</v>
      </c>
      <c r="D46" s="154">
        <v>19</v>
      </c>
      <c r="E46" s="154">
        <v>24</v>
      </c>
      <c r="F46" s="154">
        <v>70</v>
      </c>
      <c r="G46" s="148">
        <v>2</v>
      </c>
      <c r="H46" s="154">
        <v>19</v>
      </c>
      <c r="I46" s="155">
        <v>0</v>
      </c>
    </row>
    <row r="47" spans="1:9" s="154" customFormat="1" ht="15.75" customHeight="1">
      <c r="A47" s="147">
        <v>2016</v>
      </c>
      <c r="B47" s="370">
        <v>273</v>
      </c>
      <c r="C47" s="154">
        <v>125</v>
      </c>
      <c r="D47" s="154">
        <v>18</v>
      </c>
      <c r="E47" s="154">
        <v>33</v>
      </c>
      <c r="F47" s="154">
        <v>81</v>
      </c>
      <c r="G47" s="151">
        <v>1</v>
      </c>
      <c r="H47" s="154">
        <v>15</v>
      </c>
      <c r="I47" s="155">
        <v>0</v>
      </c>
    </row>
    <row r="48" spans="1:9" s="154" customFormat="1" ht="15.75" customHeight="1">
      <c r="A48" s="147">
        <v>2017</v>
      </c>
      <c r="B48" s="370">
        <v>226</v>
      </c>
      <c r="C48" s="154">
        <v>104</v>
      </c>
      <c r="D48" s="154">
        <v>12</v>
      </c>
      <c r="E48" s="154">
        <v>38</v>
      </c>
      <c r="F48" s="154">
        <v>60</v>
      </c>
      <c r="G48" s="155">
        <v>0</v>
      </c>
      <c r="H48" s="154">
        <v>12</v>
      </c>
      <c r="I48" s="155">
        <v>0</v>
      </c>
    </row>
    <row r="49" spans="1:9" s="154" customFormat="1" ht="15.75" customHeight="1">
      <c r="A49" s="147">
        <v>2018</v>
      </c>
      <c r="B49" s="370">
        <v>242</v>
      </c>
      <c r="C49" s="154">
        <v>109</v>
      </c>
      <c r="D49" s="154">
        <v>16</v>
      </c>
      <c r="E49" s="154">
        <v>38</v>
      </c>
      <c r="F49" s="154">
        <v>68</v>
      </c>
      <c r="G49" s="155">
        <v>0</v>
      </c>
      <c r="H49" s="154">
        <v>11</v>
      </c>
      <c r="I49" s="155">
        <v>0</v>
      </c>
    </row>
    <row r="50" spans="1:9" s="154" customFormat="1" ht="15.75" customHeight="1" thickBot="1">
      <c r="A50" s="294">
        <v>2019</v>
      </c>
      <c r="B50" s="371">
        <v>218</v>
      </c>
      <c r="C50" s="295">
        <v>85</v>
      </c>
      <c r="D50" s="295">
        <v>19</v>
      </c>
      <c r="E50" s="295">
        <v>43</v>
      </c>
      <c r="F50" s="295">
        <v>59</v>
      </c>
      <c r="G50" s="300">
        <v>0</v>
      </c>
      <c r="H50" s="295">
        <v>12</v>
      </c>
      <c r="I50" s="300">
        <v>0</v>
      </c>
    </row>
    <row r="51" spans="1:9" ht="16.5" customHeight="1">
      <c r="A51" s="401" t="s">
        <v>646</v>
      </c>
      <c r="B51" s="401"/>
      <c r="C51" s="401"/>
      <c r="D51" s="401"/>
      <c r="E51" s="401"/>
      <c r="F51" s="401"/>
      <c r="G51" s="401"/>
      <c r="H51" s="401"/>
      <c r="I51" s="401"/>
    </row>
  </sheetData>
  <mergeCells count="9">
    <mergeCell ref="A51:I51"/>
    <mergeCell ref="A20:I20"/>
    <mergeCell ref="A1:I1"/>
    <mergeCell ref="A36:I36"/>
    <mergeCell ref="A19:I19"/>
    <mergeCell ref="A3:I3"/>
    <mergeCell ref="A37:I37"/>
    <mergeCell ref="A17:I17"/>
    <mergeCell ref="A34:I34"/>
  </mergeCells>
  <phoneticPr fontId="11" type="noConversion"/>
  <pageMargins left="0.59055118110236227" right="0.39370078740157483" top="0.98425196850393704" bottom="0.98425196850393704" header="0.51181102362204722" footer="0.51181102362204722"/>
  <pageSetup paperSize="9" scale="74" orientation="portrait" r:id="rId1"/>
  <headerFooter alignWithMargins="0">
    <oddHeader>&amp;R&amp;A</oddHead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51"/>
  <sheetViews>
    <sheetView zoomScale="85" zoomScaleNormal="85" workbookViewId="0">
      <selection activeCell="R32" sqref="R32"/>
    </sheetView>
  </sheetViews>
  <sheetFormatPr baseColWidth="10" defaultRowHeight="12.75"/>
  <cols>
    <col min="1" max="1" width="6.42578125" bestFit="1" customWidth="1"/>
    <col min="2" max="2" width="6.85546875" bestFit="1" customWidth="1"/>
    <col min="3" max="3" width="17.42578125" bestFit="1" customWidth="1"/>
    <col min="4" max="4" width="10.7109375" bestFit="1" customWidth="1"/>
    <col min="5" max="5" width="6.7109375" bestFit="1" customWidth="1"/>
    <col min="6" max="6" width="19.5703125" bestFit="1" customWidth="1"/>
    <col min="7" max="7" width="7.85546875" bestFit="1" customWidth="1"/>
    <col min="8" max="8" width="10.5703125" bestFit="1" customWidth="1"/>
    <col min="9" max="9" width="7.7109375" bestFit="1" customWidth="1"/>
    <col min="10" max="10" width="12.28515625" bestFit="1" customWidth="1"/>
  </cols>
  <sheetData>
    <row r="1" spans="1:10" ht="18">
      <c r="A1" s="431" t="s">
        <v>89</v>
      </c>
      <c r="B1" s="431"/>
      <c r="C1" s="431"/>
      <c r="D1" s="431"/>
      <c r="E1" s="431"/>
      <c r="F1" s="431"/>
      <c r="G1" s="431"/>
      <c r="H1" s="431"/>
      <c r="I1" s="431"/>
      <c r="J1" s="431"/>
    </row>
    <row r="2" spans="1:10" ht="16.5" customHeight="1">
      <c r="A2" s="394"/>
      <c r="B2" s="394"/>
      <c r="C2" s="394"/>
      <c r="D2" s="394"/>
      <c r="E2" s="394"/>
      <c r="F2" s="394"/>
      <c r="G2" s="394"/>
      <c r="H2" s="394"/>
      <c r="I2" s="394"/>
      <c r="J2" s="394"/>
    </row>
    <row r="3" spans="1:10" s="154" customFormat="1" ht="15.75" customHeight="1" thickBot="1">
      <c r="A3" s="437" t="s">
        <v>240</v>
      </c>
      <c r="B3" s="437"/>
      <c r="C3" s="437"/>
      <c r="D3" s="437"/>
      <c r="E3" s="437"/>
      <c r="F3" s="437"/>
      <c r="G3" s="437"/>
      <c r="H3" s="437"/>
      <c r="I3" s="437"/>
      <c r="J3" s="437"/>
    </row>
    <row r="4" spans="1:10" s="154" customFormat="1" ht="15.75" customHeight="1">
      <c r="A4" s="302" t="s">
        <v>1</v>
      </c>
      <c r="B4" s="302" t="s">
        <v>7</v>
      </c>
      <c r="C4" s="302" t="s">
        <v>9</v>
      </c>
      <c r="D4" s="302" t="s">
        <v>47</v>
      </c>
      <c r="E4" s="302" t="s">
        <v>72</v>
      </c>
      <c r="F4" s="302" t="s">
        <v>73</v>
      </c>
      <c r="G4" s="302" t="s">
        <v>74</v>
      </c>
      <c r="H4" s="302" t="s">
        <v>75</v>
      </c>
      <c r="I4" s="302" t="s">
        <v>76</v>
      </c>
      <c r="J4" s="302" t="s">
        <v>304</v>
      </c>
    </row>
    <row r="5" spans="1:10" s="154" customFormat="1" ht="15.75" customHeight="1">
      <c r="A5" s="147">
        <v>2008</v>
      </c>
      <c r="B5" s="370">
        <v>227</v>
      </c>
      <c r="C5" s="154">
        <v>94</v>
      </c>
      <c r="D5" s="154">
        <v>31</v>
      </c>
      <c r="E5" s="154">
        <v>92</v>
      </c>
      <c r="F5" s="154">
        <v>7</v>
      </c>
      <c r="G5" s="154">
        <v>1</v>
      </c>
      <c r="H5" s="154">
        <v>2</v>
      </c>
      <c r="I5" s="155">
        <v>0</v>
      </c>
      <c r="J5" s="155">
        <v>0</v>
      </c>
    </row>
    <row r="6" spans="1:10" s="154" customFormat="1" ht="15.75" customHeight="1">
      <c r="A6" s="147">
        <v>2009</v>
      </c>
      <c r="B6" s="370">
        <v>198</v>
      </c>
      <c r="C6" s="154">
        <v>81</v>
      </c>
      <c r="D6" s="154">
        <v>29</v>
      </c>
      <c r="E6" s="154">
        <v>77</v>
      </c>
      <c r="F6" s="154">
        <v>4</v>
      </c>
      <c r="G6" s="155">
        <v>0</v>
      </c>
      <c r="H6" s="154">
        <v>5</v>
      </c>
      <c r="I6" s="154">
        <v>2</v>
      </c>
      <c r="J6" s="155">
        <v>0</v>
      </c>
    </row>
    <row r="7" spans="1:10" s="154" customFormat="1" ht="15.75" customHeight="1">
      <c r="A7" s="147">
        <v>2010</v>
      </c>
      <c r="B7" s="370">
        <v>180</v>
      </c>
      <c r="C7" s="154">
        <v>77</v>
      </c>
      <c r="D7" s="154">
        <v>26</v>
      </c>
      <c r="E7" s="154">
        <v>62</v>
      </c>
      <c r="F7" s="154">
        <v>4</v>
      </c>
      <c r="G7" s="155">
        <v>0</v>
      </c>
      <c r="H7" s="154">
        <v>11</v>
      </c>
      <c r="I7" s="155">
        <v>0</v>
      </c>
      <c r="J7" s="155">
        <v>0</v>
      </c>
    </row>
    <row r="8" spans="1:10" s="154" customFormat="1" ht="15.75" customHeight="1">
      <c r="A8" s="147">
        <v>2011</v>
      </c>
      <c r="B8" s="370">
        <v>211</v>
      </c>
      <c r="C8" s="154">
        <v>94</v>
      </c>
      <c r="D8" s="154">
        <v>34</v>
      </c>
      <c r="E8" s="154">
        <v>51</v>
      </c>
      <c r="F8" s="154">
        <v>9</v>
      </c>
      <c r="G8" s="154">
        <v>1</v>
      </c>
      <c r="H8" s="154">
        <v>20</v>
      </c>
      <c r="I8" s="154">
        <v>2</v>
      </c>
      <c r="J8" s="155">
        <v>0</v>
      </c>
    </row>
    <row r="9" spans="1:10" s="154" customFormat="1" ht="15.75" customHeight="1">
      <c r="A9" s="147">
        <v>2012</v>
      </c>
      <c r="B9" s="370">
        <v>212</v>
      </c>
      <c r="C9" s="154">
        <v>99</v>
      </c>
      <c r="D9" s="154">
        <v>31</v>
      </c>
      <c r="E9" s="154">
        <v>56</v>
      </c>
      <c r="F9" s="154">
        <v>12</v>
      </c>
      <c r="G9" s="155">
        <v>0</v>
      </c>
      <c r="H9" s="154">
        <v>12</v>
      </c>
      <c r="I9" s="154">
        <v>2</v>
      </c>
      <c r="J9" s="155">
        <v>0</v>
      </c>
    </row>
    <row r="10" spans="1:10" s="154" customFormat="1" ht="15.75" customHeight="1">
      <c r="A10" s="147">
        <v>2013</v>
      </c>
      <c r="B10" s="370">
        <v>254</v>
      </c>
      <c r="C10" s="154">
        <v>119</v>
      </c>
      <c r="D10" s="154">
        <v>31</v>
      </c>
      <c r="E10" s="154">
        <v>76</v>
      </c>
      <c r="F10" s="154">
        <v>9</v>
      </c>
      <c r="G10" s="154">
        <v>1</v>
      </c>
      <c r="H10" s="154">
        <v>17</v>
      </c>
      <c r="I10" s="154">
        <v>1</v>
      </c>
      <c r="J10" s="155">
        <v>0</v>
      </c>
    </row>
    <row r="11" spans="1:10" s="154" customFormat="1" ht="15.75" customHeight="1">
      <c r="A11" s="147">
        <v>2014</v>
      </c>
      <c r="B11" s="370">
        <v>210</v>
      </c>
      <c r="C11" s="154">
        <v>91</v>
      </c>
      <c r="D11" s="154">
        <v>28</v>
      </c>
      <c r="E11" s="154">
        <v>59</v>
      </c>
      <c r="F11" s="154">
        <v>17</v>
      </c>
      <c r="G11" s="154">
        <v>1</v>
      </c>
      <c r="H11" s="154">
        <v>12</v>
      </c>
      <c r="I11" s="154">
        <v>2</v>
      </c>
      <c r="J11" s="155">
        <v>0</v>
      </c>
    </row>
    <row r="12" spans="1:10" s="154" customFormat="1" ht="15.75" customHeight="1">
      <c r="A12" s="147">
        <v>2015</v>
      </c>
      <c r="B12" s="370">
        <v>213</v>
      </c>
      <c r="C12" s="154">
        <v>104</v>
      </c>
      <c r="D12" s="154">
        <v>24</v>
      </c>
      <c r="E12" s="154">
        <v>57</v>
      </c>
      <c r="F12" s="154">
        <v>17</v>
      </c>
      <c r="G12" s="155">
        <v>0</v>
      </c>
      <c r="H12" s="154">
        <v>7</v>
      </c>
      <c r="I12" s="154">
        <v>4</v>
      </c>
      <c r="J12" s="155">
        <v>0</v>
      </c>
    </row>
    <row r="13" spans="1:10" s="154" customFormat="1" ht="15.75" customHeight="1">
      <c r="A13" s="147">
        <v>2016</v>
      </c>
      <c r="B13" s="370">
        <v>241</v>
      </c>
      <c r="C13" s="154">
        <v>94</v>
      </c>
      <c r="D13" s="154">
        <v>26</v>
      </c>
      <c r="E13" s="154">
        <v>77</v>
      </c>
      <c r="F13" s="154">
        <v>17</v>
      </c>
      <c r="G13" s="154">
        <v>3</v>
      </c>
      <c r="H13" s="154">
        <v>15</v>
      </c>
      <c r="I13" s="154">
        <v>9</v>
      </c>
      <c r="J13" s="155">
        <v>0</v>
      </c>
    </row>
    <row r="14" spans="1:10" s="154" customFormat="1" ht="15.75" customHeight="1">
      <c r="A14" s="147">
        <v>2017</v>
      </c>
      <c r="B14" s="370">
        <v>195</v>
      </c>
      <c r="C14" s="154">
        <v>97</v>
      </c>
      <c r="D14" s="154">
        <v>22</v>
      </c>
      <c r="E14" s="154">
        <v>54</v>
      </c>
      <c r="F14" s="154">
        <v>9</v>
      </c>
      <c r="G14" s="155">
        <v>0</v>
      </c>
      <c r="H14" s="154">
        <v>10</v>
      </c>
      <c r="I14" s="154">
        <v>3</v>
      </c>
      <c r="J14" s="155">
        <v>0</v>
      </c>
    </row>
    <row r="15" spans="1:10" s="154" customFormat="1" ht="15.75" customHeight="1">
      <c r="A15" s="147">
        <v>2018</v>
      </c>
      <c r="B15" s="370">
        <v>227</v>
      </c>
      <c r="C15" s="154">
        <v>98</v>
      </c>
      <c r="D15" s="154">
        <v>26</v>
      </c>
      <c r="E15" s="154">
        <v>73</v>
      </c>
      <c r="F15" s="154">
        <v>16</v>
      </c>
      <c r="G15" s="155">
        <v>0</v>
      </c>
      <c r="H15" s="154">
        <v>9</v>
      </c>
      <c r="I15" s="154">
        <v>3</v>
      </c>
      <c r="J15" s="154">
        <v>2</v>
      </c>
    </row>
    <row r="16" spans="1:10" s="154" customFormat="1" ht="15.75" customHeight="1" thickBot="1">
      <c r="A16" s="294">
        <v>2019</v>
      </c>
      <c r="B16" s="371">
        <v>224</v>
      </c>
      <c r="C16" s="295">
        <v>92</v>
      </c>
      <c r="D16" s="295">
        <v>24</v>
      </c>
      <c r="E16" s="295">
        <v>78</v>
      </c>
      <c r="F16" s="295">
        <v>15</v>
      </c>
      <c r="G16" s="300">
        <v>0</v>
      </c>
      <c r="H16" s="295">
        <v>7</v>
      </c>
      <c r="I16" s="295">
        <v>8</v>
      </c>
      <c r="J16" s="300">
        <v>0</v>
      </c>
    </row>
    <row r="17" spans="1:11" ht="15.75" customHeight="1">
      <c r="A17" s="401" t="s">
        <v>646</v>
      </c>
      <c r="B17" s="401"/>
      <c r="C17" s="401"/>
      <c r="D17" s="401"/>
      <c r="E17" s="401"/>
      <c r="F17" s="401"/>
      <c r="G17" s="401"/>
      <c r="H17" s="401"/>
      <c r="I17" s="401"/>
      <c r="J17" s="401"/>
    </row>
    <row r="18" spans="1:11" ht="15.75" customHeight="1"/>
    <row r="19" spans="1:11" ht="18">
      <c r="A19" s="431" t="s">
        <v>378</v>
      </c>
      <c r="B19" s="431"/>
      <c r="C19" s="431"/>
      <c r="D19" s="431"/>
      <c r="E19" s="431"/>
      <c r="F19" s="431"/>
      <c r="G19" s="431"/>
      <c r="H19" s="431"/>
      <c r="I19" s="431"/>
      <c r="J19" s="431"/>
      <c r="K19" s="431"/>
    </row>
    <row r="20" spans="1:11" ht="15.75" customHeight="1" thickBot="1">
      <c r="A20" s="437" t="s">
        <v>241</v>
      </c>
      <c r="B20" s="437"/>
      <c r="C20" s="437"/>
      <c r="D20" s="437"/>
      <c r="E20" s="437"/>
      <c r="F20" s="437"/>
      <c r="G20" s="437"/>
      <c r="H20" s="437"/>
      <c r="I20" s="437"/>
      <c r="J20" s="438"/>
    </row>
    <row r="21" spans="1:11" ht="15.75" customHeight="1">
      <c r="A21" s="302" t="s">
        <v>1</v>
      </c>
      <c r="B21" s="302" t="s">
        <v>7</v>
      </c>
      <c r="C21" s="302" t="s">
        <v>9</v>
      </c>
      <c r="D21" s="302" t="s">
        <v>47</v>
      </c>
      <c r="E21" s="302" t="s">
        <v>72</v>
      </c>
      <c r="F21" s="302" t="s">
        <v>73</v>
      </c>
      <c r="G21" s="302" t="s">
        <v>74</v>
      </c>
      <c r="H21" s="302" t="s">
        <v>75</v>
      </c>
      <c r="I21" s="302" t="s">
        <v>76</v>
      </c>
      <c r="J21" s="302" t="s">
        <v>304</v>
      </c>
    </row>
    <row r="22" spans="1:11" ht="15.75" customHeight="1">
      <c r="A22" s="147">
        <v>2008</v>
      </c>
      <c r="B22" s="370">
        <v>99</v>
      </c>
      <c r="C22" s="154">
        <v>47</v>
      </c>
      <c r="D22" s="154">
        <v>9</v>
      </c>
      <c r="E22" s="154">
        <v>36</v>
      </c>
      <c r="F22" s="154">
        <v>4</v>
      </c>
      <c r="G22" s="154">
        <v>1</v>
      </c>
      <c r="H22" s="154">
        <v>2</v>
      </c>
      <c r="I22" s="155">
        <v>0</v>
      </c>
      <c r="J22" s="155">
        <v>0</v>
      </c>
    </row>
    <row r="23" spans="1:11" ht="15.75" customHeight="1">
      <c r="A23" s="147">
        <v>2009</v>
      </c>
      <c r="B23" s="370">
        <v>89</v>
      </c>
      <c r="C23" s="81">
        <v>34</v>
      </c>
      <c r="D23" s="81">
        <v>18</v>
      </c>
      <c r="E23" s="81">
        <v>34</v>
      </c>
      <c r="F23" s="81">
        <v>1</v>
      </c>
      <c r="G23" s="80" t="s">
        <v>105</v>
      </c>
      <c r="H23" s="81">
        <v>1</v>
      </c>
      <c r="I23" s="81">
        <v>1</v>
      </c>
      <c r="J23" s="155">
        <v>0</v>
      </c>
    </row>
    <row r="24" spans="1:11" ht="15.75" customHeight="1">
      <c r="A24" s="147">
        <v>2010</v>
      </c>
      <c r="B24" s="370">
        <v>77</v>
      </c>
      <c r="C24" s="81">
        <v>41</v>
      </c>
      <c r="D24" s="81">
        <v>9</v>
      </c>
      <c r="E24" s="81">
        <v>23</v>
      </c>
      <c r="F24" s="81">
        <v>1</v>
      </c>
      <c r="G24" s="80" t="s">
        <v>105</v>
      </c>
      <c r="H24" s="81">
        <v>3</v>
      </c>
      <c r="I24" s="80" t="s">
        <v>105</v>
      </c>
      <c r="J24" s="155">
        <v>0</v>
      </c>
    </row>
    <row r="25" spans="1:11" ht="15.75" customHeight="1">
      <c r="A25" s="147">
        <v>2011</v>
      </c>
      <c r="B25" s="370">
        <v>88</v>
      </c>
      <c r="C25" s="154">
        <v>51</v>
      </c>
      <c r="D25" s="154">
        <v>11</v>
      </c>
      <c r="E25" s="154">
        <v>18</v>
      </c>
      <c r="F25" s="154">
        <v>3</v>
      </c>
      <c r="G25" s="155">
        <v>0</v>
      </c>
      <c r="H25" s="154">
        <v>4</v>
      </c>
      <c r="I25" s="154">
        <v>1</v>
      </c>
      <c r="J25" s="155">
        <v>0</v>
      </c>
    </row>
    <row r="26" spans="1:11" ht="15.75" customHeight="1">
      <c r="A26" s="147">
        <v>2012</v>
      </c>
      <c r="B26" s="370">
        <v>97</v>
      </c>
      <c r="C26" s="154">
        <v>60</v>
      </c>
      <c r="D26" s="154">
        <v>15</v>
      </c>
      <c r="E26" s="154">
        <v>19</v>
      </c>
      <c r="F26" s="154">
        <v>2</v>
      </c>
      <c r="G26" s="155">
        <v>0</v>
      </c>
      <c r="H26" s="154">
        <v>1</v>
      </c>
      <c r="I26" s="155">
        <v>0</v>
      </c>
      <c r="J26" s="155">
        <v>0</v>
      </c>
    </row>
    <row r="27" spans="1:11" ht="15.75" customHeight="1">
      <c r="A27" s="147">
        <v>2013</v>
      </c>
      <c r="B27" s="370">
        <v>106</v>
      </c>
      <c r="C27" s="154">
        <v>63</v>
      </c>
      <c r="D27" s="154">
        <v>11</v>
      </c>
      <c r="E27" s="154">
        <v>23</v>
      </c>
      <c r="F27" s="154">
        <v>2</v>
      </c>
      <c r="G27" s="155">
        <v>0</v>
      </c>
      <c r="H27" s="154">
        <v>6</v>
      </c>
      <c r="I27" s="154">
        <v>1</v>
      </c>
      <c r="J27" s="155">
        <v>0</v>
      </c>
    </row>
    <row r="28" spans="1:11" ht="15.75" customHeight="1">
      <c r="A28" s="147">
        <v>2014</v>
      </c>
      <c r="B28" s="370">
        <v>95</v>
      </c>
      <c r="C28" s="154">
        <v>48</v>
      </c>
      <c r="D28" s="154">
        <v>15</v>
      </c>
      <c r="E28" s="154">
        <v>21</v>
      </c>
      <c r="F28" s="154">
        <v>6</v>
      </c>
      <c r="G28" s="81">
        <v>1</v>
      </c>
      <c r="H28" s="154">
        <v>4</v>
      </c>
      <c r="I28" s="155">
        <v>0</v>
      </c>
      <c r="J28" s="155">
        <v>0</v>
      </c>
    </row>
    <row r="29" spans="1:11" ht="15.75" customHeight="1">
      <c r="A29" s="147">
        <v>2015</v>
      </c>
      <c r="B29" s="370">
        <v>98</v>
      </c>
      <c r="C29" s="154">
        <v>62</v>
      </c>
      <c r="D29" s="154">
        <v>9</v>
      </c>
      <c r="E29" s="154">
        <v>21</v>
      </c>
      <c r="F29" s="154">
        <v>4</v>
      </c>
      <c r="G29" s="155">
        <v>0</v>
      </c>
      <c r="H29" s="155">
        <v>0</v>
      </c>
      <c r="I29" s="154">
        <v>2</v>
      </c>
      <c r="J29" s="155">
        <v>0</v>
      </c>
    </row>
    <row r="30" spans="1:11" ht="15.75" customHeight="1">
      <c r="A30" s="147">
        <v>2016</v>
      </c>
      <c r="B30" s="370">
        <v>99</v>
      </c>
      <c r="C30" s="154">
        <v>40</v>
      </c>
      <c r="D30" s="154">
        <v>8</v>
      </c>
      <c r="E30" s="154">
        <v>30</v>
      </c>
      <c r="F30" s="154">
        <v>10</v>
      </c>
      <c r="G30" s="154">
        <v>1</v>
      </c>
      <c r="H30" s="154">
        <v>4</v>
      </c>
      <c r="I30" s="154">
        <v>6</v>
      </c>
      <c r="J30" s="155">
        <v>0</v>
      </c>
    </row>
    <row r="31" spans="1:11" ht="15.75" customHeight="1">
      <c r="A31" s="147">
        <v>2017</v>
      </c>
      <c r="B31" s="370">
        <v>81</v>
      </c>
      <c r="C31" s="154">
        <v>51</v>
      </c>
      <c r="D31" s="154">
        <v>6</v>
      </c>
      <c r="E31" s="154">
        <v>18</v>
      </c>
      <c r="F31" s="154">
        <v>2</v>
      </c>
      <c r="G31" s="155">
        <v>0</v>
      </c>
      <c r="H31" s="154">
        <v>2</v>
      </c>
      <c r="I31" s="154">
        <v>2</v>
      </c>
      <c r="J31" s="155">
        <v>0</v>
      </c>
    </row>
    <row r="32" spans="1:11" ht="15.75" customHeight="1">
      <c r="A32" s="147">
        <v>2018</v>
      </c>
      <c r="B32" s="370">
        <v>99</v>
      </c>
      <c r="C32" s="154">
        <v>54</v>
      </c>
      <c r="D32" s="154">
        <v>12</v>
      </c>
      <c r="E32" s="154">
        <v>25</v>
      </c>
      <c r="F32" s="154">
        <v>3</v>
      </c>
      <c r="G32" s="155">
        <v>0</v>
      </c>
      <c r="H32" s="154">
        <v>3</v>
      </c>
      <c r="I32" s="154">
        <v>2</v>
      </c>
      <c r="J32" s="155">
        <v>0</v>
      </c>
    </row>
    <row r="33" spans="1:11" ht="15.75" customHeight="1" thickBot="1">
      <c r="A33" s="294">
        <v>2019</v>
      </c>
      <c r="B33" s="371">
        <v>100</v>
      </c>
      <c r="C33" s="295">
        <v>53</v>
      </c>
      <c r="D33" s="295">
        <v>7</v>
      </c>
      <c r="E33" s="295">
        <v>29</v>
      </c>
      <c r="F33" s="295">
        <v>6</v>
      </c>
      <c r="G33" s="300">
        <v>0</v>
      </c>
      <c r="H33" s="295">
        <v>2</v>
      </c>
      <c r="I33" s="295">
        <v>3</v>
      </c>
      <c r="J33" s="300">
        <v>0</v>
      </c>
    </row>
    <row r="34" spans="1:11" ht="15.75" customHeight="1">
      <c r="A34" s="401" t="s">
        <v>646</v>
      </c>
      <c r="B34" s="401"/>
      <c r="C34" s="401"/>
      <c r="D34" s="401"/>
      <c r="E34" s="401"/>
      <c r="F34" s="401"/>
      <c r="G34" s="401"/>
      <c r="H34" s="401"/>
      <c r="I34" s="401"/>
      <c r="J34" s="401"/>
    </row>
    <row r="35" spans="1:11" ht="15.75" customHeight="1"/>
    <row r="36" spans="1:11" ht="18">
      <c r="A36" s="431" t="s">
        <v>379</v>
      </c>
      <c r="B36" s="431"/>
      <c r="C36" s="431"/>
      <c r="D36" s="431"/>
      <c r="E36" s="431"/>
      <c r="F36" s="431"/>
      <c r="G36" s="431"/>
      <c r="H36" s="431"/>
      <c r="I36" s="431"/>
      <c r="J36" s="431"/>
      <c r="K36" s="431"/>
    </row>
    <row r="37" spans="1:11" ht="15.75" thickBot="1">
      <c r="A37" s="437" t="s">
        <v>242</v>
      </c>
      <c r="B37" s="437"/>
      <c r="C37" s="437"/>
      <c r="D37" s="437"/>
      <c r="E37" s="437"/>
      <c r="F37" s="437"/>
      <c r="G37" s="437"/>
      <c r="H37" s="437"/>
      <c r="I37" s="437"/>
      <c r="J37" s="437"/>
    </row>
    <row r="38" spans="1:11" ht="15.75">
      <c r="A38" s="302" t="s">
        <v>1</v>
      </c>
      <c r="B38" s="302" t="s">
        <v>7</v>
      </c>
      <c r="C38" s="302" t="s">
        <v>9</v>
      </c>
      <c r="D38" s="302" t="s">
        <v>47</v>
      </c>
      <c r="E38" s="302" t="s">
        <v>72</v>
      </c>
      <c r="F38" s="302" t="s">
        <v>73</v>
      </c>
      <c r="G38" s="302" t="s">
        <v>74</v>
      </c>
      <c r="H38" s="302" t="s">
        <v>75</v>
      </c>
      <c r="I38" s="302" t="s">
        <v>76</v>
      </c>
      <c r="J38" s="302" t="s">
        <v>304</v>
      </c>
    </row>
    <row r="39" spans="1:11" ht="15.75">
      <c r="A39" s="147">
        <v>2008</v>
      </c>
      <c r="B39" s="370">
        <v>128</v>
      </c>
      <c r="C39" s="154">
        <v>47</v>
      </c>
      <c r="D39" s="154">
        <v>22</v>
      </c>
      <c r="E39" s="154">
        <v>56</v>
      </c>
      <c r="F39" s="154">
        <v>3</v>
      </c>
      <c r="G39" s="155">
        <v>0</v>
      </c>
      <c r="H39" s="155">
        <v>0</v>
      </c>
      <c r="I39" s="155">
        <v>0</v>
      </c>
      <c r="J39" s="155">
        <v>0</v>
      </c>
    </row>
    <row r="40" spans="1:11" ht="15.75">
      <c r="A40" s="147">
        <v>2009</v>
      </c>
      <c r="B40" s="370">
        <v>109</v>
      </c>
      <c r="C40" s="154">
        <v>47</v>
      </c>
      <c r="D40" s="154">
        <v>11</v>
      </c>
      <c r="E40" s="154">
        <v>43</v>
      </c>
      <c r="F40" s="154">
        <v>3</v>
      </c>
      <c r="G40" s="155">
        <v>0</v>
      </c>
      <c r="H40" s="154">
        <v>4</v>
      </c>
      <c r="I40" s="154">
        <v>1</v>
      </c>
      <c r="J40" s="155">
        <v>0</v>
      </c>
    </row>
    <row r="41" spans="1:11" ht="15.75">
      <c r="A41" s="147">
        <v>2010</v>
      </c>
      <c r="B41" s="370">
        <v>103</v>
      </c>
      <c r="C41" s="154">
        <v>36</v>
      </c>
      <c r="D41" s="154">
        <v>17</v>
      </c>
      <c r="E41" s="154">
        <v>39</v>
      </c>
      <c r="F41" s="154">
        <v>3</v>
      </c>
      <c r="G41" s="155">
        <v>0</v>
      </c>
      <c r="H41" s="154">
        <v>8</v>
      </c>
      <c r="I41" s="155">
        <v>0</v>
      </c>
      <c r="J41" s="155">
        <v>0</v>
      </c>
    </row>
    <row r="42" spans="1:11" ht="15.75">
      <c r="A42" s="147">
        <v>2011</v>
      </c>
      <c r="B42" s="370">
        <v>123</v>
      </c>
      <c r="C42" s="154">
        <v>43</v>
      </c>
      <c r="D42" s="154">
        <v>23</v>
      </c>
      <c r="E42" s="154">
        <v>33</v>
      </c>
      <c r="F42" s="154">
        <v>6</v>
      </c>
      <c r="G42" s="154">
        <v>1</v>
      </c>
      <c r="H42" s="154">
        <v>16</v>
      </c>
      <c r="I42" s="154">
        <v>1</v>
      </c>
      <c r="J42" s="155">
        <v>0</v>
      </c>
    </row>
    <row r="43" spans="1:11" ht="15.75">
      <c r="A43" s="147">
        <v>2012</v>
      </c>
      <c r="B43" s="370">
        <v>115</v>
      </c>
      <c r="C43" s="154">
        <v>39</v>
      </c>
      <c r="D43" s="154">
        <v>16</v>
      </c>
      <c r="E43" s="154">
        <v>37</v>
      </c>
      <c r="F43" s="154">
        <v>10</v>
      </c>
      <c r="G43" s="156" t="s">
        <v>105</v>
      </c>
      <c r="H43" s="154">
        <v>11</v>
      </c>
      <c r="I43" s="154">
        <v>2</v>
      </c>
      <c r="J43" s="155">
        <v>0</v>
      </c>
    </row>
    <row r="44" spans="1:11" ht="15.75">
      <c r="A44" s="147">
        <v>2013</v>
      </c>
      <c r="B44" s="370">
        <v>148</v>
      </c>
      <c r="C44" s="154">
        <v>56</v>
      </c>
      <c r="D44" s="154">
        <v>20</v>
      </c>
      <c r="E44" s="154">
        <v>53</v>
      </c>
      <c r="F44" s="154">
        <v>7</v>
      </c>
      <c r="G44" s="156">
        <v>1</v>
      </c>
      <c r="H44" s="154">
        <v>11</v>
      </c>
      <c r="I44" s="155">
        <v>0</v>
      </c>
      <c r="J44" s="155">
        <v>0</v>
      </c>
    </row>
    <row r="45" spans="1:11" ht="15.75">
      <c r="A45" s="147">
        <v>2014</v>
      </c>
      <c r="B45" s="370">
        <v>115</v>
      </c>
      <c r="C45" s="154">
        <v>43</v>
      </c>
      <c r="D45" s="154">
        <v>13</v>
      </c>
      <c r="E45" s="154">
        <v>38</v>
      </c>
      <c r="F45" s="154">
        <v>11</v>
      </c>
      <c r="G45" s="155">
        <v>0</v>
      </c>
      <c r="H45" s="154">
        <v>8</v>
      </c>
      <c r="I45" s="154">
        <v>2</v>
      </c>
      <c r="J45" s="155">
        <v>0</v>
      </c>
    </row>
    <row r="46" spans="1:11" ht="15.75">
      <c r="A46" s="147">
        <v>2015</v>
      </c>
      <c r="B46" s="370">
        <v>115</v>
      </c>
      <c r="C46" s="154">
        <v>42</v>
      </c>
      <c r="D46" s="154">
        <v>15</v>
      </c>
      <c r="E46" s="154">
        <v>36</v>
      </c>
      <c r="F46" s="154">
        <v>13</v>
      </c>
      <c r="G46" s="155">
        <v>0</v>
      </c>
      <c r="H46" s="154">
        <v>7</v>
      </c>
      <c r="I46" s="154">
        <v>2</v>
      </c>
      <c r="J46" s="155">
        <v>0</v>
      </c>
    </row>
    <row r="47" spans="1:11" ht="15.75">
      <c r="A47" s="147">
        <v>2016</v>
      </c>
      <c r="B47" s="370">
        <v>142</v>
      </c>
      <c r="C47" s="154">
        <v>54</v>
      </c>
      <c r="D47" s="154">
        <v>18</v>
      </c>
      <c r="E47" s="154">
        <v>47</v>
      </c>
      <c r="F47" s="154">
        <v>7</v>
      </c>
      <c r="G47" s="154">
        <v>2</v>
      </c>
      <c r="H47" s="154">
        <v>11</v>
      </c>
      <c r="I47" s="154">
        <v>3</v>
      </c>
      <c r="J47" s="155">
        <v>0</v>
      </c>
    </row>
    <row r="48" spans="1:11" ht="15.75">
      <c r="A48" s="147">
        <v>2017</v>
      </c>
      <c r="B48" s="370">
        <v>114</v>
      </c>
      <c r="C48" s="154">
        <v>46</v>
      </c>
      <c r="D48" s="154">
        <v>16</v>
      </c>
      <c r="E48" s="154">
        <v>36</v>
      </c>
      <c r="F48" s="154">
        <v>7</v>
      </c>
      <c r="G48" s="155">
        <v>0</v>
      </c>
      <c r="H48" s="154">
        <v>8</v>
      </c>
      <c r="I48" s="154">
        <v>1</v>
      </c>
      <c r="J48" s="155">
        <v>0</v>
      </c>
    </row>
    <row r="49" spans="1:10" ht="15.75">
      <c r="A49" s="147">
        <v>2018</v>
      </c>
      <c r="B49" s="370">
        <v>128</v>
      </c>
      <c r="C49" s="154">
        <v>44</v>
      </c>
      <c r="D49" s="154">
        <v>14</v>
      </c>
      <c r="E49" s="154">
        <v>48</v>
      </c>
      <c r="F49" s="154">
        <v>13</v>
      </c>
      <c r="G49" s="155">
        <v>0</v>
      </c>
      <c r="H49" s="154">
        <v>6</v>
      </c>
      <c r="I49" s="154">
        <v>1</v>
      </c>
      <c r="J49" s="154">
        <v>2</v>
      </c>
    </row>
    <row r="50" spans="1:10" ht="16.5" thickBot="1">
      <c r="A50" s="294">
        <v>2019</v>
      </c>
      <c r="B50" s="371">
        <v>124</v>
      </c>
      <c r="C50" s="295">
        <v>39</v>
      </c>
      <c r="D50" s="295">
        <v>17</v>
      </c>
      <c r="E50" s="295">
        <v>49</v>
      </c>
      <c r="F50" s="295">
        <v>9</v>
      </c>
      <c r="G50" s="300">
        <v>0</v>
      </c>
      <c r="H50" s="295">
        <v>5</v>
      </c>
      <c r="I50" s="295">
        <v>5</v>
      </c>
      <c r="J50" s="300">
        <v>0</v>
      </c>
    </row>
    <row r="51" spans="1:10" ht="16.5" customHeight="1">
      <c r="A51" s="401" t="s">
        <v>646</v>
      </c>
      <c r="B51" s="401"/>
      <c r="C51" s="401"/>
      <c r="D51" s="401"/>
      <c r="E51" s="401"/>
      <c r="F51" s="401"/>
      <c r="G51" s="401"/>
      <c r="H51" s="401"/>
      <c r="I51" s="401"/>
      <c r="J51" s="401"/>
    </row>
  </sheetData>
  <mergeCells count="9">
    <mergeCell ref="A51:J51"/>
    <mergeCell ref="A3:J3"/>
    <mergeCell ref="A37:J37"/>
    <mergeCell ref="A20:J20"/>
    <mergeCell ref="A1:J1"/>
    <mergeCell ref="A19:K19"/>
    <mergeCell ref="A36:K36"/>
    <mergeCell ref="A17:J17"/>
    <mergeCell ref="A34:J34"/>
  </mergeCells>
  <phoneticPr fontId="11" type="noConversion"/>
  <pageMargins left="0.59055118110236227" right="0.39370078740157483" top="0.98425196850393704" bottom="0.98425196850393704" header="0.51181102362204722" footer="0.51181102362204722"/>
  <pageSetup paperSize="9" orientation="portrait" r:id="rId1"/>
  <headerFooter alignWithMargins="0">
    <oddHeader>&amp;R&amp;A</oddHead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173"/>
  <sheetViews>
    <sheetView zoomScale="85" zoomScaleNormal="85" workbookViewId="0">
      <pane ySplit="4" topLeftCell="A5" activePane="bottomLeft" state="frozen"/>
      <selection activeCell="K34" sqref="K34"/>
      <selection pane="bottomLeft" activeCell="T42" sqref="T42"/>
    </sheetView>
  </sheetViews>
  <sheetFormatPr baseColWidth="10" defaultColWidth="11.42578125" defaultRowHeight="15"/>
  <cols>
    <col min="1" max="1" width="31" style="180" bestFit="1" customWidth="1"/>
    <col min="2" max="2" width="6.85546875" style="180" bestFit="1" customWidth="1"/>
    <col min="3" max="3" width="8.28515625" style="180" bestFit="1" customWidth="1"/>
    <col min="4" max="4" width="10" style="180" bestFit="1" customWidth="1"/>
    <col min="5" max="5" width="9.85546875" style="180" bestFit="1" customWidth="1"/>
    <col min="6" max="6" width="15.5703125" style="180" bestFit="1" customWidth="1"/>
    <col min="7" max="7" width="9.7109375" style="180" bestFit="1" customWidth="1"/>
    <col min="8" max="8" width="10.5703125" style="180" bestFit="1" customWidth="1"/>
    <col min="9" max="9" width="9.85546875" style="180" bestFit="1" customWidth="1"/>
    <col min="10" max="10" width="10.28515625" style="180" bestFit="1" customWidth="1"/>
    <col min="11" max="11" width="11" style="180" bestFit="1" customWidth="1"/>
    <col min="12" max="12" width="10.28515625" style="180" bestFit="1" customWidth="1"/>
    <col min="13" max="13" width="17.140625" style="180" bestFit="1" customWidth="1"/>
    <col min="14" max="16384" width="11.42578125" style="180"/>
  </cols>
  <sheetData>
    <row r="1" spans="1:13" ht="18">
      <c r="A1" s="428" t="s">
        <v>32</v>
      </c>
      <c r="B1" s="428"/>
      <c r="C1" s="428"/>
      <c r="D1" s="428"/>
      <c r="E1" s="428"/>
      <c r="F1" s="428"/>
      <c r="G1" s="428"/>
      <c r="H1" s="428"/>
      <c r="I1" s="428"/>
      <c r="J1" s="428"/>
      <c r="K1" s="428"/>
      <c r="L1" s="428"/>
      <c r="M1" s="428"/>
    </row>
    <row r="2" spans="1:13">
      <c r="A2" s="439" t="s">
        <v>207</v>
      </c>
      <c r="B2" s="439"/>
      <c r="C2" s="439"/>
      <c r="D2" s="439"/>
      <c r="E2" s="439"/>
      <c r="F2" s="439"/>
      <c r="G2" s="439"/>
      <c r="H2" s="439"/>
      <c r="I2" s="439"/>
      <c r="J2" s="439"/>
      <c r="K2" s="439"/>
      <c r="L2" s="439"/>
      <c r="M2" s="439"/>
    </row>
    <row r="3" spans="1:13" ht="15.75" customHeight="1" thickBot="1">
      <c r="A3" s="435" t="s">
        <v>176</v>
      </c>
      <c r="B3" s="435"/>
      <c r="C3" s="435"/>
      <c r="D3" s="435"/>
      <c r="E3" s="435"/>
      <c r="F3" s="435"/>
      <c r="G3" s="435"/>
      <c r="H3" s="435"/>
      <c r="I3" s="435"/>
      <c r="J3" s="435"/>
      <c r="K3" s="435"/>
      <c r="L3" s="435"/>
      <c r="M3" s="435"/>
    </row>
    <row r="4" spans="1:13" ht="15.75" customHeight="1">
      <c r="A4" s="302" t="s">
        <v>1</v>
      </c>
      <c r="B4" s="302" t="s">
        <v>7</v>
      </c>
      <c r="C4" s="302" t="s">
        <v>11</v>
      </c>
      <c r="D4" s="302" t="s">
        <v>12</v>
      </c>
      <c r="E4" s="302" t="s">
        <v>13</v>
      </c>
      <c r="F4" s="302" t="s">
        <v>14</v>
      </c>
      <c r="G4" s="302" t="s">
        <v>15</v>
      </c>
      <c r="H4" s="302" t="s">
        <v>16</v>
      </c>
      <c r="I4" s="302" t="s">
        <v>17</v>
      </c>
      <c r="J4" s="302" t="s">
        <v>18</v>
      </c>
      <c r="K4" s="302" t="s">
        <v>19</v>
      </c>
      <c r="L4" s="302" t="s">
        <v>20</v>
      </c>
      <c r="M4" s="302" t="s">
        <v>21</v>
      </c>
    </row>
    <row r="5" spans="1:13" ht="15.75" customHeight="1">
      <c r="A5" s="179">
        <v>2009</v>
      </c>
      <c r="B5" s="377"/>
      <c r="C5" s="146"/>
      <c r="D5" s="146"/>
      <c r="E5" s="146"/>
      <c r="F5" s="146"/>
      <c r="G5" s="146"/>
      <c r="H5" s="146"/>
      <c r="I5" s="146"/>
      <c r="J5" s="146"/>
      <c r="K5" s="146"/>
      <c r="L5" s="146"/>
      <c r="M5" s="146"/>
    </row>
    <row r="6" spans="1:13" ht="15.75" customHeight="1">
      <c r="A6" s="181" t="s">
        <v>90</v>
      </c>
      <c r="B6" s="376">
        <f>SUM(C6:M6)</f>
        <v>1357</v>
      </c>
      <c r="C6" s="148">
        <v>256</v>
      </c>
      <c r="D6" s="148">
        <v>189</v>
      </c>
      <c r="E6" s="148">
        <v>82</v>
      </c>
      <c r="F6" s="148">
        <v>54</v>
      </c>
      <c r="G6" s="148">
        <v>204</v>
      </c>
      <c r="H6" s="148">
        <v>10</v>
      </c>
      <c r="I6" s="148">
        <v>197</v>
      </c>
      <c r="J6" s="148">
        <v>161</v>
      </c>
      <c r="K6" s="148">
        <v>89</v>
      </c>
      <c r="L6" s="148">
        <v>93</v>
      </c>
      <c r="M6" s="148">
        <v>22</v>
      </c>
    </row>
    <row r="7" spans="1:13" ht="15.75" customHeight="1">
      <c r="A7" s="181" t="s">
        <v>91</v>
      </c>
      <c r="B7" s="376">
        <f>SUM(C7:M7)</f>
        <v>1357</v>
      </c>
      <c r="C7" s="148">
        <v>210</v>
      </c>
      <c r="D7" s="176">
        <v>183</v>
      </c>
      <c r="E7" s="176">
        <v>110</v>
      </c>
      <c r="F7" s="176">
        <v>88</v>
      </c>
      <c r="G7" s="176">
        <v>209</v>
      </c>
      <c r="H7" s="176">
        <v>15</v>
      </c>
      <c r="I7" s="176">
        <v>186</v>
      </c>
      <c r="J7" s="176">
        <v>159</v>
      </c>
      <c r="K7" s="176">
        <v>69</v>
      </c>
      <c r="L7" s="176">
        <v>80</v>
      </c>
      <c r="M7" s="176">
        <v>48</v>
      </c>
    </row>
    <row r="8" spans="1:13" ht="15.75" customHeight="1">
      <c r="A8" s="182" t="s">
        <v>130</v>
      </c>
      <c r="B8" s="378">
        <f>SUM(C8:M8)</f>
        <v>0</v>
      </c>
      <c r="C8" s="154">
        <f>C6-C7</f>
        <v>46</v>
      </c>
      <c r="D8" s="154">
        <f t="shared" ref="D8:M8" si="0">D6-D7</f>
        <v>6</v>
      </c>
      <c r="E8" s="154">
        <f t="shared" si="0"/>
        <v>-28</v>
      </c>
      <c r="F8" s="154">
        <f t="shared" si="0"/>
        <v>-34</v>
      </c>
      <c r="G8" s="154">
        <f t="shared" si="0"/>
        <v>-5</v>
      </c>
      <c r="H8" s="154">
        <f t="shared" si="0"/>
        <v>-5</v>
      </c>
      <c r="I8" s="154">
        <f t="shared" si="0"/>
        <v>11</v>
      </c>
      <c r="J8" s="154">
        <f t="shared" si="0"/>
        <v>2</v>
      </c>
      <c r="K8" s="154">
        <f t="shared" si="0"/>
        <v>20</v>
      </c>
      <c r="L8" s="154">
        <f t="shared" si="0"/>
        <v>13</v>
      </c>
      <c r="M8" s="154">
        <f t="shared" si="0"/>
        <v>-26</v>
      </c>
    </row>
    <row r="9" spans="1:13" ht="15.75" customHeight="1">
      <c r="A9" s="179">
        <v>2010</v>
      </c>
      <c r="B9" s="377"/>
      <c r="C9" s="146"/>
      <c r="D9" s="146"/>
      <c r="E9" s="146"/>
      <c r="F9" s="146"/>
      <c r="G9" s="146"/>
      <c r="H9" s="146"/>
      <c r="I9" s="146"/>
      <c r="J9" s="146"/>
      <c r="K9" s="146"/>
      <c r="L9" s="146"/>
      <c r="M9" s="146"/>
    </row>
    <row r="10" spans="1:13" ht="15.75" customHeight="1">
      <c r="A10" s="181" t="s">
        <v>90</v>
      </c>
      <c r="B10" s="377">
        <f>SUM(C10:M10)</f>
        <v>1319</v>
      </c>
      <c r="C10" s="146">
        <v>207</v>
      </c>
      <c r="D10" s="146">
        <v>188</v>
      </c>
      <c r="E10" s="146">
        <v>94</v>
      </c>
      <c r="F10" s="146">
        <v>104</v>
      </c>
      <c r="G10" s="146">
        <v>189</v>
      </c>
      <c r="H10" s="146">
        <v>22</v>
      </c>
      <c r="I10" s="146">
        <v>137</v>
      </c>
      <c r="J10" s="146">
        <v>186</v>
      </c>
      <c r="K10" s="146">
        <v>101</v>
      </c>
      <c r="L10" s="146">
        <v>62</v>
      </c>
      <c r="M10" s="146">
        <v>29</v>
      </c>
    </row>
    <row r="11" spans="1:13" ht="15.75" customHeight="1">
      <c r="A11" s="181" t="s">
        <v>91</v>
      </c>
      <c r="B11" s="377">
        <f>SUM(C11:M11)</f>
        <v>1319</v>
      </c>
      <c r="C11" s="146">
        <v>209</v>
      </c>
      <c r="D11" s="183">
        <v>207</v>
      </c>
      <c r="E11" s="183">
        <v>113</v>
      </c>
      <c r="F11" s="183">
        <v>68</v>
      </c>
      <c r="G11" s="183">
        <v>230</v>
      </c>
      <c r="H11" s="183">
        <v>20</v>
      </c>
      <c r="I11" s="183">
        <v>137</v>
      </c>
      <c r="J11" s="183">
        <v>146</v>
      </c>
      <c r="K11" s="183">
        <v>100</v>
      </c>
      <c r="L11" s="183">
        <v>54</v>
      </c>
      <c r="M11" s="183">
        <v>35</v>
      </c>
    </row>
    <row r="12" spans="1:13" ht="15.75" customHeight="1">
      <c r="A12" s="182" t="s">
        <v>130</v>
      </c>
      <c r="B12" s="378">
        <f>SUM(C12:M12)</f>
        <v>0</v>
      </c>
      <c r="C12" s="180">
        <f>C10-C11</f>
        <v>-2</v>
      </c>
      <c r="D12" s="180">
        <f t="shared" ref="D12:M12" si="1">D10-D11</f>
        <v>-19</v>
      </c>
      <c r="E12" s="180">
        <f t="shared" si="1"/>
        <v>-19</v>
      </c>
      <c r="F12" s="180">
        <f t="shared" si="1"/>
        <v>36</v>
      </c>
      <c r="G12" s="180">
        <f t="shared" si="1"/>
        <v>-41</v>
      </c>
      <c r="H12" s="180">
        <f t="shared" si="1"/>
        <v>2</v>
      </c>
      <c r="I12" s="155">
        <f t="shared" si="1"/>
        <v>0</v>
      </c>
      <c r="J12" s="180">
        <f t="shared" si="1"/>
        <v>40</v>
      </c>
      <c r="K12" s="180">
        <f t="shared" si="1"/>
        <v>1</v>
      </c>
      <c r="L12" s="180">
        <f t="shared" si="1"/>
        <v>8</v>
      </c>
      <c r="M12" s="180">
        <f t="shared" si="1"/>
        <v>-6</v>
      </c>
    </row>
    <row r="13" spans="1:13" ht="15.75" customHeight="1">
      <c r="A13" s="179">
        <v>2011</v>
      </c>
      <c r="B13" s="377"/>
      <c r="C13" s="146"/>
      <c r="D13" s="146"/>
      <c r="E13" s="146"/>
      <c r="F13" s="146"/>
      <c r="G13" s="146"/>
      <c r="H13" s="146"/>
      <c r="I13" s="146"/>
      <c r="J13" s="146"/>
      <c r="K13" s="146"/>
      <c r="L13" s="146"/>
      <c r="M13" s="146"/>
    </row>
    <row r="14" spans="1:13" ht="15.75" customHeight="1">
      <c r="A14" s="181" t="s">
        <v>90</v>
      </c>
      <c r="B14" s="377">
        <f>SUM(C14:M14)</f>
        <v>1481</v>
      </c>
      <c r="C14" s="146">
        <v>227</v>
      </c>
      <c r="D14" s="146">
        <v>208</v>
      </c>
      <c r="E14" s="146">
        <v>110</v>
      </c>
      <c r="F14" s="146">
        <v>80</v>
      </c>
      <c r="G14" s="146">
        <v>252</v>
      </c>
      <c r="H14" s="146">
        <v>20</v>
      </c>
      <c r="I14" s="146">
        <v>191</v>
      </c>
      <c r="J14" s="146">
        <v>154</v>
      </c>
      <c r="K14" s="146">
        <v>101</v>
      </c>
      <c r="L14" s="146">
        <v>89</v>
      </c>
      <c r="M14" s="146">
        <v>49</v>
      </c>
    </row>
    <row r="15" spans="1:13" ht="15.75" customHeight="1">
      <c r="A15" s="181" t="s">
        <v>91</v>
      </c>
      <c r="B15" s="377">
        <f>SUM(C15:M15)</f>
        <v>1481</v>
      </c>
      <c r="C15" s="146">
        <v>256</v>
      </c>
      <c r="D15" s="183">
        <v>231</v>
      </c>
      <c r="E15" s="183">
        <v>128</v>
      </c>
      <c r="F15" s="183">
        <v>75</v>
      </c>
      <c r="G15" s="183">
        <v>218</v>
      </c>
      <c r="H15" s="183">
        <v>23</v>
      </c>
      <c r="I15" s="183">
        <v>176</v>
      </c>
      <c r="J15" s="183">
        <v>186</v>
      </c>
      <c r="K15" s="183">
        <v>97</v>
      </c>
      <c r="L15" s="183">
        <v>47</v>
      </c>
      <c r="M15" s="183">
        <v>44</v>
      </c>
    </row>
    <row r="16" spans="1:13" ht="15.75" customHeight="1">
      <c r="A16" s="182" t="s">
        <v>130</v>
      </c>
      <c r="B16" s="378">
        <f>SUM(C16:M16)</f>
        <v>0</v>
      </c>
      <c r="C16" s="180">
        <f>C14-C15</f>
        <v>-29</v>
      </c>
      <c r="D16" s="180">
        <f t="shared" ref="D16:M16" si="2">D14-D15</f>
        <v>-23</v>
      </c>
      <c r="E16" s="180">
        <f t="shared" si="2"/>
        <v>-18</v>
      </c>
      <c r="F16" s="180">
        <f t="shared" si="2"/>
        <v>5</v>
      </c>
      <c r="G16" s="180">
        <f t="shared" si="2"/>
        <v>34</v>
      </c>
      <c r="H16" s="180">
        <f t="shared" si="2"/>
        <v>-3</v>
      </c>
      <c r="I16" s="180">
        <f t="shared" si="2"/>
        <v>15</v>
      </c>
      <c r="J16" s="180">
        <f t="shared" si="2"/>
        <v>-32</v>
      </c>
      <c r="K16" s="180">
        <f t="shared" si="2"/>
        <v>4</v>
      </c>
      <c r="L16" s="180">
        <f t="shared" si="2"/>
        <v>42</v>
      </c>
      <c r="M16" s="180">
        <f t="shared" si="2"/>
        <v>5</v>
      </c>
    </row>
    <row r="17" spans="1:13" ht="15.75" customHeight="1">
      <c r="A17" s="179">
        <v>2012</v>
      </c>
      <c r="B17" s="377"/>
      <c r="C17" s="146"/>
      <c r="D17" s="146"/>
      <c r="E17" s="146"/>
      <c r="F17" s="146"/>
      <c r="G17" s="146"/>
      <c r="H17" s="146"/>
      <c r="I17" s="146"/>
      <c r="J17" s="146"/>
      <c r="K17" s="146"/>
      <c r="L17" s="146"/>
      <c r="M17" s="146"/>
    </row>
    <row r="18" spans="1:13" ht="15.75" customHeight="1">
      <c r="A18" s="181" t="s">
        <v>90</v>
      </c>
      <c r="B18" s="377">
        <f>SUM(C18:M18)</f>
        <v>1424</v>
      </c>
      <c r="C18" s="146">
        <v>248</v>
      </c>
      <c r="D18" s="146">
        <v>204</v>
      </c>
      <c r="E18" s="146">
        <v>99</v>
      </c>
      <c r="F18" s="146">
        <v>72</v>
      </c>
      <c r="G18" s="146">
        <v>259</v>
      </c>
      <c r="H18" s="146">
        <v>13</v>
      </c>
      <c r="I18" s="146">
        <v>165</v>
      </c>
      <c r="J18" s="146">
        <v>181</v>
      </c>
      <c r="K18" s="146">
        <v>76</v>
      </c>
      <c r="L18" s="146">
        <v>72</v>
      </c>
      <c r="M18" s="146">
        <v>35</v>
      </c>
    </row>
    <row r="19" spans="1:13" ht="15.75" customHeight="1">
      <c r="A19" s="181" t="s">
        <v>91</v>
      </c>
      <c r="B19" s="377">
        <f>SUM(C19:M19)</f>
        <v>1424</v>
      </c>
      <c r="C19" s="146">
        <v>291</v>
      </c>
      <c r="D19" s="183">
        <v>203</v>
      </c>
      <c r="E19" s="183">
        <v>101</v>
      </c>
      <c r="F19" s="183">
        <v>78</v>
      </c>
      <c r="G19" s="183">
        <v>196</v>
      </c>
      <c r="H19" s="183">
        <v>17</v>
      </c>
      <c r="I19" s="183">
        <v>166</v>
      </c>
      <c r="J19" s="183">
        <v>160</v>
      </c>
      <c r="K19" s="183">
        <v>103</v>
      </c>
      <c r="L19" s="183">
        <v>78</v>
      </c>
      <c r="M19" s="183">
        <v>31</v>
      </c>
    </row>
    <row r="20" spans="1:13" ht="15.75" customHeight="1">
      <c r="A20" s="182" t="s">
        <v>130</v>
      </c>
      <c r="B20" s="378">
        <f>SUM(C20:M20)</f>
        <v>0</v>
      </c>
      <c r="C20" s="180">
        <f>C18-C19</f>
        <v>-43</v>
      </c>
      <c r="D20" s="180">
        <f t="shared" ref="D20:M20" si="3">D18-D19</f>
        <v>1</v>
      </c>
      <c r="E20" s="180">
        <f t="shared" si="3"/>
        <v>-2</v>
      </c>
      <c r="F20" s="180">
        <f t="shared" si="3"/>
        <v>-6</v>
      </c>
      <c r="G20" s="180">
        <f t="shared" si="3"/>
        <v>63</v>
      </c>
      <c r="H20" s="180">
        <f t="shared" si="3"/>
        <v>-4</v>
      </c>
      <c r="I20" s="180">
        <f t="shared" si="3"/>
        <v>-1</v>
      </c>
      <c r="J20" s="180">
        <f t="shared" si="3"/>
        <v>21</v>
      </c>
      <c r="K20" s="180">
        <f t="shared" si="3"/>
        <v>-27</v>
      </c>
      <c r="L20" s="180">
        <f t="shared" si="3"/>
        <v>-6</v>
      </c>
      <c r="M20" s="180">
        <f t="shared" si="3"/>
        <v>4</v>
      </c>
    </row>
    <row r="21" spans="1:13" ht="15.75" customHeight="1">
      <c r="A21" s="179">
        <v>2013</v>
      </c>
      <c r="B21" s="377"/>
      <c r="C21" s="146"/>
      <c r="D21" s="146"/>
      <c r="E21" s="146"/>
      <c r="F21" s="146"/>
      <c r="G21" s="146"/>
      <c r="H21" s="146"/>
      <c r="I21" s="146"/>
      <c r="J21" s="146"/>
      <c r="K21" s="146"/>
      <c r="L21" s="146"/>
      <c r="M21" s="146"/>
    </row>
    <row r="22" spans="1:13" ht="15.75" customHeight="1">
      <c r="A22" s="181" t="s">
        <v>90</v>
      </c>
      <c r="B22" s="377">
        <f>SUM(C22:M22)</f>
        <v>1561</v>
      </c>
      <c r="C22" s="146">
        <v>312</v>
      </c>
      <c r="D22" s="146">
        <v>233</v>
      </c>
      <c r="E22" s="146">
        <v>124</v>
      </c>
      <c r="F22" s="146">
        <v>66</v>
      </c>
      <c r="G22" s="146">
        <v>227</v>
      </c>
      <c r="H22" s="146">
        <v>14</v>
      </c>
      <c r="I22" s="146">
        <v>201</v>
      </c>
      <c r="J22" s="146">
        <v>179</v>
      </c>
      <c r="K22" s="146">
        <v>84</v>
      </c>
      <c r="L22" s="146">
        <v>74</v>
      </c>
      <c r="M22" s="146">
        <v>47</v>
      </c>
    </row>
    <row r="23" spans="1:13" ht="15.75" customHeight="1">
      <c r="A23" s="181" t="s">
        <v>91</v>
      </c>
      <c r="B23" s="377">
        <f>SUM(C23:M23)</f>
        <v>1561</v>
      </c>
      <c r="C23" s="146">
        <v>243</v>
      </c>
      <c r="D23" s="183">
        <v>216</v>
      </c>
      <c r="E23" s="183">
        <v>123</v>
      </c>
      <c r="F23" s="183">
        <v>84</v>
      </c>
      <c r="G23" s="183">
        <v>253</v>
      </c>
      <c r="H23" s="183">
        <v>15</v>
      </c>
      <c r="I23" s="183">
        <v>203</v>
      </c>
      <c r="J23" s="183">
        <v>235</v>
      </c>
      <c r="K23" s="183">
        <v>76</v>
      </c>
      <c r="L23" s="183">
        <v>60</v>
      </c>
      <c r="M23" s="183">
        <v>53</v>
      </c>
    </row>
    <row r="24" spans="1:13" ht="15.75" customHeight="1">
      <c r="A24" s="182" t="s">
        <v>130</v>
      </c>
      <c r="B24" s="378">
        <f>SUM(C24:M24)</f>
        <v>0</v>
      </c>
      <c r="C24" s="180">
        <f>C22-C23</f>
        <v>69</v>
      </c>
      <c r="D24" s="180">
        <f t="shared" ref="D24:M24" si="4">D22-D23</f>
        <v>17</v>
      </c>
      <c r="E24" s="180">
        <f t="shared" si="4"/>
        <v>1</v>
      </c>
      <c r="F24" s="180">
        <f t="shared" si="4"/>
        <v>-18</v>
      </c>
      <c r="G24" s="180">
        <f t="shared" si="4"/>
        <v>-26</v>
      </c>
      <c r="H24" s="180">
        <f t="shared" si="4"/>
        <v>-1</v>
      </c>
      <c r="I24" s="180">
        <f t="shared" si="4"/>
        <v>-2</v>
      </c>
      <c r="J24" s="180">
        <f t="shared" si="4"/>
        <v>-56</v>
      </c>
      <c r="K24" s="180">
        <f t="shared" si="4"/>
        <v>8</v>
      </c>
      <c r="L24" s="180">
        <f t="shared" si="4"/>
        <v>14</v>
      </c>
      <c r="M24" s="180">
        <f t="shared" si="4"/>
        <v>-6</v>
      </c>
    </row>
    <row r="25" spans="1:13" ht="15.75" customHeight="1">
      <c r="A25" s="179">
        <v>2014</v>
      </c>
      <c r="B25" s="377"/>
      <c r="C25" s="146"/>
      <c r="D25" s="146"/>
      <c r="E25" s="146"/>
      <c r="F25" s="146"/>
      <c r="G25" s="146"/>
      <c r="H25" s="146"/>
      <c r="I25" s="146"/>
      <c r="J25" s="146"/>
      <c r="K25" s="146"/>
      <c r="L25" s="146"/>
      <c r="M25" s="146"/>
    </row>
    <row r="26" spans="1:13" ht="15.75" customHeight="1">
      <c r="A26" s="181" t="s">
        <v>90</v>
      </c>
      <c r="B26" s="377">
        <f>SUM(C26:M26)</f>
        <v>1489</v>
      </c>
      <c r="C26" s="146">
        <v>263</v>
      </c>
      <c r="D26" s="146">
        <v>209</v>
      </c>
      <c r="E26" s="146">
        <v>109</v>
      </c>
      <c r="F26" s="146">
        <v>68</v>
      </c>
      <c r="G26" s="146">
        <v>215</v>
      </c>
      <c r="H26" s="146">
        <v>12</v>
      </c>
      <c r="I26" s="146">
        <v>209</v>
      </c>
      <c r="J26" s="146">
        <v>180</v>
      </c>
      <c r="K26" s="146">
        <v>89</v>
      </c>
      <c r="L26" s="146">
        <v>97</v>
      </c>
      <c r="M26" s="146">
        <v>38</v>
      </c>
    </row>
    <row r="27" spans="1:13" ht="15.75" customHeight="1">
      <c r="A27" s="181" t="s">
        <v>91</v>
      </c>
      <c r="B27" s="377">
        <f>SUM(C27:M27)</f>
        <v>1489</v>
      </c>
      <c r="C27" s="146">
        <v>252</v>
      </c>
      <c r="D27" s="183">
        <v>205</v>
      </c>
      <c r="E27" s="183">
        <v>121</v>
      </c>
      <c r="F27" s="183">
        <v>91</v>
      </c>
      <c r="G27" s="183">
        <v>198</v>
      </c>
      <c r="H27" s="183">
        <v>14</v>
      </c>
      <c r="I27" s="183">
        <v>221</v>
      </c>
      <c r="J27" s="183">
        <v>202</v>
      </c>
      <c r="K27" s="183">
        <v>94</v>
      </c>
      <c r="L27" s="183">
        <v>65</v>
      </c>
      <c r="M27" s="183">
        <v>26</v>
      </c>
    </row>
    <row r="28" spans="1:13" ht="15.75" customHeight="1">
      <c r="A28" s="182" t="s">
        <v>130</v>
      </c>
      <c r="B28" s="378">
        <f>SUM(C28:M28)</f>
        <v>0</v>
      </c>
      <c r="C28" s="180">
        <f>C26-C27</f>
        <v>11</v>
      </c>
      <c r="D28" s="180">
        <f t="shared" ref="D28:M28" si="5">D26-D27</f>
        <v>4</v>
      </c>
      <c r="E28" s="180">
        <f t="shared" si="5"/>
        <v>-12</v>
      </c>
      <c r="F28" s="180">
        <f t="shared" si="5"/>
        <v>-23</v>
      </c>
      <c r="G28" s="180">
        <f t="shared" si="5"/>
        <v>17</v>
      </c>
      <c r="H28" s="180">
        <f t="shared" si="5"/>
        <v>-2</v>
      </c>
      <c r="I28" s="180">
        <f t="shared" si="5"/>
        <v>-12</v>
      </c>
      <c r="J28" s="180">
        <f t="shared" si="5"/>
        <v>-22</v>
      </c>
      <c r="K28" s="180">
        <f t="shared" si="5"/>
        <v>-5</v>
      </c>
      <c r="L28" s="180">
        <f t="shared" si="5"/>
        <v>32</v>
      </c>
      <c r="M28" s="180">
        <f t="shared" si="5"/>
        <v>12</v>
      </c>
    </row>
    <row r="29" spans="1:13" ht="15.75" customHeight="1">
      <c r="A29" s="179">
        <v>2015</v>
      </c>
      <c r="B29" s="377"/>
      <c r="C29" s="146"/>
      <c r="D29" s="146"/>
      <c r="E29" s="146"/>
      <c r="F29" s="146"/>
      <c r="G29" s="146"/>
      <c r="H29" s="146"/>
      <c r="I29" s="146"/>
      <c r="J29" s="146"/>
      <c r="K29" s="146"/>
      <c r="L29" s="146"/>
      <c r="M29" s="146"/>
    </row>
    <row r="30" spans="1:13" ht="15.75" customHeight="1">
      <c r="A30" s="181" t="s">
        <v>90</v>
      </c>
      <c r="B30" s="377">
        <f>SUM(C30:M30)</f>
        <v>1312</v>
      </c>
      <c r="C30" s="146">
        <v>219</v>
      </c>
      <c r="D30" s="146">
        <v>222</v>
      </c>
      <c r="E30" s="146">
        <v>90</v>
      </c>
      <c r="F30" s="146">
        <v>72</v>
      </c>
      <c r="G30" s="146">
        <v>211</v>
      </c>
      <c r="H30" s="146">
        <v>28</v>
      </c>
      <c r="I30" s="146">
        <v>186</v>
      </c>
      <c r="J30" s="146">
        <v>121</v>
      </c>
      <c r="K30" s="146">
        <v>71</v>
      </c>
      <c r="L30" s="146">
        <v>64</v>
      </c>
      <c r="M30" s="146">
        <v>28</v>
      </c>
    </row>
    <row r="31" spans="1:13" ht="15.75" customHeight="1">
      <c r="A31" s="181" t="s">
        <v>91</v>
      </c>
      <c r="B31" s="377">
        <f>SUM(C31:M31)</f>
        <v>1312</v>
      </c>
      <c r="C31" s="146">
        <v>200</v>
      </c>
      <c r="D31" s="183">
        <v>228</v>
      </c>
      <c r="E31" s="183">
        <v>104</v>
      </c>
      <c r="F31" s="183">
        <v>92</v>
      </c>
      <c r="G31" s="183">
        <v>191</v>
      </c>
      <c r="H31" s="183">
        <v>9</v>
      </c>
      <c r="I31" s="183">
        <v>136</v>
      </c>
      <c r="J31" s="183">
        <v>178</v>
      </c>
      <c r="K31" s="183">
        <v>81</v>
      </c>
      <c r="L31" s="183">
        <v>63</v>
      </c>
      <c r="M31" s="183">
        <v>30</v>
      </c>
    </row>
    <row r="32" spans="1:13" ht="15.75" customHeight="1">
      <c r="A32" s="182" t="s">
        <v>130</v>
      </c>
      <c r="B32" s="378">
        <f>SUM(C32:M32)</f>
        <v>0</v>
      </c>
      <c r="C32" s="180">
        <f>C30-C31</f>
        <v>19</v>
      </c>
      <c r="D32" s="180">
        <f t="shared" ref="D32:M32" si="6">D30-D31</f>
        <v>-6</v>
      </c>
      <c r="E32" s="180">
        <f t="shared" si="6"/>
        <v>-14</v>
      </c>
      <c r="F32" s="180">
        <f t="shared" si="6"/>
        <v>-20</v>
      </c>
      <c r="G32" s="180">
        <f t="shared" si="6"/>
        <v>20</v>
      </c>
      <c r="H32" s="180">
        <f t="shared" si="6"/>
        <v>19</v>
      </c>
      <c r="I32" s="180">
        <f t="shared" si="6"/>
        <v>50</v>
      </c>
      <c r="J32" s="180">
        <f t="shared" si="6"/>
        <v>-57</v>
      </c>
      <c r="K32" s="180">
        <f t="shared" si="6"/>
        <v>-10</v>
      </c>
      <c r="L32" s="180">
        <f t="shared" si="6"/>
        <v>1</v>
      </c>
      <c r="M32" s="180">
        <f t="shared" si="6"/>
        <v>-2</v>
      </c>
    </row>
    <row r="33" spans="1:13" ht="15.75" customHeight="1">
      <c r="A33" s="179">
        <v>2016</v>
      </c>
      <c r="B33" s="377"/>
      <c r="C33" s="146"/>
      <c r="D33" s="146"/>
      <c r="E33" s="146"/>
      <c r="F33" s="146"/>
      <c r="G33" s="146"/>
      <c r="H33" s="146"/>
      <c r="I33" s="146"/>
      <c r="J33" s="146"/>
      <c r="K33" s="146"/>
      <c r="L33" s="146"/>
      <c r="M33" s="146"/>
    </row>
    <row r="34" spans="1:13" ht="15.75" customHeight="1">
      <c r="A34" s="181" t="s">
        <v>90</v>
      </c>
      <c r="B34" s="377">
        <f>SUM(C34:M34)</f>
        <v>1365</v>
      </c>
      <c r="C34" s="146">
        <v>214</v>
      </c>
      <c r="D34" s="146">
        <v>197</v>
      </c>
      <c r="E34" s="146">
        <v>90</v>
      </c>
      <c r="F34" s="146">
        <v>64</v>
      </c>
      <c r="G34" s="146">
        <v>180</v>
      </c>
      <c r="H34" s="146">
        <v>12</v>
      </c>
      <c r="I34" s="146">
        <v>176</v>
      </c>
      <c r="J34" s="146">
        <v>199</v>
      </c>
      <c r="K34" s="146">
        <v>73</v>
      </c>
      <c r="L34" s="146">
        <v>112</v>
      </c>
      <c r="M34" s="146">
        <v>48</v>
      </c>
    </row>
    <row r="35" spans="1:13" ht="15.75" customHeight="1">
      <c r="A35" s="181" t="s">
        <v>91</v>
      </c>
      <c r="B35" s="377">
        <f>SUM(C35:M35)</f>
        <v>1365</v>
      </c>
      <c r="C35" s="146">
        <v>259</v>
      </c>
      <c r="D35" s="183">
        <v>187</v>
      </c>
      <c r="E35" s="183">
        <v>105</v>
      </c>
      <c r="F35" s="183">
        <v>50</v>
      </c>
      <c r="G35" s="183">
        <v>223</v>
      </c>
      <c r="H35" s="183">
        <v>8</v>
      </c>
      <c r="I35" s="183">
        <v>181</v>
      </c>
      <c r="J35" s="183">
        <v>155</v>
      </c>
      <c r="K35" s="183">
        <v>89</v>
      </c>
      <c r="L35" s="183">
        <v>75</v>
      </c>
      <c r="M35" s="183">
        <v>33</v>
      </c>
    </row>
    <row r="36" spans="1:13" ht="15.75" customHeight="1">
      <c r="A36" s="182" t="s">
        <v>130</v>
      </c>
      <c r="B36" s="378">
        <f>SUM(C36:M36)</f>
        <v>0</v>
      </c>
      <c r="C36" s="180">
        <f>C34-C35</f>
        <v>-45</v>
      </c>
      <c r="D36" s="180">
        <f t="shared" ref="D36:M36" si="7">D34-D35</f>
        <v>10</v>
      </c>
      <c r="E36" s="180">
        <f t="shared" si="7"/>
        <v>-15</v>
      </c>
      <c r="F36" s="180">
        <f t="shared" si="7"/>
        <v>14</v>
      </c>
      <c r="G36" s="180">
        <f t="shared" si="7"/>
        <v>-43</v>
      </c>
      <c r="H36" s="180">
        <f t="shared" si="7"/>
        <v>4</v>
      </c>
      <c r="I36" s="180">
        <f t="shared" si="7"/>
        <v>-5</v>
      </c>
      <c r="J36" s="180">
        <f t="shared" si="7"/>
        <v>44</v>
      </c>
      <c r="K36" s="180">
        <f t="shared" si="7"/>
        <v>-16</v>
      </c>
      <c r="L36" s="180">
        <f t="shared" si="7"/>
        <v>37</v>
      </c>
      <c r="M36" s="180">
        <f t="shared" si="7"/>
        <v>15</v>
      </c>
    </row>
    <row r="37" spans="1:13" ht="15.75" customHeight="1">
      <c r="A37" s="179">
        <v>2017</v>
      </c>
      <c r="B37" s="377"/>
      <c r="C37" s="146"/>
      <c r="D37" s="146"/>
      <c r="E37" s="146"/>
      <c r="F37" s="146"/>
      <c r="G37" s="146"/>
      <c r="H37" s="146"/>
      <c r="I37" s="146"/>
      <c r="J37" s="146"/>
      <c r="K37" s="146"/>
      <c r="L37" s="146"/>
      <c r="M37" s="146"/>
    </row>
    <row r="38" spans="1:13" ht="15.75" customHeight="1">
      <c r="A38" s="181" t="s">
        <v>90</v>
      </c>
      <c r="B38" s="377">
        <f>SUM(C38:M38)</f>
        <v>1478</v>
      </c>
      <c r="C38" s="146">
        <v>321</v>
      </c>
      <c r="D38" s="146">
        <v>234</v>
      </c>
      <c r="E38" s="146">
        <v>87</v>
      </c>
      <c r="F38" s="146">
        <v>52</v>
      </c>
      <c r="G38" s="146">
        <v>228</v>
      </c>
      <c r="H38" s="146">
        <v>15</v>
      </c>
      <c r="I38" s="146">
        <v>179</v>
      </c>
      <c r="J38" s="146">
        <v>171</v>
      </c>
      <c r="K38" s="146">
        <v>74</v>
      </c>
      <c r="L38" s="146">
        <v>89</v>
      </c>
      <c r="M38" s="146">
        <v>28</v>
      </c>
    </row>
    <row r="39" spans="1:13" ht="15.75" customHeight="1">
      <c r="A39" s="181" t="s">
        <v>91</v>
      </c>
      <c r="B39" s="377">
        <f>SUM(C39:M39)</f>
        <v>1478</v>
      </c>
      <c r="C39" s="146">
        <v>263</v>
      </c>
      <c r="D39" s="183">
        <v>232</v>
      </c>
      <c r="E39" s="183">
        <v>138</v>
      </c>
      <c r="F39" s="183">
        <v>91</v>
      </c>
      <c r="G39" s="183">
        <v>213</v>
      </c>
      <c r="H39" s="183">
        <v>11</v>
      </c>
      <c r="I39" s="183">
        <v>187</v>
      </c>
      <c r="J39" s="183">
        <v>172</v>
      </c>
      <c r="K39" s="183">
        <v>77</v>
      </c>
      <c r="L39" s="183">
        <v>64</v>
      </c>
      <c r="M39" s="183">
        <v>30</v>
      </c>
    </row>
    <row r="40" spans="1:13" ht="15.75" customHeight="1">
      <c r="A40" s="182" t="s">
        <v>130</v>
      </c>
      <c r="B40" s="378">
        <f>SUM(C40:M40)</f>
        <v>0</v>
      </c>
      <c r="C40" s="180">
        <f>C38-C39</f>
        <v>58</v>
      </c>
      <c r="D40" s="180">
        <f t="shared" ref="D40:M40" si="8">D38-D39</f>
        <v>2</v>
      </c>
      <c r="E40" s="180">
        <f t="shared" si="8"/>
        <v>-51</v>
      </c>
      <c r="F40" s="180">
        <f t="shared" si="8"/>
        <v>-39</v>
      </c>
      <c r="G40" s="180">
        <f t="shared" si="8"/>
        <v>15</v>
      </c>
      <c r="H40" s="180">
        <f t="shared" si="8"/>
        <v>4</v>
      </c>
      <c r="I40" s="180">
        <f t="shared" si="8"/>
        <v>-8</v>
      </c>
      <c r="J40" s="180">
        <f t="shared" si="8"/>
        <v>-1</v>
      </c>
      <c r="K40" s="180">
        <f t="shared" si="8"/>
        <v>-3</v>
      </c>
      <c r="L40" s="180">
        <f t="shared" si="8"/>
        <v>25</v>
      </c>
      <c r="M40" s="180">
        <f t="shared" si="8"/>
        <v>-2</v>
      </c>
    </row>
    <row r="41" spans="1:13" ht="15.75" customHeight="1">
      <c r="A41" s="179">
        <v>2018</v>
      </c>
      <c r="B41" s="377"/>
      <c r="C41" s="146"/>
      <c r="D41" s="146"/>
      <c r="E41" s="146"/>
      <c r="F41" s="146"/>
      <c r="G41" s="146"/>
      <c r="H41" s="146"/>
      <c r="I41" s="146"/>
      <c r="J41" s="146"/>
      <c r="K41" s="146"/>
      <c r="L41" s="146"/>
      <c r="M41" s="146"/>
    </row>
    <row r="42" spans="1:13" ht="15.75" customHeight="1">
      <c r="A42" s="181" t="s">
        <v>90</v>
      </c>
      <c r="B42" s="377">
        <f>SUM(C42:M42)</f>
        <v>1387</v>
      </c>
      <c r="C42" s="146">
        <v>287</v>
      </c>
      <c r="D42" s="146">
        <v>227</v>
      </c>
      <c r="E42" s="146">
        <v>86</v>
      </c>
      <c r="F42" s="146">
        <v>74</v>
      </c>
      <c r="G42" s="146">
        <v>208</v>
      </c>
      <c r="H42" s="146">
        <v>22</v>
      </c>
      <c r="I42" s="146">
        <v>150</v>
      </c>
      <c r="J42" s="146">
        <v>156</v>
      </c>
      <c r="K42" s="146">
        <v>71</v>
      </c>
      <c r="L42" s="146">
        <v>75</v>
      </c>
      <c r="M42" s="146">
        <v>31</v>
      </c>
    </row>
    <row r="43" spans="1:13" ht="15.75" customHeight="1">
      <c r="A43" s="181" t="s">
        <v>91</v>
      </c>
      <c r="B43" s="377">
        <f>SUM(C43:M43)</f>
        <v>1387</v>
      </c>
      <c r="C43" s="146">
        <v>228</v>
      </c>
      <c r="D43" s="183">
        <v>212</v>
      </c>
      <c r="E43" s="183">
        <v>115</v>
      </c>
      <c r="F43" s="183">
        <v>78</v>
      </c>
      <c r="G43" s="183">
        <v>220</v>
      </c>
      <c r="H43" s="183">
        <v>15</v>
      </c>
      <c r="I43" s="183">
        <v>163</v>
      </c>
      <c r="J43" s="183">
        <v>162</v>
      </c>
      <c r="K43" s="183">
        <v>79</v>
      </c>
      <c r="L43" s="183">
        <v>77</v>
      </c>
      <c r="M43" s="183">
        <v>38</v>
      </c>
    </row>
    <row r="44" spans="1:13" ht="15.75" customHeight="1">
      <c r="A44" s="182" t="s">
        <v>130</v>
      </c>
      <c r="B44" s="378">
        <f>SUM(C44:M44)</f>
        <v>0</v>
      </c>
      <c r="C44" s="180">
        <f>C42-C43</f>
        <v>59</v>
      </c>
      <c r="D44" s="180">
        <f t="shared" ref="D44:M44" si="9">D42-D43</f>
        <v>15</v>
      </c>
      <c r="E44" s="180">
        <f t="shared" si="9"/>
        <v>-29</v>
      </c>
      <c r="F44" s="180">
        <f t="shared" si="9"/>
        <v>-4</v>
      </c>
      <c r="G44" s="180">
        <f t="shared" si="9"/>
        <v>-12</v>
      </c>
      <c r="H44" s="180">
        <f t="shared" si="9"/>
        <v>7</v>
      </c>
      <c r="I44" s="180">
        <f t="shared" si="9"/>
        <v>-13</v>
      </c>
      <c r="J44" s="180">
        <f t="shared" si="9"/>
        <v>-6</v>
      </c>
      <c r="K44" s="180">
        <f t="shared" si="9"/>
        <v>-8</v>
      </c>
      <c r="L44" s="180">
        <f t="shared" si="9"/>
        <v>-2</v>
      </c>
      <c r="M44" s="180">
        <f t="shared" si="9"/>
        <v>-7</v>
      </c>
    </row>
    <row r="45" spans="1:13" ht="15.75" customHeight="1">
      <c r="A45" s="179">
        <v>2019</v>
      </c>
      <c r="B45" s="377"/>
      <c r="C45" s="146"/>
      <c r="D45" s="146"/>
      <c r="E45" s="146"/>
      <c r="F45" s="146"/>
      <c r="G45" s="146"/>
      <c r="H45" s="146"/>
      <c r="I45" s="146"/>
      <c r="J45" s="146"/>
      <c r="K45" s="146"/>
      <c r="L45" s="146"/>
      <c r="M45" s="146"/>
    </row>
    <row r="46" spans="1:13" ht="15.75" customHeight="1">
      <c r="A46" s="181" t="s">
        <v>90</v>
      </c>
      <c r="B46" s="377">
        <f>SUM(C46:M46)</f>
        <v>1385</v>
      </c>
      <c r="C46" s="146">
        <v>237</v>
      </c>
      <c r="D46" s="146">
        <v>238</v>
      </c>
      <c r="E46" s="146">
        <v>100</v>
      </c>
      <c r="F46" s="146">
        <v>53</v>
      </c>
      <c r="G46" s="146">
        <v>180</v>
      </c>
      <c r="H46" s="146">
        <v>11</v>
      </c>
      <c r="I46" s="146">
        <v>196</v>
      </c>
      <c r="J46" s="146">
        <v>148</v>
      </c>
      <c r="K46" s="146">
        <v>89</v>
      </c>
      <c r="L46" s="146">
        <v>76</v>
      </c>
      <c r="M46" s="146">
        <v>57</v>
      </c>
    </row>
    <row r="47" spans="1:13" ht="15.75" customHeight="1">
      <c r="A47" s="181" t="s">
        <v>91</v>
      </c>
      <c r="B47" s="377">
        <f>SUM(C47:M47)</f>
        <v>1385</v>
      </c>
      <c r="C47" s="146">
        <v>241</v>
      </c>
      <c r="D47" s="183">
        <v>221</v>
      </c>
      <c r="E47" s="183">
        <v>104</v>
      </c>
      <c r="F47" s="183">
        <v>83</v>
      </c>
      <c r="G47" s="183">
        <v>165</v>
      </c>
      <c r="H47" s="183">
        <v>10</v>
      </c>
      <c r="I47" s="183">
        <v>169</v>
      </c>
      <c r="J47" s="183">
        <v>200</v>
      </c>
      <c r="K47" s="183">
        <v>75</v>
      </c>
      <c r="L47" s="183">
        <v>71</v>
      </c>
      <c r="M47" s="183">
        <v>46</v>
      </c>
    </row>
    <row r="48" spans="1:13" ht="15.75" customHeight="1" thickBot="1">
      <c r="A48" s="314" t="s">
        <v>130</v>
      </c>
      <c r="B48" s="379">
        <f>SUM(C48:M48)</f>
        <v>0</v>
      </c>
      <c r="C48" s="315">
        <f>C46-C47</f>
        <v>-4</v>
      </c>
      <c r="D48" s="315">
        <f t="shared" ref="D48:M48" si="10">D46-D47</f>
        <v>17</v>
      </c>
      <c r="E48" s="315">
        <f t="shared" si="10"/>
        <v>-4</v>
      </c>
      <c r="F48" s="315">
        <f t="shared" si="10"/>
        <v>-30</v>
      </c>
      <c r="G48" s="315">
        <f t="shared" si="10"/>
        <v>15</v>
      </c>
      <c r="H48" s="315">
        <f t="shared" si="10"/>
        <v>1</v>
      </c>
      <c r="I48" s="315">
        <f t="shared" si="10"/>
        <v>27</v>
      </c>
      <c r="J48" s="315">
        <f t="shared" si="10"/>
        <v>-52</v>
      </c>
      <c r="K48" s="315">
        <f t="shared" si="10"/>
        <v>14</v>
      </c>
      <c r="L48" s="315">
        <f t="shared" si="10"/>
        <v>5</v>
      </c>
      <c r="M48" s="315">
        <f t="shared" si="10"/>
        <v>11</v>
      </c>
    </row>
    <row r="49" spans="1:13" ht="15.75" customHeight="1">
      <c r="A49" s="401" t="s">
        <v>646</v>
      </c>
      <c r="B49" s="401"/>
      <c r="C49" s="401"/>
      <c r="D49" s="401"/>
      <c r="E49" s="401"/>
      <c r="F49" s="401"/>
      <c r="G49" s="401"/>
      <c r="H49" s="401"/>
      <c r="I49" s="401"/>
      <c r="J49" s="401"/>
      <c r="K49" s="401"/>
      <c r="L49" s="401"/>
      <c r="M49" s="401"/>
    </row>
    <row r="50" spans="1:13" ht="15.75" customHeight="1"/>
    <row r="51" spans="1:13" ht="15.75" customHeight="1">
      <c r="A51" s="428" t="s">
        <v>380</v>
      </c>
      <c r="B51" s="428"/>
      <c r="C51" s="428"/>
      <c r="D51" s="428"/>
      <c r="E51" s="428"/>
      <c r="F51" s="428"/>
      <c r="G51" s="428"/>
      <c r="H51" s="428"/>
      <c r="I51" s="428"/>
      <c r="J51" s="428"/>
      <c r="K51" s="428"/>
      <c r="L51" s="428"/>
      <c r="M51" s="428"/>
    </row>
    <row r="52" spans="1:13" ht="15.75" customHeight="1">
      <c r="A52" s="439" t="s">
        <v>207</v>
      </c>
      <c r="B52" s="439"/>
      <c r="C52" s="439"/>
      <c r="D52" s="439"/>
      <c r="E52" s="439"/>
      <c r="F52" s="439"/>
      <c r="G52" s="439"/>
      <c r="H52" s="439"/>
      <c r="I52" s="439"/>
      <c r="J52" s="439"/>
      <c r="K52" s="439"/>
      <c r="L52" s="439"/>
      <c r="M52" s="439"/>
    </row>
    <row r="53" spans="1:13" ht="15.75" customHeight="1" thickBot="1">
      <c r="A53" s="435" t="s">
        <v>177</v>
      </c>
      <c r="B53" s="435"/>
      <c r="C53" s="435"/>
      <c r="D53" s="435"/>
      <c r="E53" s="435"/>
      <c r="F53" s="435"/>
      <c r="G53" s="435"/>
      <c r="H53" s="435"/>
      <c r="I53" s="435"/>
      <c r="J53" s="435"/>
      <c r="K53" s="435"/>
      <c r="L53" s="435"/>
      <c r="M53" s="435"/>
    </row>
    <row r="54" spans="1:13" ht="15.75" customHeight="1">
      <c r="A54" s="302" t="s">
        <v>1</v>
      </c>
      <c r="B54" s="302" t="s">
        <v>7</v>
      </c>
      <c r="C54" s="302" t="s">
        <v>11</v>
      </c>
      <c r="D54" s="302" t="s">
        <v>12</v>
      </c>
      <c r="E54" s="302" t="s">
        <v>13</v>
      </c>
      <c r="F54" s="302" t="s">
        <v>14</v>
      </c>
      <c r="G54" s="302" t="s">
        <v>15</v>
      </c>
      <c r="H54" s="302" t="s">
        <v>16</v>
      </c>
      <c r="I54" s="302" t="s">
        <v>17</v>
      </c>
      <c r="J54" s="302" t="s">
        <v>18</v>
      </c>
      <c r="K54" s="302" t="s">
        <v>19</v>
      </c>
      <c r="L54" s="302" t="s">
        <v>20</v>
      </c>
      <c r="M54" s="302" t="s">
        <v>21</v>
      </c>
    </row>
    <row r="55" spans="1:13" ht="15.75" customHeight="1">
      <c r="A55" s="179">
        <v>2009</v>
      </c>
      <c r="B55" s="380"/>
    </row>
    <row r="56" spans="1:13" ht="15.75" customHeight="1">
      <c r="A56" s="181" t="s">
        <v>90</v>
      </c>
      <c r="B56" s="377">
        <f>SUM(C56:M56)</f>
        <v>800</v>
      </c>
      <c r="C56" s="180">
        <v>161</v>
      </c>
      <c r="D56" s="180">
        <v>114</v>
      </c>
      <c r="E56" s="180">
        <v>52</v>
      </c>
      <c r="F56" s="180">
        <v>33</v>
      </c>
      <c r="G56" s="180">
        <v>126</v>
      </c>
      <c r="H56" s="180">
        <v>5</v>
      </c>
      <c r="I56" s="180">
        <v>101</v>
      </c>
      <c r="J56" s="180">
        <v>88</v>
      </c>
      <c r="K56" s="180">
        <v>56</v>
      </c>
      <c r="L56" s="180">
        <v>47</v>
      </c>
      <c r="M56" s="180">
        <v>17</v>
      </c>
    </row>
    <row r="57" spans="1:13" ht="15.75" customHeight="1">
      <c r="A57" s="181" t="s">
        <v>91</v>
      </c>
      <c r="B57" s="377">
        <f>SUM(C57:M57)</f>
        <v>800</v>
      </c>
      <c r="C57" s="180">
        <v>111</v>
      </c>
      <c r="D57" s="180">
        <v>110</v>
      </c>
      <c r="E57" s="180">
        <v>73</v>
      </c>
      <c r="F57" s="180">
        <v>57</v>
      </c>
      <c r="G57" s="180">
        <v>132</v>
      </c>
      <c r="H57" s="180">
        <v>9</v>
      </c>
      <c r="I57" s="180">
        <v>105</v>
      </c>
      <c r="J57" s="180">
        <v>73</v>
      </c>
      <c r="K57" s="180">
        <v>42</v>
      </c>
      <c r="L57" s="180">
        <v>64</v>
      </c>
      <c r="M57" s="180">
        <v>24</v>
      </c>
    </row>
    <row r="58" spans="1:13" ht="15.75" customHeight="1">
      <c r="A58" s="182" t="s">
        <v>130</v>
      </c>
      <c r="B58" s="378">
        <f>SUM(C58:M58)</f>
        <v>0</v>
      </c>
      <c r="C58" s="180">
        <f>C56-C57</f>
        <v>50</v>
      </c>
      <c r="D58" s="180">
        <f t="shared" ref="D58:M58" si="11">D56-D57</f>
        <v>4</v>
      </c>
      <c r="E58" s="180">
        <f t="shared" si="11"/>
        <v>-21</v>
      </c>
      <c r="F58" s="180">
        <f t="shared" si="11"/>
        <v>-24</v>
      </c>
      <c r="G58" s="180">
        <f t="shared" si="11"/>
        <v>-6</v>
      </c>
      <c r="H58" s="180">
        <f t="shared" si="11"/>
        <v>-4</v>
      </c>
      <c r="I58" s="180">
        <f t="shared" si="11"/>
        <v>-4</v>
      </c>
      <c r="J58" s="180">
        <f t="shared" si="11"/>
        <v>15</v>
      </c>
      <c r="K58" s="180">
        <f t="shared" si="11"/>
        <v>14</v>
      </c>
      <c r="L58" s="180">
        <f t="shared" si="11"/>
        <v>-17</v>
      </c>
      <c r="M58" s="180">
        <f t="shared" si="11"/>
        <v>-7</v>
      </c>
    </row>
    <row r="59" spans="1:13" ht="15.75" customHeight="1">
      <c r="A59" s="179">
        <v>2010</v>
      </c>
      <c r="B59" s="380"/>
    </row>
    <row r="60" spans="1:13" ht="15.75" customHeight="1">
      <c r="A60" s="181" t="s">
        <v>90</v>
      </c>
      <c r="B60" s="377">
        <f>SUM(C60:M60)</f>
        <v>818</v>
      </c>
      <c r="C60" s="180">
        <v>125</v>
      </c>
      <c r="D60" s="180">
        <v>118</v>
      </c>
      <c r="E60" s="180">
        <v>61</v>
      </c>
      <c r="F60" s="180">
        <v>65</v>
      </c>
      <c r="G60" s="180">
        <v>115</v>
      </c>
      <c r="H60" s="180">
        <v>16</v>
      </c>
      <c r="I60" s="180">
        <v>89</v>
      </c>
      <c r="J60" s="180">
        <v>104</v>
      </c>
      <c r="K60" s="180">
        <v>60</v>
      </c>
      <c r="L60" s="180">
        <v>49</v>
      </c>
      <c r="M60" s="180">
        <v>16</v>
      </c>
    </row>
    <row r="61" spans="1:13" ht="15.75" customHeight="1">
      <c r="A61" s="181" t="s">
        <v>91</v>
      </c>
      <c r="B61" s="377">
        <f>SUM(C61:M61)</f>
        <v>818</v>
      </c>
      <c r="C61" s="180">
        <v>121</v>
      </c>
      <c r="D61" s="180">
        <v>132</v>
      </c>
      <c r="E61" s="180">
        <v>78</v>
      </c>
      <c r="F61" s="180">
        <v>41</v>
      </c>
      <c r="G61" s="180">
        <v>131</v>
      </c>
      <c r="H61" s="180">
        <v>17</v>
      </c>
      <c r="I61" s="180">
        <v>79</v>
      </c>
      <c r="J61" s="180">
        <v>96</v>
      </c>
      <c r="K61" s="180">
        <v>62</v>
      </c>
      <c r="L61" s="180">
        <v>35</v>
      </c>
      <c r="M61" s="180">
        <v>26</v>
      </c>
    </row>
    <row r="62" spans="1:13" ht="15.75" customHeight="1">
      <c r="A62" s="182" t="s">
        <v>130</v>
      </c>
      <c r="B62" s="378">
        <f>SUM(C62:M62)</f>
        <v>0</v>
      </c>
      <c r="C62" s="180">
        <f>C60-C61</f>
        <v>4</v>
      </c>
      <c r="D62" s="180">
        <f t="shared" ref="D62:M62" si="12">D60-D61</f>
        <v>-14</v>
      </c>
      <c r="E62" s="180">
        <f t="shared" si="12"/>
        <v>-17</v>
      </c>
      <c r="F62" s="180">
        <f t="shared" si="12"/>
        <v>24</v>
      </c>
      <c r="G62" s="180">
        <f t="shared" si="12"/>
        <v>-16</v>
      </c>
      <c r="H62" s="180">
        <f t="shared" si="12"/>
        <v>-1</v>
      </c>
      <c r="I62" s="180">
        <f t="shared" si="12"/>
        <v>10</v>
      </c>
      <c r="J62" s="180">
        <f t="shared" si="12"/>
        <v>8</v>
      </c>
      <c r="K62" s="180">
        <f t="shared" si="12"/>
        <v>-2</v>
      </c>
      <c r="L62" s="180">
        <f t="shared" si="12"/>
        <v>14</v>
      </c>
      <c r="M62" s="180">
        <f t="shared" si="12"/>
        <v>-10</v>
      </c>
    </row>
    <row r="63" spans="1:13" ht="15.75" customHeight="1">
      <c r="A63" s="179">
        <v>2011</v>
      </c>
      <c r="B63" s="380"/>
    </row>
    <row r="64" spans="1:13" ht="15.75" customHeight="1">
      <c r="A64" s="181" t="s">
        <v>90</v>
      </c>
      <c r="B64" s="377">
        <f>SUM(C64:M64)</f>
        <v>893</v>
      </c>
      <c r="C64" s="180">
        <v>142</v>
      </c>
      <c r="D64" s="180">
        <v>107</v>
      </c>
      <c r="E64" s="180">
        <v>79</v>
      </c>
      <c r="F64" s="180">
        <v>46</v>
      </c>
      <c r="G64" s="180">
        <v>150</v>
      </c>
      <c r="H64" s="180">
        <v>15</v>
      </c>
      <c r="I64" s="180">
        <v>108</v>
      </c>
      <c r="J64" s="180">
        <v>85</v>
      </c>
      <c r="K64" s="180">
        <v>62</v>
      </c>
      <c r="L64" s="180">
        <v>61</v>
      </c>
      <c r="M64" s="180">
        <v>38</v>
      </c>
    </row>
    <row r="65" spans="1:13" ht="15.75" customHeight="1">
      <c r="A65" s="181" t="s">
        <v>91</v>
      </c>
      <c r="B65" s="377">
        <f>SUM(C65:M65)</f>
        <v>893</v>
      </c>
      <c r="C65" s="180">
        <v>145</v>
      </c>
      <c r="D65" s="180">
        <v>138</v>
      </c>
      <c r="E65" s="180">
        <v>78</v>
      </c>
      <c r="F65" s="180">
        <v>53</v>
      </c>
      <c r="G65" s="180">
        <v>127</v>
      </c>
      <c r="H65" s="180">
        <v>13</v>
      </c>
      <c r="I65" s="180">
        <v>108</v>
      </c>
      <c r="J65" s="180">
        <v>108</v>
      </c>
      <c r="K65" s="180">
        <v>58</v>
      </c>
      <c r="L65" s="180">
        <v>32</v>
      </c>
      <c r="M65" s="180">
        <v>33</v>
      </c>
    </row>
    <row r="66" spans="1:13" ht="15.75" customHeight="1">
      <c r="A66" s="182" t="s">
        <v>130</v>
      </c>
      <c r="B66" s="378">
        <f>SUM(C66:M66)</f>
        <v>0</v>
      </c>
      <c r="C66" s="180">
        <f>C64-C65</f>
        <v>-3</v>
      </c>
      <c r="D66" s="180">
        <f t="shared" ref="D66:M66" si="13">D64-D65</f>
        <v>-31</v>
      </c>
      <c r="E66" s="180">
        <f t="shared" si="13"/>
        <v>1</v>
      </c>
      <c r="F66" s="180">
        <f t="shared" si="13"/>
        <v>-7</v>
      </c>
      <c r="G66" s="180">
        <f t="shared" si="13"/>
        <v>23</v>
      </c>
      <c r="H66" s="180">
        <f t="shared" si="13"/>
        <v>2</v>
      </c>
      <c r="I66" s="155">
        <f t="shared" si="13"/>
        <v>0</v>
      </c>
      <c r="J66" s="180">
        <f t="shared" si="13"/>
        <v>-23</v>
      </c>
      <c r="K66" s="180">
        <f t="shared" si="13"/>
        <v>4</v>
      </c>
      <c r="L66" s="180">
        <f t="shared" si="13"/>
        <v>29</v>
      </c>
      <c r="M66" s="180">
        <f t="shared" si="13"/>
        <v>5</v>
      </c>
    </row>
    <row r="67" spans="1:13" ht="15.75" customHeight="1">
      <c r="A67" s="179">
        <v>2012</v>
      </c>
      <c r="B67" s="380"/>
    </row>
    <row r="68" spans="1:13" ht="15.75" customHeight="1">
      <c r="A68" s="181" t="s">
        <v>90</v>
      </c>
      <c r="B68" s="377">
        <f>SUM(C68:M68)</f>
        <v>867</v>
      </c>
      <c r="C68" s="180">
        <v>134</v>
      </c>
      <c r="D68" s="180">
        <v>117</v>
      </c>
      <c r="E68" s="180">
        <v>68</v>
      </c>
      <c r="F68" s="180">
        <v>57</v>
      </c>
      <c r="G68" s="180">
        <v>162</v>
      </c>
      <c r="H68" s="180">
        <v>8</v>
      </c>
      <c r="I68" s="180">
        <v>101</v>
      </c>
      <c r="J68" s="180">
        <v>108</v>
      </c>
      <c r="K68" s="180">
        <v>40</v>
      </c>
      <c r="L68" s="180">
        <v>46</v>
      </c>
      <c r="M68" s="180">
        <v>26</v>
      </c>
    </row>
    <row r="69" spans="1:13" ht="15.75" customHeight="1">
      <c r="A69" s="181" t="s">
        <v>91</v>
      </c>
      <c r="B69" s="377">
        <f>SUM(C69:M69)</f>
        <v>867</v>
      </c>
      <c r="C69" s="180">
        <v>176</v>
      </c>
      <c r="D69" s="180">
        <v>143</v>
      </c>
      <c r="E69" s="180">
        <v>59</v>
      </c>
      <c r="F69" s="180">
        <v>45</v>
      </c>
      <c r="G69" s="180">
        <v>119</v>
      </c>
      <c r="H69" s="180">
        <v>12</v>
      </c>
      <c r="I69" s="180">
        <v>77</v>
      </c>
      <c r="J69" s="180">
        <v>94</v>
      </c>
      <c r="K69" s="180">
        <v>74</v>
      </c>
      <c r="L69" s="180">
        <v>46</v>
      </c>
      <c r="M69" s="180">
        <v>22</v>
      </c>
    </row>
    <row r="70" spans="1:13" ht="15.75" customHeight="1">
      <c r="A70" s="184" t="s">
        <v>130</v>
      </c>
      <c r="B70" s="378">
        <f>SUM(C70:M70)</f>
        <v>0</v>
      </c>
      <c r="C70" s="180">
        <f>C68-C69</f>
        <v>-42</v>
      </c>
      <c r="D70" s="180">
        <f t="shared" ref="D70:M70" si="14">D68-D69</f>
        <v>-26</v>
      </c>
      <c r="E70" s="180">
        <f t="shared" si="14"/>
        <v>9</v>
      </c>
      <c r="F70" s="180">
        <f t="shared" si="14"/>
        <v>12</v>
      </c>
      <c r="G70" s="180">
        <f t="shared" si="14"/>
        <v>43</v>
      </c>
      <c r="H70" s="180">
        <f t="shared" si="14"/>
        <v>-4</v>
      </c>
      <c r="I70" s="180">
        <f t="shared" si="14"/>
        <v>24</v>
      </c>
      <c r="J70" s="180">
        <f t="shared" si="14"/>
        <v>14</v>
      </c>
      <c r="K70" s="180">
        <f t="shared" si="14"/>
        <v>-34</v>
      </c>
      <c r="L70" s="155">
        <f t="shared" si="14"/>
        <v>0</v>
      </c>
      <c r="M70" s="180">
        <f t="shared" si="14"/>
        <v>4</v>
      </c>
    </row>
    <row r="71" spans="1:13" ht="15.75" customHeight="1">
      <c r="A71" s="179">
        <v>2013</v>
      </c>
      <c r="B71" s="380"/>
    </row>
    <row r="72" spans="1:13" ht="15.75" customHeight="1">
      <c r="A72" s="181" t="s">
        <v>90</v>
      </c>
      <c r="B72" s="377">
        <f>SUM(C72:M72)</f>
        <v>884</v>
      </c>
      <c r="C72" s="180">
        <v>165</v>
      </c>
      <c r="D72" s="180">
        <v>129</v>
      </c>
      <c r="E72" s="180">
        <v>80</v>
      </c>
      <c r="F72" s="180">
        <v>49</v>
      </c>
      <c r="G72" s="180">
        <v>126</v>
      </c>
      <c r="H72" s="180">
        <v>9</v>
      </c>
      <c r="I72" s="180">
        <v>106</v>
      </c>
      <c r="J72" s="180">
        <v>92</v>
      </c>
      <c r="K72" s="180">
        <v>52</v>
      </c>
      <c r="L72" s="180">
        <v>48</v>
      </c>
      <c r="M72" s="180">
        <v>28</v>
      </c>
    </row>
    <row r="73" spans="1:13" ht="15.75" customHeight="1">
      <c r="A73" s="181" t="s">
        <v>91</v>
      </c>
      <c r="B73" s="377">
        <f>SUM(C73:M73)</f>
        <v>884</v>
      </c>
      <c r="C73" s="180">
        <v>133</v>
      </c>
      <c r="D73" s="180">
        <v>123</v>
      </c>
      <c r="E73" s="180">
        <v>73</v>
      </c>
      <c r="F73" s="180">
        <v>60</v>
      </c>
      <c r="G73" s="180">
        <v>133</v>
      </c>
      <c r="H73" s="180">
        <v>10</v>
      </c>
      <c r="I73" s="180">
        <v>114</v>
      </c>
      <c r="J73" s="180">
        <v>117</v>
      </c>
      <c r="K73" s="180">
        <v>42</v>
      </c>
      <c r="L73" s="180">
        <v>39</v>
      </c>
      <c r="M73" s="180">
        <v>40</v>
      </c>
    </row>
    <row r="74" spans="1:13" ht="15.75" customHeight="1">
      <c r="A74" s="182" t="s">
        <v>130</v>
      </c>
      <c r="B74" s="378">
        <f>SUM(C74:M74)</f>
        <v>0</v>
      </c>
      <c r="C74" s="180">
        <f>C72-C73</f>
        <v>32</v>
      </c>
      <c r="D74" s="180">
        <f t="shared" ref="D74:M74" si="15">D72-D73</f>
        <v>6</v>
      </c>
      <c r="E74" s="180">
        <f t="shared" si="15"/>
        <v>7</v>
      </c>
      <c r="F74" s="180">
        <f t="shared" si="15"/>
        <v>-11</v>
      </c>
      <c r="G74" s="180">
        <f t="shared" si="15"/>
        <v>-7</v>
      </c>
      <c r="H74" s="180">
        <f t="shared" si="15"/>
        <v>-1</v>
      </c>
      <c r="I74" s="180">
        <f t="shared" si="15"/>
        <v>-8</v>
      </c>
      <c r="J74" s="180">
        <f t="shared" si="15"/>
        <v>-25</v>
      </c>
      <c r="K74" s="180">
        <f t="shared" si="15"/>
        <v>10</v>
      </c>
      <c r="L74" s="155">
        <f t="shared" si="15"/>
        <v>9</v>
      </c>
      <c r="M74" s="180">
        <f t="shared" si="15"/>
        <v>-12</v>
      </c>
    </row>
    <row r="75" spans="1:13" ht="15.75" customHeight="1">
      <c r="A75" s="179">
        <v>2014</v>
      </c>
      <c r="B75" s="380"/>
    </row>
    <row r="76" spans="1:13" ht="15.75" customHeight="1">
      <c r="A76" s="181" t="s">
        <v>90</v>
      </c>
      <c r="B76" s="377">
        <f>SUM(C76:M76)</f>
        <v>894</v>
      </c>
      <c r="C76" s="180">
        <v>148</v>
      </c>
      <c r="D76" s="180">
        <v>126</v>
      </c>
      <c r="E76" s="180">
        <v>75</v>
      </c>
      <c r="F76" s="180">
        <v>55</v>
      </c>
      <c r="G76" s="180">
        <v>118</v>
      </c>
      <c r="H76" s="180">
        <v>11</v>
      </c>
      <c r="I76" s="180">
        <v>115</v>
      </c>
      <c r="J76" s="180">
        <v>109</v>
      </c>
      <c r="K76" s="180">
        <v>46</v>
      </c>
      <c r="L76" s="180">
        <v>70</v>
      </c>
      <c r="M76" s="180">
        <v>21</v>
      </c>
    </row>
    <row r="77" spans="1:13" ht="15.75" customHeight="1">
      <c r="A77" s="181" t="s">
        <v>91</v>
      </c>
      <c r="B77" s="377">
        <f>SUM(C77:M77)</f>
        <v>894</v>
      </c>
      <c r="C77" s="180">
        <v>145</v>
      </c>
      <c r="D77" s="180">
        <v>126</v>
      </c>
      <c r="E77" s="180">
        <v>82</v>
      </c>
      <c r="F77" s="180">
        <v>58</v>
      </c>
      <c r="G77" s="180">
        <v>121</v>
      </c>
      <c r="H77" s="180">
        <v>10</v>
      </c>
      <c r="I77" s="180">
        <v>131</v>
      </c>
      <c r="J77" s="180">
        <v>104</v>
      </c>
      <c r="K77" s="180">
        <v>54</v>
      </c>
      <c r="L77" s="180">
        <v>45</v>
      </c>
      <c r="M77" s="180">
        <v>18</v>
      </c>
    </row>
    <row r="78" spans="1:13" ht="15.75" customHeight="1">
      <c r="A78" s="182" t="s">
        <v>130</v>
      </c>
      <c r="B78" s="378">
        <f>SUM(C78:M78)</f>
        <v>0</v>
      </c>
      <c r="C78" s="180">
        <f>C76-C77</f>
        <v>3</v>
      </c>
      <c r="D78" s="170">
        <f t="shared" ref="D78:M78" si="16">D76-D77</f>
        <v>0</v>
      </c>
      <c r="E78" s="180">
        <f t="shared" si="16"/>
        <v>-7</v>
      </c>
      <c r="F78" s="180">
        <f t="shared" si="16"/>
        <v>-3</v>
      </c>
      <c r="G78" s="180">
        <f t="shared" si="16"/>
        <v>-3</v>
      </c>
      <c r="H78" s="180">
        <f t="shared" si="16"/>
        <v>1</v>
      </c>
      <c r="I78" s="180">
        <f t="shared" si="16"/>
        <v>-16</v>
      </c>
      <c r="J78" s="180">
        <f t="shared" si="16"/>
        <v>5</v>
      </c>
      <c r="K78" s="180">
        <f t="shared" si="16"/>
        <v>-8</v>
      </c>
      <c r="L78" s="155">
        <f t="shared" si="16"/>
        <v>25</v>
      </c>
      <c r="M78" s="180">
        <f t="shared" si="16"/>
        <v>3</v>
      </c>
    </row>
    <row r="79" spans="1:13" ht="15.75" customHeight="1">
      <c r="A79" s="179">
        <v>2015</v>
      </c>
      <c r="B79" s="380"/>
    </row>
    <row r="80" spans="1:13" ht="15.75" customHeight="1">
      <c r="A80" s="181" t="s">
        <v>90</v>
      </c>
      <c r="B80" s="377">
        <f>SUM(C80:M80)</f>
        <v>771</v>
      </c>
      <c r="C80" s="180">
        <v>120</v>
      </c>
      <c r="D80" s="180">
        <v>132</v>
      </c>
      <c r="E80" s="180">
        <v>63</v>
      </c>
      <c r="F80" s="180">
        <v>57</v>
      </c>
      <c r="G80" s="180">
        <v>111</v>
      </c>
      <c r="H80" s="180">
        <v>21</v>
      </c>
      <c r="I80" s="180">
        <v>105</v>
      </c>
      <c r="J80" s="180">
        <v>65</v>
      </c>
      <c r="K80" s="180">
        <v>45</v>
      </c>
      <c r="L80" s="180">
        <v>36</v>
      </c>
      <c r="M80" s="180">
        <v>16</v>
      </c>
    </row>
    <row r="81" spans="1:13" ht="15.75" customHeight="1">
      <c r="A81" s="181" t="s">
        <v>91</v>
      </c>
      <c r="B81" s="377">
        <f>SUM(C81:M81)</f>
        <v>771</v>
      </c>
      <c r="C81" s="180">
        <v>104</v>
      </c>
      <c r="D81" s="180">
        <v>130</v>
      </c>
      <c r="E81" s="180">
        <v>71</v>
      </c>
      <c r="F81" s="180">
        <v>69</v>
      </c>
      <c r="G81" s="180">
        <v>91</v>
      </c>
      <c r="H81" s="180">
        <v>8</v>
      </c>
      <c r="I81" s="180">
        <v>82</v>
      </c>
      <c r="J81" s="180">
        <v>109</v>
      </c>
      <c r="K81" s="180">
        <v>49</v>
      </c>
      <c r="L81" s="180">
        <v>43</v>
      </c>
      <c r="M81" s="180">
        <v>15</v>
      </c>
    </row>
    <row r="82" spans="1:13" ht="15.75" customHeight="1">
      <c r="A82" s="182" t="s">
        <v>130</v>
      </c>
      <c r="B82" s="378">
        <f>SUM(C82:M82)</f>
        <v>0</v>
      </c>
      <c r="C82" s="180">
        <f>C80-C81</f>
        <v>16</v>
      </c>
      <c r="D82" s="170">
        <f t="shared" ref="D82:M82" si="17">D80-D81</f>
        <v>2</v>
      </c>
      <c r="E82" s="180">
        <f t="shared" si="17"/>
        <v>-8</v>
      </c>
      <c r="F82" s="180">
        <f t="shared" si="17"/>
        <v>-12</v>
      </c>
      <c r="G82" s="180">
        <f t="shared" si="17"/>
        <v>20</v>
      </c>
      <c r="H82" s="180">
        <f t="shared" si="17"/>
        <v>13</v>
      </c>
      <c r="I82" s="180">
        <f t="shared" si="17"/>
        <v>23</v>
      </c>
      <c r="J82" s="180">
        <f t="shared" si="17"/>
        <v>-44</v>
      </c>
      <c r="K82" s="180">
        <f t="shared" si="17"/>
        <v>-4</v>
      </c>
      <c r="L82" s="155">
        <f t="shared" si="17"/>
        <v>-7</v>
      </c>
      <c r="M82" s="180">
        <f t="shared" si="17"/>
        <v>1</v>
      </c>
    </row>
    <row r="83" spans="1:13" ht="15.75" customHeight="1">
      <c r="A83" s="179">
        <v>2016</v>
      </c>
      <c r="B83" s="380"/>
    </row>
    <row r="84" spans="1:13" ht="15.75" customHeight="1">
      <c r="A84" s="181" t="s">
        <v>90</v>
      </c>
      <c r="B84" s="377">
        <f>SUM(C84:M84)</f>
        <v>832</v>
      </c>
      <c r="C84" s="180">
        <v>138</v>
      </c>
      <c r="D84" s="180">
        <v>104</v>
      </c>
      <c r="E84" s="180">
        <v>58</v>
      </c>
      <c r="F84" s="180">
        <v>48</v>
      </c>
      <c r="G84" s="180">
        <v>117</v>
      </c>
      <c r="H84" s="180">
        <v>8</v>
      </c>
      <c r="I84" s="180">
        <v>106</v>
      </c>
      <c r="J84" s="180">
        <v>107</v>
      </c>
      <c r="K84" s="180">
        <v>44</v>
      </c>
      <c r="L84" s="180">
        <v>74</v>
      </c>
      <c r="M84" s="180">
        <v>28</v>
      </c>
    </row>
    <row r="85" spans="1:13" ht="15.75" customHeight="1">
      <c r="A85" s="181" t="s">
        <v>91</v>
      </c>
      <c r="B85" s="377">
        <f>SUM(C85:M85)</f>
        <v>832</v>
      </c>
      <c r="C85" s="180">
        <v>145</v>
      </c>
      <c r="D85" s="180">
        <v>110</v>
      </c>
      <c r="E85" s="180">
        <v>76</v>
      </c>
      <c r="F85" s="180">
        <v>32</v>
      </c>
      <c r="G85" s="180">
        <v>140</v>
      </c>
      <c r="H85" s="180">
        <v>7</v>
      </c>
      <c r="I85" s="180">
        <v>91</v>
      </c>
      <c r="J85" s="180">
        <v>101</v>
      </c>
      <c r="K85" s="180">
        <v>54</v>
      </c>
      <c r="L85" s="180">
        <v>55</v>
      </c>
      <c r="M85" s="180">
        <v>21</v>
      </c>
    </row>
    <row r="86" spans="1:13" ht="15.75" customHeight="1">
      <c r="A86" s="182" t="s">
        <v>130</v>
      </c>
      <c r="B86" s="378">
        <f>SUM(C86:M86)</f>
        <v>0</v>
      </c>
      <c r="C86" s="180">
        <f>C84-C85</f>
        <v>-7</v>
      </c>
      <c r="D86" s="170">
        <f t="shared" ref="D86:M86" si="18">D84-D85</f>
        <v>-6</v>
      </c>
      <c r="E86" s="180">
        <f t="shared" si="18"/>
        <v>-18</v>
      </c>
      <c r="F86" s="180">
        <f t="shared" si="18"/>
        <v>16</v>
      </c>
      <c r="G86" s="180">
        <f t="shared" si="18"/>
        <v>-23</v>
      </c>
      <c r="H86" s="180">
        <f t="shared" si="18"/>
        <v>1</v>
      </c>
      <c r="I86" s="180">
        <f t="shared" si="18"/>
        <v>15</v>
      </c>
      <c r="J86" s="180">
        <f t="shared" si="18"/>
        <v>6</v>
      </c>
      <c r="K86" s="180">
        <f t="shared" si="18"/>
        <v>-10</v>
      </c>
      <c r="L86" s="155">
        <f t="shared" si="18"/>
        <v>19</v>
      </c>
      <c r="M86" s="180">
        <f t="shared" si="18"/>
        <v>7</v>
      </c>
    </row>
    <row r="87" spans="1:13" ht="15.75" customHeight="1">
      <c r="A87" s="179">
        <v>2017</v>
      </c>
      <c r="B87" s="380"/>
    </row>
    <row r="88" spans="1:13" ht="15.75" customHeight="1">
      <c r="A88" s="181" t="s">
        <v>90</v>
      </c>
      <c r="B88" s="377">
        <f>SUM(C88:M88)</f>
        <v>885</v>
      </c>
      <c r="C88" s="180">
        <v>188</v>
      </c>
      <c r="D88" s="180">
        <v>132</v>
      </c>
      <c r="E88" s="180">
        <v>60</v>
      </c>
      <c r="F88" s="180">
        <v>49</v>
      </c>
      <c r="G88" s="180">
        <v>111</v>
      </c>
      <c r="H88" s="180">
        <v>14</v>
      </c>
      <c r="I88" s="180">
        <v>103</v>
      </c>
      <c r="J88" s="180">
        <v>104</v>
      </c>
      <c r="K88" s="180">
        <v>39</v>
      </c>
      <c r="L88" s="180">
        <v>63</v>
      </c>
      <c r="M88" s="180">
        <v>22</v>
      </c>
    </row>
    <row r="89" spans="1:13" ht="15.75" customHeight="1">
      <c r="A89" s="181" t="s">
        <v>91</v>
      </c>
      <c r="B89" s="377">
        <f>SUM(C89:M89)</f>
        <v>885</v>
      </c>
      <c r="C89" s="180">
        <v>128</v>
      </c>
      <c r="D89" s="180">
        <v>138</v>
      </c>
      <c r="E89" s="180">
        <v>94</v>
      </c>
      <c r="F89" s="180">
        <v>64</v>
      </c>
      <c r="G89" s="180">
        <v>122</v>
      </c>
      <c r="H89" s="180">
        <v>10</v>
      </c>
      <c r="I89" s="180">
        <v>124</v>
      </c>
      <c r="J89" s="180">
        <v>95</v>
      </c>
      <c r="K89" s="180">
        <v>48</v>
      </c>
      <c r="L89" s="180">
        <v>42</v>
      </c>
      <c r="M89" s="180">
        <v>20</v>
      </c>
    </row>
    <row r="90" spans="1:13" ht="15.75" customHeight="1">
      <c r="A90" s="182" t="s">
        <v>130</v>
      </c>
      <c r="B90" s="378">
        <f>SUM(C90:M90)</f>
        <v>0</v>
      </c>
      <c r="C90" s="180">
        <f>C88-C89</f>
        <v>60</v>
      </c>
      <c r="D90" s="170">
        <f t="shared" ref="D90:M90" si="19">D88-D89</f>
        <v>-6</v>
      </c>
      <c r="E90" s="180">
        <f t="shared" si="19"/>
        <v>-34</v>
      </c>
      <c r="F90" s="180">
        <f t="shared" si="19"/>
        <v>-15</v>
      </c>
      <c r="G90" s="180">
        <f t="shared" si="19"/>
        <v>-11</v>
      </c>
      <c r="H90" s="180">
        <f t="shared" si="19"/>
        <v>4</v>
      </c>
      <c r="I90" s="180">
        <f t="shared" si="19"/>
        <v>-21</v>
      </c>
      <c r="J90" s="180">
        <f t="shared" si="19"/>
        <v>9</v>
      </c>
      <c r="K90" s="180">
        <f t="shared" si="19"/>
        <v>-9</v>
      </c>
      <c r="L90" s="155">
        <f t="shared" si="19"/>
        <v>21</v>
      </c>
      <c r="M90" s="180">
        <f t="shared" si="19"/>
        <v>2</v>
      </c>
    </row>
    <row r="91" spans="1:13" ht="15.75" customHeight="1">
      <c r="A91" s="179">
        <v>2018</v>
      </c>
      <c r="B91" s="380"/>
    </row>
    <row r="92" spans="1:13" ht="15.75" customHeight="1">
      <c r="A92" s="181" t="s">
        <v>90</v>
      </c>
      <c r="B92" s="377">
        <f>SUM(C92:M92)</f>
        <v>866</v>
      </c>
      <c r="C92" s="180">
        <v>174</v>
      </c>
      <c r="D92" s="180">
        <v>131</v>
      </c>
      <c r="E92" s="180">
        <v>59</v>
      </c>
      <c r="F92" s="180">
        <v>57</v>
      </c>
      <c r="G92" s="180">
        <v>124</v>
      </c>
      <c r="H92" s="180">
        <v>18</v>
      </c>
      <c r="I92" s="180">
        <v>100</v>
      </c>
      <c r="J92" s="180">
        <v>90</v>
      </c>
      <c r="K92" s="180">
        <v>44</v>
      </c>
      <c r="L92" s="180">
        <v>47</v>
      </c>
      <c r="M92" s="180">
        <v>22</v>
      </c>
    </row>
    <row r="93" spans="1:13" ht="15.75" customHeight="1">
      <c r="A93" s="181" t="s">
        <v>91</v>
      </c>
      <c r="B93" s="377">
        <f>SUM(C93:M93)</f>
        <v>866</v>
      </c>
      <c r="C93" s="180">
        <v>142</v>
      </c>
      <c r="D93" s="180">
        <v>124</v>
      </c>
      <c r="E93" s="180">
        <v>80</v>
      </c>
      <c r="F93" s="180">
        <v>61</v>
      </c>
      <c r="G93" s="180">
        <v>131</v>
      </c>
      <c r="H93" s="180">
        <v>7</v>
      </c>
      <c r="I93" s="180">
        <v>100</v>
      </c>
      <c r="J93" s="180">
        <v>91</v>
      </c>
      <c r="K93" s="180">
        <v>55</v>
      </c>
      <c r="L93" s="180">
        <v>51</v>
      </c>
      <c r="M93" s="180">
        <v>24</v>
      </c>
    </row>
    <row r="94" spans="1:13" ht="15.75" customHeight="1">
      <c r="A94" s="182" t="s">
        <v>130</v>
      </c>
      <c r="B94" s="378">
        <f>SUM(C94:M94)</f>
        <v>0</v>
      </c>
      <c r="C94" s="180">
        <f>C92-C93</f>
        <v>32</v>
      </c>
      <c r="D94" s="170">
        <f t="shared" ref="D94:M94" si="20">D92-D93</f>
        <v>7</v>
      </c>
      <c r="E94" s="180">
        <f t="shared" si="20"/>
        <v>-21</v>
      </c>
      <c r="F94" s="180">
        <f t="shared" si="20"/>
        <v>-4</v>
      </c>
      <c r="G94" s="180">
        <f t="shared" si="20"/>
        <v>-7</v>
      </c>
      <c r="H94" s="180">
        <f t="shared" si="20"/>
        <v>11</v>
      </c>
      <c r="I94" s="170">
        <f t="shared" si="20"/>
        <v>0</v>
      </c>
      <c r="J94" s="180">
        <f t="shared" si="20"/>
        <v>-1</v>
      </c>
      <c r="K94" s="180">
        <f t="shared" si="20"/>
        <v>-11</v>
      </c>
      <c r="L94" s="155">
        <f t="shared" si="20"/>
        <v>-4</v>
      </c>
      <c r="M94" s="180">
        <f t="shared" si="20"/>
        <v>-2</v>
      </c>
    </row>
    <row r="95" spans="1:13" ht="15.75" customHeight="1">
      <c r="A95" s="179">
        <v>2019</v>
      </c>
      <c r="B95" s="380"/>
    </row>
    <row r="96" spans="1:13" ht="15.75" customHeight="1">
      <c r="A96" s="181" t="s">
        <v>90</v>
      </c>
      <c r="B96" s="377">
        <f>SUM(C96:M96)</f>
        <v>829</v>
      </c>
      <c r="C96" s="180">
        <v>127</v>
      </c>
      <c r="D96" s="180">
        <v>135</v>
      </c>
      <c r="E96" s="180">
        <v>65</v>
      </c>
      <c r="F96" s="180">
        <v>35</v>
      </c>
      <c r="G96" s="180">
        <v>106</v>
      </c>
      <c r="H96" s="180">
        <v>7</v>
      </c>
      <c r="I96" s="180">
        <v>118</v>
      </c>
      <c r="J96" s="180">
        <v>85</v>
      </c>
      <c r="K96" s="180">
        <v>46</v>
      </c>
      <c r="L96" s="180">
        <v>65</v>
      </c>
      <c r="M96" s="180">
        <v>40</v>
      </c>
    </row>
    <row r="97" spans="1:13" ht="15.75" customHeight="1">
      <c r="A97" s="181" t="s">
        <v>91</v>
      </c>
      <c r="B97" s="377">
        <f>SUM(C97:M97)</f>
        <v>829</v>
      </c>
      <c r="C97" s="180">
        <v>133</v>
      </c>
      <c r="D97" s="180">
        <v>128</v>
      </c>
      <c r="E97" s="180">
        <v>61</v>
      </c>
      <c r="F97" s="180">
        <v>53</v>
      </c>
      <c r="G97" s="180">
        <v>93</v>
      </c>
      <c r="H97" s="180">
        <v>8</v>
      </c>
      <c r="I97" s="180">
        <v>95</v>
      </c>
      <c r="J97" s="180">
        <v>125</v>
      </c>
      <c r="K97" s="180">
        <v>50</v>
      </c>
      <c r="L97" s="180">
        <v>50</v>
      </c>
      <c r="M97" s="180">
        <v>33</v>
      </c>
    </row>
    <row r="98" spans="1:13" ht="15.75" customHeight="1" thickBot="1">
      <c r="A98" s="314" t="s">
        <v>130</v>
      </c>
      <c r="B98" s="379">
        <f>SUM(C98:M98)</f>
        <v>0</v>
      </c>
      <c r="C98" s="315">
        <f>C96-C97</f>
        <v>-6</v>
      </c>
      <c r="D98" s="296">
        <f t="shared" ref="D98:M98" si="21">D96-D97</f>
        <v>7</v>
      </c>
      <c r="E98" s="315">
        <f t="shared" si="21"/>
        <v>4</v>
      </c>
      <c r="F98" s="315">
        <f t="shared" si="21"/>
        <v>-18</v>
      </c>
      <c r="G98" s="315">
        <f t="shared" si="21"/>
        <v>13</v>
      </c>
      <c r="H98" s="315">
        <f t="shared" si="21"/>
        <v>-1</v>
      </c>
      <c r="I98" s="296">
        <f t="shared" si="21"/>
        <v>23</v>
      </c>
      <c r="J98" s="315">
        <f t="shared" si="21"/>
        <v>-40</v>
      </c>
      <c r="K98" s="315">
        <f t="shared" si="21"/>
        <v>-4</v>
      </c>
      <c r="L98" s="300">
        <f t="shared" si="21"/>
        <v>15</v>
      </c>
      <c r="M98" s="315">
        <f t="shared" si="21"/>
        <v>7</v>
      </c>
    </row>
    <row r="99" spans="1:13" ht="15.75" customHeight="1">
      <c r="A99" s="401" t="s">
        <v>646</v>
      </c>
      <c r="B99" s="401"/>
      <c r="C99" s="401"/>
      <c r="D99" s="401"/>
      <c r="E99" s="401"/>
      <c r="F99" s="401"/>
      <c r="G99" s="401"/>
      <c r="H99" s="401"/>
      <c r="I99" s="401"/>
      <c r="J99" s="401"/>
      <c r="K99" s="401"/>
      <c r="L99" s="401"/>
      <c r="M99" s="401"/>
    </row>
    <row r="100" spans="1:13" ht="15.75" customHeight="1"/>
    <row r="101" spans="1:13" ht="15.75" customHeight="1">
      <c r="A101" s="428" t="s">
        <v>381</v>
      </c>
      <c r="B101" s="428"/>
      <c r="C101" s="428"/>
      <c r="D101" s="428"/>
      <c r="E101" s="428"/>
      <c r="F101" s="428"/>
      <c r="G101" s="428"/>
      <c r="H101" s="428"/>
      <c r="I101" s="428"/>
      <c r="J101" s="428"/>
      <c r="K101" s="428"/>
      <c r="L101" s="428"/>
      <c r="M101" s="428"/>
    </row>
    <row r="102" spans="1:13" ht="15.75" customHeight="1">
      <c r="A102" s="439" t="s">
        <v>207</v>
      </c>
      <c r="B102" s="439"/>
      <c r="C102" s="439"/>
      <c r="D102" s="439"/>
      <c r="E102" s="439"/>
      <c r="F102" s="439"/>
      <c r="G102" s="439"/>
      <c r="H102" s="439"/>
      <c r="I102" s="439"/>
      <c r="J102" s="439"/>
      <c r="K102" s="439"/>
      <c r="L102" s="439"/>
      <c r="M102" s="439"/>
    </row>
    <row r="103" spans="1:13" ht="15.75" customHeight="1" thickBot="1">
      <c r="A103" s="435" t="s">
        <v>178</v>
      </c>
      <c r="B103" s="435"/>
      <c r="C103" s="435"/>
      <c r="D103" s="435"/>
      <c r="E103" s="435"/>
      <c r="F103" s="435"/>
      <c r="G103" s="435"/>
      <c r="H103" s="435"/>
      <c r="I103" s="435"/>
      <c r="J103" s="435"/>
      <c r="K103" s="435"/>
      <c r="L103" s="435"/>
      <c r="M103" s="435"/>
    </row>
    <row r="104" spans="1:13" ht="15.75" customHeight="1">
      <c r="A104" s="302" t="s">
        <v>1</v>
      </c>
      <c r="B104" s="302" t="s">
        <v>7</v>
      </c>
      <c r="C104" s="302" t="s">
        <v>11</v>
      </c>
      <c r="D104" s="302" t="s">
        <v>12</v>
      </c>
      <c r="E104" s="302" t="s">
        <v>13</v>
      </c>
      <c r="F104" s="302" t="s">
        <v>14</v>
      </c>
      <c r="G104" s="302" t="s">
        <v>15</v>
      </c>
      <c r="H104" s="302" t="s">
        <v>16</v>
      </c>
      <c r="I104" s="302" t="s">
        <v>17</v>
      </c>
      <c r="J104" s="302" t="s">
        <v>18</v>
      </c>
      <c r="K104" s="302" t="s">
        <v>19</v>
      </c>
      <c r="L104" s="302" t="s">
        <v>20</v>
      </c>
      <c r="M104" s="302" t="s">
        <v>21</v>
      </c>
    </row>
    <row r="105" spans="1:13" ht="15.75" customHeight="1">
      <c r="A105" s="179">
        <v>2009</v>
      </c>
      <c r="B105" s="380"/>
    </row>
    <row r="106" spans="1:13" ht="15.75" customHeight="1">
      <c r="A106" s="181" t="s">
        <v>90</v>
      </c>
      <c r="B106" s="377">
        <f>SUM(C106:M106)</f>
        <v>557</v>
      </c>
      <c r="C106" s="180">
        <v>95</v>
      </c>
      <c r="D106" s="180">
        <v>75</v>
      </c>
      <c r="E106" s="180">
        <v>30</v>
      </c>
      <c r="F106" s="180">
        <v>21</v>
      </c>
      <c r="G106" s="180">
        <v>78</v>
      </c>
      <c r="H106" s="180">
        <v>5</v>
      </c>
      <c r="I106" s="180">
        <v>96</v>
      </c>
      <c r="J106" s="180">
        <v>73</v>
      </c>
      <c r="K106" s="180">
        <v>33</v>
      </c>
      <c r="L106" s="180">
        <v>46</v>
      </c>
      <c r="M106" s="180">
        <v>5</v>
      </c>
    </row>
    <row r="107" spans="1:13" ht="15.75" customHeight="1">
      <c r="A107" s="181" t="s">
        <v>91</v>
      </c>
      <c r="B107" s="377">
        <f>SUM(C107:M107)</f>
        <v>557</v>
      </c>
      <c r="C107" s="180">
        <v>99</v>
      </c>
      <c r="D107" s="180">
        <v>73</v>
      </c>
      <c r="E107" s="180">
        <v>37</v>
      </c>
      <c r="F107" s="180">
        <v>31</v>
      </c>
      <c r="G107" s="180">
        <v>77</v>
      </c>
      <c r="H107" s="180">
        <v>6</v>
      </c>
      <c r="I107" s="180">
        <v>81</v>
      </c>
      <c r="J107" s="180">
        <v>86</v>
      </c>
      <c r="K107" s="180">
        <v>27</v>
      </c>
      <c r="L107" s="180">
        <v>16</v>
      </c>
      <c r="M107" s="180">
        <v>24</v>
      </c>
    </row>
    <row r="108" spans="1:13" ht="15.75" customHeight="1">
      <c r="A108" s="182" t="s">
        <v>130</v>
      </c>
      <c r="B108" s="378">
        <f>SUM(C108:M108)</f>
        <v>0</v>
      </c>
      <c r="C108" s="180">
        <f>C106-C107</f>
        <v>-4</v>
      </c>
      <c r="D108" s="180">
        <f t="shared" ref="D108:M108" si="22">D106-D107</f>
        <v>2</v>
      </c>
      <c r="E108" s="180">
        <f t="shared" si="22"/>
        <v>-7</v>
      </c>
      <c r="F108" s="180">
        <f t="shared" si="22"/>
        <v>-10</v>
      </c>
      <c r="G108" s="180">
        <f t="shared" si="22"/>
        <v>1</v>
      </c>
      <c r="H108" s="180">
        <f t="shared" si="22"/>
        <v>-1</v>
      </c>
      <c r="I108" s="180">
        <f t="shared" si="22"/>
        <v>15</v>
      </c>
      <c r="J108" s="180">
        <f t="shared" si="22"/>
        <v>-13</v>
      </c>
      <c r="K108" s="180">
        <f t="shared" si="22"/>
        <v>6</v>
      </c>
      <c r="L108" s="180">
        <f t="shared" si="22"/>
        <v>30</v>
      </c>
      <c r="M108" s="180">
        <f t="shared" si="22"/>
        <v>-19</v>
      </c>
    </row>
    <row r="109" spans="1:13" ht="15.75" customHeight="1">
      <c r="A109" s="179">
        <v>2010</v>
      </c>
      <c r="B109" s="380"/>
    </row>
    <row r="110" spans="1:13" ht="15.75" customHeight="1">
      <c r="A110" s="181" t="s">
        <v>90</v>
      </c>
      <c r="B110" s="377">
        <f>SUM(C110:M110)</f>
        <v>501</v>
      </c>
      <c r="C110" s="180">
        <v>82</v>
      </c>
      <c r="D110" s="180">
        <v>70</v>
      </c>
      <c r="E110" s="180">
        <v>33</v>
      </c>
      <c r="F110" s="180">
        <v>39</v>
      </c>
      <c r="G110" s="180">
        <v>74</v>
      </c>
      <c r="H110" s="180">
        <v>6</v>
      </c>
      <c r="I110" s="180">
        <v>48</v>
      </c>
      <c r="J110" s="180">
        <v>82</v>
      </c>
      <c r="K110" s="180">
        <v>41</v>
      </c>
      <c r="L110" s="180">
        <v>13</v>
      </c>
      <c r="M110" s="180">
        <v>13</v>
      </c>
    </row>
    <row r="111" spans="1:13" ht="15.75" customHeight="1">
      <c r="A111" s="181" t="s">
        <v>91</v>
      </c>
      <c r="B111" s="377">
        <f>SUM(C111:M111)</f>
        <v>501</v>
      </c>
      <c r="C111" s="180">
        <v>88</v>
      </c>
      <c r="D111" s="180">
        <v>75</v>
      </c>
      <c r="E111" s="180">
        <v>35</v>
      </c>
      <c r="F111" s="180">
        <v>27</v>
      </c>
      <c r="G111" s="180">
        <v>99</v>
      </c>
      <c r="H111" s="180">
        <v>3</v>
      </c>
      <c r="I111" s="180">
        <v>58</v>
      </c>
      <c r="J111" s="180">
        <v>50</v>
      </c>
      <c r="K111" s="180">
        <v>38</v>
      </c>
      <c r="L111" s="180">
        <v>19</v>
      </c>
      <c r="M111" s="180">
        <v>9</v>
      </c>
    </row>
    <row r="112" spans="1:13" ht="15.75" customHeight="1">
      <c r="A112" s="182" t="s">
        <v>130</v>
      </c>
      <c r="B112" s="378">
        <f>SUM(C112:M112)</f>
        <v>0</v>
      </c>
      <c r="C112" s="180">
        <f>C110-C111</f>
        <v>-6</v>
      </c>
      <c r="D112" s="180">
        <f t="shared" ref="D112:M112" si="23">D110-D111</f>
        <v>-5</v>
      </c>
      <c r="E112" s="180">
        <f t="shared" si="23"/>
        <v>-2</v>
      </c>
      <c r="F112" s="180">
        <f t="shared" si="23"/>
        <v>12</v>
      </c>
      <c r="G112" s="180">
        <f t="shared" si="23"/>
        <v>-25</v>
      </c>
      <c r="H112" s="180">
        <f t="shared" si="23"/>
        <v>3</v>
      </c>
      <c r="I112" s="180">
        <f t="shared" si="23"/>
        <v>-10</v>
      </c>
      <c r="J112" s="180">
        <f t="shared" si="23"/>
        <v>32</v>
      </c>
      <c r="K112" s="180">
        <f t="shared" si="23"/>
        <v>3</v>
      </c>
      <c r="L112" s="180">
        <f t="shared" si="23"/>
        <v>-6</v>
      </c>
      <c r="M112" s="180">
        <f t="shared" si="23"/>
        <v>4</v>
      </c>
    </row>
    <row r="113" spans="1:13" ht="15.75" customHeight="1">
      <c r="A113" s="179">
        <v>2011</v>
      </c>
      <c r="B113" s="380"/>
    </row>
    <row r="114" spans="1:13" ht="15.75" customHeight="1">
      <c r="A114" s="181" t="s">
        <v>90</v>
      </c>
      <c r="B114" s="377">
        <f>SUM(C114:M114)</f>
        <v>588</v>
      </c>
      <c r="C114" s="180">
        <v>85</v>
      </c>
      <c r="D114" s="180">
        <v>101</v>
      </c>
      <c r="E114" s="180">
        <v>31</v>
      </c>
      <c r="F114" s="180">
        <v>34</v>
      </c>
      <c r="G114" s="180">
        <v>102</v>
      </c>
      <c r="H114" s="180">
        <v>5</v>
      </c>
      <c r="I114" s="180">
        <v>83</v>
      </c>
      <c r="J114" s="180">
        <v>69</v>
      </c>
      <c r="K114" s="180">
        <v>39</v>
      </c>
      <c r="L114" s="180">
        <v>28</v>
      </c>
      <c r="M114" s="180">
        <v>11</v>
      </c>
    </row>
    <row r="115" spans="1:13" ht="15.75" customHeight="1">
      <c r="A115" s="181" t="s">
        <v>91</v>
      </c>
      <c r="B115" s="377">
        <f>SUM(C115:M115)</f>
        <v>588</v>
      </c>
      <c r="C115" s="180">
        <v>111</v>
      </c>
      <c r="D115" s="180">
        <v>93</v>
      </c>
      <c r="E115" s="180">
        <v>50</v>
      </c>
      <c r="F115" s="180">
        <v>22</v>
      </c>
      <c r="G115" s="180">
        <v>91</v>
      </c>
      <c r="H115" s="180">
        <v>10</v>
      </c>
      <c r="I115" s="180">
        <v>68</v>
      </c>
      <c r="J115" s="180">
        <v>78</v>
      </c>
      <c r="K115" s="180">
        <v>39</v>
      </c>
      <c r="L115" s="180">
        <v>15</v>
      </c>
      <c r="M115" s="180">
        <v>11</v>
      </c>
    </row>
    <row r="116" spans="1:13" ht="15.75" customHeight="1">
      <c r="A116" s="182" t="s">
        <v>254</v>
      </c>
      <c r="B116" s="378">
        <f>SUM(C116:M116)</f>
        <v>0</v>
      </c>
      <c r="C116" s="180">
        <f>C114-C115</f>
        <v>-26</v>
      </c>
      <c r="D116" s="180">
        <f t="shared" ref="D116:M116" si="24">D114-D115</f>
        <v>8</v>
      </c>
      <c r="E116" s="180">
        <f t="shared" si="24"/>
        <v>-19</v>
      </c>
      <c r="F116" s="180">
        <f t="shared" si="24"/>
        <v>12</v>
      </c>
      <c r="G116" s="180">
        <f t="shared" si="24"/>
        <v>11</v>
      </c>
      <c r="H116" s="180">
        <f t="shared" si="24"/>
        <v>-5</v>
      </c>
      <c r="I116" s="180">
        <f t="shared" si="24"/>
        <v>15</v>
      </c>
      <c r="J116" s="180">
        <f t="shared" si="24"/>
        <v>-9</v>
      </c>
      <c r="K116" s="155">
        <f t="shared" si="24"/>
        <v>0</v>
      </c>
      <c r="L116" s="180">
        <f t="shared" si="24"/>
        <v>13</v>
      </c>
      <c r="M116" s="155">
        <f t="shared" si="24"/>
        <v>0</v>
      </c>
    </row>
    <row r="117" spans="1:13" ht="15.75" customHeight="1">
      <c r="A117" s="179">
        <v>2012</v>
      </c>
      <c r="B117" s="380"/>
    </row>
    <row r="118" spans="1:13" ht="15.75" customHeight="1">
      <c r="A118" s="181" t="s">
        <v>90</v>
      </c>
      <c r="B118" s="377">
        <f>SUM(C118:M118)</f>
        <v>557</v>
      </c>
      <c r="C118" s="180">
        <v>114</v>
      </c>
      <c r="D118" s="180">
        <v>87</v>
      </c>
      <c r="E118" s="180">
        <v>31</v>
      </c>
      <c r="F118" s="180">
        <v>15</v>
      </c>
      <c r="G118" s="180">
        <v>97</v>
      </c>
      <c r="H118" s="180">
        <v>5</v>
      </c>
      <c r="I118" s="180">
        <v>64</v>
      </c>
      <c r="J118" s="180">
        <v>73</v>
      </c>
      <c r="K118" s="180">
        <v>36</v>
      </c>
      <c r="L118" s="180">
        <v>26</v>
      </c>
      <c r="M118" s="180">
        <v>9</v>
      </c>
    </row>
    <row r="119" spans="1:13" ht="15.75" customHeight="1">
      <c r="A119" s="181" t="s">
        <v>91</v>
      </c>
      <c r="B119" s="377">
        <f>SUM(C119:M119)</f>
        <v>557</v>
      </c>
      <c r="C119" s="180">
        <v>115</v>
      </c>
      <c r="D119" s="180">
        <v>60</v>
      </c>
      <c r="E119" s="180">
        <v>42</v>
      </c>
      <c r="F119" s="180">
        <v>33</v>
      </c>
      <c r="G119" s="180">
        <v>77</v>
      </c>
      <c r="H119" s="180">
        <v>5</v>
      </c>
      <c r="I119" s="180">
        <v>89</v>
      </c>
      <c r="J119" s="180">
        <v>66</v>
      </c>
      <c r="K119" s="180">
        <v>29</v>
      </c>
      <c r="L119" s="180">
        <v>32</v>
      </c>
      <c r="M119" s="180">
        <v>9</v>
      </c>
    </row>
    <row r="120" spans="1:13" ht="15.75" customHeight="1">
      <c r="A120" s="182" t="s">
        <v>254</v>
      </c>
      <c r="B120" s="378">
        <f>SUM(C120:M120)</f>
        <v>0</v>
      </c>
      <c r="C120" s="180">
        <f>C118-C119</f>
        <v>-1</v>
      </c>
      <c r="D120" s="180">
        <f t="shared" ref="D120:M120" si="25">D118-D119</f>
        <v>27</v>
      </c>
      <c r="E120" s="180">
        <f t="shared" si="25"/>
        <v>-11</v>
      </c>
      <c r="F120" s="180">
        <f t="shared" si="25"/>
        <v>-18</v>
      </c>
      <c r="G120" s="180">
        <f t="shared" si="25"/>
        <v>20</v>
      </c>
      <c r="H120" s="155">
        <f t="shared" si="25"/>
        <v>0</v>
      </c>
      <c r="I120" s="180">
        <f t="shared" si="25"/>
        <v>-25</v>
      </c>
      <c r="J120" s="180">
        <f t="shared" si="25"/>
        <v>7</v>
      </c>
      <c r="K120" s="155">
        <f t="shared" si="25"/>
        <v>7</v>
      </c>
      <c r="L120" s="180">
        <f t="shared" si="25"/>
        <v>-6</v>
      </c>
      <c r="M120" s="155">
        <f t="shared" si="25"/>
        <v>0</v>
      </c>
    </row>
    <row r="121" spans="1:13" ht="15.75" customHeight="1">
      <c r="A121" s="179">
        <v>2013</v>
      </c>
      <c r="B121" s="380"/>
    </row>
    <row r="122" spans="1:13" ht="15.75" customHeight="1">
      <c r="A122" s="181" t="s">
        <v>90</v>
      </c>
      <c r="B122" s="377">
        <f>SUM(C122:M122)</f>
        <v>677</v>
      </c>
      <c r="C122" s="180">
        <v>147</v>
      </c>
      <c r="D122" s="180">
        <v>104</v>
      </c>
      <c r="E122" s="180">
        <v>44</v>
      </c>
      <c r="F122" s="180">
        <v>17</v>
      </c>
      <c r="G122" s="180">
        <v>101</v>
      </c>
      <c r="H122" s="180">
        <v>5</v>
      </c>
      <c r="I122" s="180">
        <v>95</v>
      </c>
      <c r="J122" s="180">
        <v>87</v>
      </c>
      <c r="K122" s="180">
        <v>32</v>
      </c>
      <c r="L122" s="180">
        <v>26</v>
      </c>
      <c r="M122" s="180">
        <v>19</v>
      </c>
    </row>
    <row r="123" spans="1:13" ht="15.75" customHeight="1">
      <c r="A123" s="181" t="s">
        <v>91</v>
      </c>
      <c r="B123" s="377">
        <f>SUM(C123:M123)</f>
        <v>677</v>
      </c>
      <c r="C123" s="180">
        <v>110</v>
      </c>
      <c r="D123" s="180">
        <v>93</v>
      </c>
      <c r="E123" s="180">
        <v>50</v>
      </c>
      <c r="F123" s="180">
        <v>24</v>
      </c>
      <c r="G123" s="180">
        <v>120</v>
      </c>
      <c r="H123" s="180">
        <v>5</v>
      </c>
      <c r="I123" s="180">
        <v>89</v>
      </c>
      <c r="J123" s="180">
        <v>118</v>
      </c>
      <c r="K123" s="180">
        <v>34</v>
      </c>
      <c r="L123" s="180">
        <v>21</v>
      </c>
      <c r="M123" s="180">
        <v>13</v>
      </c>
    </row>
    <row r="124" spans="1:13" ht="15.75" customHeight="1">
      <c r="A124" s="182" t="s">
        <v>254</v>
      </c>
      <c r="B124" s="378">
        <f>SUM(C124:M124)</f>
        <v>0</v>
      </c>
      <c r="C124" s="180">
        <f>C122-C123</f>
        <v>37</v>
      </c>
      <c r="D124" s="180">
        <f t="shared" ref="D124:M124" si="26">D122-D123</f>
        <v>11</v>
      </c>
      <c r="E124" s="180">
        <f t="shared" si="26"/>
        <v>-6</v>
      </c>
      <c r="F124" s="180">
        <f t="shared" si="26"/>
        <v>-7</v>
      </c>
      <c r="G124" s="180">
        <f t="shared" si="26"/>
        <v>-19</v>
      </c>
      <c r="H124" s="155">
        <f t="shared" si="26"/>
        <v>0</v>
      </c>
      <c r="I124" s="180">
        <f t="shared" si="26"/>
        <v>6</v>
      </c>
      <c r="J124" s="180">
        <f t="shared" si="26"/>
        <v>-31</v>
      </c>
      <c r="K124" s="180">
        <f t="shared" si="26"/>
        <v>-2</v>
      </c>
      <c r="L124" s="180">
        <f t="shared" si="26"/>
        <v>5</v>
      </c>
      <c r="M124" s="180">
        <f t="shared" si="26"/>
        <v>6</v>
      </c>
    </row>
    <row r="125" spans="1:13" ht="15.75" customHeight="1">
      <c r="A125" s="179">
        <v>2014</v>
      </c>
      <c r="B125" s="380"/>
    </row>
    <row r="126" spans="1:13" ht="15.75" customHeight="1">
      <c r="A126" s="181" t="s">
        <v>90</v>
      </c>
      <c r="B126" s="377">
        <f>SUM(C126:M126)</f>
        <v>595</v>
      </c>
      <c r="C126" s="180">
        <v>115</v>
      </c>
      <c r="D126" s="180">
        <v>83</v>
      </c>
      <c r="E126" s="180">
        <v>34</v>
      </c>
      <c r="F126" s="180">
        <v>13</v>
      </c>
      <c r="G126" s="180">
        <v>97</v>
      </c>
      <c r="H126" s="180">
        <v>1</v>
      </c>
      <c r="I126" s="180">
        <v>94</v>
      </c>
      <c r="J126" s="180">
        <v>71</v>
      </c>
      <c r="K126" s="180">
        <v>43</v>
      </c>
      <c r="L126" s="180">
        <v>27</v>
      </c>
      <c r="M126" s="180">
        <v>17</v>
      </c>
    </row>
    <row r="127" spans="1:13" ht="15.75" customHeight="1">
      <c r="A127" s="181" t="s">
        <v>91</v>
      </c>
      <c r="B127" s="377">
        <f>SUM(C127:M127)</f>
        <v>595</v>
      </c>
      <c r="C127" s="180">
        <v>107</v>
      </c>
      <c r="D127" s="180">
        <v>79</v>
      </c>
      <c r="E127" s="180">
        <v>39</v>
      </c>
      <c r="F127" s="180">
        <v>33</v>
      </c>
      <c r="G127" s="180">
        <v>77</v>
      </c>
      <c r="H127" s="180">
        <v>4</v>
      </c>
      <c r="I127" s="180">
        <v>90</v>
      </c>
      <c r="J127" s="180">
        <v>98</v>
      </c>
      <c r="K127" s="180">
        <v>40</v>
      </c>
      <c r="L127" s="180">
        <v>20</v>
      </c>
      <c r="M127" s="180">
        <v>8</v>
      </c>
    </row>
    <row r="128" spans="1:13" ht="15.75" customHeight="1">
      <c r="A128" s="182" t="s">
        <v>254</v>
      </c>
      <c r="B128" s="378">
        <f>SUM(C128:M128)</f>
        <v>0</v>
      </c>
      <c r="C128" s="180">
        <f>C126-C127</f>
        <v>8</v>
      </c>
      <c r="D128" s="180">
        <f t="shared" ref="D128:M128" si="27">D126-D127</f>
        <v>4</v>
      </c>
      <c r="E128" s="180">
        <f t="shared" si="27"/>
        <v>-5</v>
      </c>
      <c r="F128" s="180">
        <f t="shared" si="27"/>
        <v>-20</v>
      </c>
      <c r="G128" s="180">
        <f t="shared" si="27"/>
        <v>20</v>
      </c>
      <c r="H128" s="155">
        <f t="shared" si="27"/>
        <v>-3</v>
      </c>
      <c r="I128" s="180">
        <f t="shared" si="27"/>
        <v>4</v>
      </c>
      <c r="J128" s="180">
        <f t="shared" si="27"/>
        <v>-27</v>
      </c>
      <c r="K128" s="180">
        <f t="shared" si="27"/>
        <v>3</v>
      </c>
      <c r="L128" s="180">
        <f t="shared" si="27"/>
        <v>7</v>
      </c>
      <c r="M128" s="180">
        <f t="shared" si="27"/>
        <v>9</v>
      </c>
    </row>
    <row r="129" spans="1:13" ht="15.75" customHeight="1">
      <c r="A129" s="179">
        <v>2015</v>
      </c>
      <c r="B129" s="380"/>
    </row>
    <row r="130" spans="1:13" ht="15.75" customHeight="1">
      <c r="A130" s="181" t="s">
        <v>90</v>
      </c>
      <c r="B130" s="377">
        <f>SUM(C130:M130)</f>
        <v>541</v>
      </c>
      <c r="C130" s="180">
        <v>99</v>
      </c>
      <c r="D130" s="180">
        <v>90</v>
      </c>
      <c r="E130" s="180">
        <v>27</v>
      </c>
      <c r="F130" s="180">
        <v>15</v>
      </c>
      <c r="G130" s="180">
        <v>100</v>
      </c>
      <c r="H130" s="180">
        <v>7</v>
      </c>
      <c r="I130" s="180">
        <v>81</v>
      </c>
      <c r="J130" s="180">
        <v>56</v>
      </c>
      <c r="K130" s="180">
        <v>26</v>
      </c>
      <c r="L130" s="180">
        <v>28</v>
      </c>
      <c r="M130" s="180">
        <v>12</v>
      </c>
    </row>
    <row r="131" spans="1:13" ht="15.75" customHeight="1">
      <c r="A131" s="181" t="s">
        <v>91</v>
      </c>
      <c r="B131" s="377">
        <f>SUM(C131:M131)</f>
        <v>541</v>
      </c>
      <c r="C131" s="180">
        <v>96</v>
      </c>
      <c r="D131" s="180">
        <v>98</v>
      </c>
      <c r="E131" s="180">
        <v>33</v>
      </c>
      <c r="F131" s="180">
        <v>23</v>
      </c>
      <c r="G131" s="180">
        <v>100</v>
      </c>
      <c r="H131" s="180">
        <v>1</v>
      </c>
      <c r="I131" s="180">
        <v>54</v>
      </c>
      <c r="J131" s="180">
        <v>69</v>
      </c>
      <c r="K131" s="180">
        <v>32</v>
      </c>
      <c r="L131" s="180">
        <v>20</v>
      </c>
      <c r="M131" s="180">
        <v>15</v>
      </c>
    </row>
    <row r="132" spans="1:13" ht="15.75" customHeight="1">
      <c r="A132" s="182" t="s">
        <v>254</v>
      </c>
      <c r="B132" s="378">
        <f>SUM(C132:M132)</f>
        <v>0</v>
      </c>
      <c r="C132" s="180">
        <f>C130-C131</f>
        <v>3</v>
      </c>
      <c r="D132" s="180">
        <f t="shared" ref="D132:M132" si="28">D130-D131</f>
        <v>-8</v>
      </c>
      <c r="E132" s="180">
        <f t="shared" si="28"/>
        <v>-6</v>
      </c>
      <c r="F132" s="180">
        <f t="shared" si="28"/>
        <v>-8</v>
      </c>
      <c r="G132" s="180">
        <f t="shared" si="28"/>
        <v>0</v>
      </c>
      <c r="H132" s="155">
        <f t="shared" si="28"/>
        <v>6</v>
      </c>
      <c r="I132" s="180">
        <f t="shared" si="28"/>
        <v>27</v>
      </c>
      <c r="J132" s="180">
        <f t="shared" si="28"/>
        <v>-13</v>
      </c>
      <c r="K132" s="180">
        <f t="shared" si="28"/>
        <v>-6</v>
      </c>
      <c r="L132" s="180">
        <f t="shared" si="28"/>
        <v>8</v>
      </c>
      <c r="M132" s="180">
        <f t="shared" si="28"/>
        <v>-3</v>
      </c>
    </row>
    <row r="133" spans="1:13" ht="15.75" customHeight="1">
      <c r="A133" s="179">
        <v>2016</v>
      </c>
      <c r="B133" s="380"/>
    </row>
    <row r="134" spans="1:13" ht="15.75" customHeight="1">
      <c r="A134" s="181" t="s">
        <v>90</v>
      </c>
      <c r="B134" s="377">
        <f>SUM(C134:M134)</f>
        <v>533</v>
      </c>
      <c r="C134" s="180">
        <v>76</v>
      </c>
      <c r="D134" s="180">
        <v>93</v>
      </c>
      <c r="E134" s="180">
        <v>32</v>
      </c>
      <c r="F134" s="180">
        <v>16</v>
      </c>
      <c r="G134" s="180">
        <v>63</v>
      </c>
      <c r="H134" s="180">
        <v>4</v>
      </c>
      <c r="I134" s="180">
        <v>70</v>
      </c>
      <c r="J134" s="180">
        <v>92</v>
      </c>
      <c r="K134" s="180">
        <v>29</v>
      </c>
      <c r="L134" s="180">
        <v>38</v>
      </c>
      <c r="M134" s="180">
        <v>20</v>
      </c>
    </row>
    <row r="135" spans="1:13" ht="15.75" customHeight="1">
      <c r="A135" s="181" t="s">
        <v>91</v>
      </c>
      <c r="B135" s="377">
        <f>SUM(C135:M135)</f>
        <v>533</v>
      </c>
      <c r="C135" s="180">
        <v>114</v>
      </c>
      <c r="D135" s="180">
        <v>77</v>
      </c>
      <c r="E135" s="180">
        <v>29</v>
      </c>
      <c r="F135" s="180">
        <v>18</v>
      </c>
      <c r="G135" s="180">
        <v>83</v>
      </c>
      <c r="H135" s="180">
        <v>1</v>
      </c>
      <c r="I135" s="180">
        <v>90</v>
      </c>
      <c r="J135" s="180">
        <v>54</v>
      </c>
      <c r="K135" s="180">
        <v>35</v>
      </c>
      <c r="L135" s="180">
        <v>20</v>
      </c>
      <c r="M135" s="180">
        <v>12</v>
      </c>
    </row>
    <row r="136" spans="1:13" ht="15.75" customHeight="1">
      <c r="A136" s="182" t="s">
        <v>254</v>
      </c>
      <c r="B136" s="378">
        <f>SUM(C136:M136)</f>
        <v>0</v>
      </c>
      <c r="C136" s="180">
        <f>C134-C135</f>
        <v>-38</v>
      </c>
      <c r="D136" s="180">
        <f t="shared" ref="D136:M136" si="29">D134-D135</f>
        <v>16</v>
      </c>
      <c r="E136" s="180">
        <f t="shared" si="29"/>
        <v>3</v>
      </c>
      <c r="F136" s="180">
        <f t="shared" si="29"/>
        <v>-2</v>
      </c>
      <c r="G136" s="180">
        <f t="shared" si="29"/>
        <v>-20</v>
      </c>
      <c r="H136" s="155">
        <f t="shared" si="29"/>
        <v>3</v>
      </c>
      <c r="I136" s="180">
        <f t="shared" si="29"/>
        <v>-20</v>
      </c>
      <c r="J136" s="180">
        <f t="shared" si="29"/>
        <v>38</v>
      </c>
      <c r="K136" s="180">
        <f t="shared" si="29"/>
        <v>-6</v>
      </c>
      <c r="L136" s="180">
        <f t="shared" si="29"/>
        <v>18</v>
      </c>
      <c r="M136" s="180">
        <f t="shared" si="29"/>
        <v>8</v>
      </c>
    </row>
    <row r="137" spans="1:13" ht="15.75" customHeight="1">
      <c r="A137" s="179">
        <v>2017</v>
      </c>
      <c r="B137" s="380"/>
    </row>
    <row r="138" spans="1:13" ht="15.75" customHeight="1">
      <c r="A138" s="181" t="s">
        <v>90</v>
      </c>
      <c r="B138" s="377">
        <f>SUM(C138:M138)</f>
        <v>593</v>
      </c>
      <c r="C138" s="180">
        <v>133</v>
      </c>
      <c r="D138" s="180">
        <v>102</v>
      </c>
      <c r="E138" s="180">
        <v>27</v>
      </c>
      <c r="F138" s="180">
        <v>3</v>
      </c>
      <c r="G138" s="180">
        <v>117</v>
      </c>
      <c r="H138" s="180">
        <v>1</v>
      </c>
      <c r="I138" s="180">
        <v>76</v>
      </c>
      <c r="J138" s="180">
        <v>67</v>
      </c>
      <c r="K138" s="180">
        <v>35</v>
      </c>
      <c r="L138" s="180">
        <v>26</v>
      </c>
      <c r="M138" s="180">
        <v>6</v>
      </c>
    </row>
    <row r="139" spans="1:13" ht="15.75" customHeight="1">
      <c r="A139" s="181" t="s">
        <v>91</v>
      </c>
      <c r="B139" s="377">
        <f>SUM(C139:M139)</f>
        <v>593</v>
      </c>
      <c r="C139" s="180">
        <v>135</v>
      </c>
      <c r="D139" s="180">
        <v>94</v>
      </c>
      <c r="E139" s="180">
        <v>44</v>
      </c>
      <c r="F139" s="180">
        <v>27</v>
      </c>
      <c r="G139" s="180">
        <v>91</v>
      </c>
      <c r="H139" s="180">
        <v>1</v>
      </c>
      <c r="I139" s="180">
        <v>63</v>
      </c>
      <c r="J139" s="180">
        <v>77</v>
      </c>
      <c r="K139" s="180">
        <v>29</v>
      </c>
      <c r="L139" s="180">
        <v>22</v>
      </c>
      <c r="M139" s="180">
        <v>10</v>
      </c>
    </row>
    <row r="140" spans="1:13" ht="15.75" customHeight="1">
      <c r="A140" s="182" t="s">
        <v>254</v>
      </c>
      <c r="B140" s="378">
        <f>SUM(C140:M140)</f>
        <v>0</v>
      </c>
      <c r="C140" s="180">
        <f>C138-C139</f>
        <v>-2</v>
      </c>
      <c r="D140" s="180">
        <f t="shared" ref="D140:M140" si="30">D138-D139</f>
        <v>8</v>
      </c>
      <c r="E140" s="180">
        <f t="shared" si="30"/>
        <v>-17</v>
      </c>
      <c r="F140" s="180">
        <f t="shared" si="30"/>
        <v>-24</v>
      </c>
      <c r="G140" s="180">
        <f t="shared" si="30"/>
        <v>26</v>
      </c>
      <c r="H140" s="155">
        <f t="shared" si="30"/>
        <v>0</v>
      </c>
      <c r="I140" s="180">
        <f t="shared" si="30"/>
        <v>13</v>
      </c>
      <c r="J140" s="180">
        <f t="shared" si="30"/>
        <v>-10</v>
      </c>
      <c r="K140" s="180">
        <f t="shared" si="30"/>
        <v>6</v>
      </c>
      <c r="L140" s="180">
        <f t="shared" si="30"/>
        <v>4</v>
      </c>
      <c r="M140" s="180">
        <f t="shared" si="30"/>
        <v>-4</v>
      </c>
    </row>
    <row r="141" spans="1:13" ht="15.75" customHeight="1">
      <c r="A141" s="179">
        <v>2018</v>
      </c>
      <c r="B141" s="380"/>
    </row>
    <row r="142" spans="1:13" ht="15.75" customHeight="1">
      <c r="A142" s="181" t="s">
        <v>90</v>
      </c>
      <c r="B142" s="377">
        <f>SUM(C142:M142)</f>
        <v>521</v>
      </c>
      <c r="C142" s="180">
        <v>113</v>
      </c>
      <c r="D142" s="180">
        <v>96</v>
      </c>
      <c r="E142" s="180">
        <v>27</v>
      </c>
      <c r="F142" s="180">
        <v>17</v>
      </c>
      <c r="G142" s="180">
        <v>84</v>
      </c>
      <c r="H142" s="180">
        <v>4</v>
      </c>
      <c r="I142" s="180">
        <v>50</v>
      </c>
      <c r="J142" s="180">
        <v>66</v>
      </c>
      <c r="K142" s="180">
        <v>27</v>
      </c>
      <c r="L142" s="180">
        <v>28</v>
      </c>
      <c r="M142" s="180">
        <v>9</v>
      </c>
    </row>
    <row r="143" spans="1:13" ht="15.75" customHeight="1">
      <c r="A143" s="181" t="s">
        <v>91</v>
      </c>
      <c r="B143" s="377">
        <f>SUM(C143:M143)</f>
        <v>521</v>
      </c>
      <c r="C143" s="180">
        <v>86</v>
      </c>
      <c r="D143" s="180">
        <v>88</v>
      </c>
      <c r="E143" s="180">
        <v>35</v>
      </c>
      <c r="F143" s="180">
        <v>17</v>
      </c>
      <c r="G143" s="180">
        <v>89</v>
      </c>
      <c r="H143" s="180">
        <v>8</v>
      </c>
      <c r="I143" s="180">
        <v>63</v>
      </c>
      <c r="J143" s="180">
        <v>71</v>
      </c>
      <c r="K143" s="180">
        <v>24</v>
      </c>
      <c r="L143" s="180">
        <v>26</v>
      </c>
      <c r="M143" s="180">
        <v>14</v>
      </c>
    </row>
    <row r="144" spans="1:13" ht="15.75" customHeight="1">
      <c r="A144" s="182" t="s">
        <v>254</v>
      </c>
      <c r="B144" s="378">
        <f>SUM(C144:M144)</f>
        <v>0</v>
      </c>
      <c r="C144" s="180">
        <f>C142-C143</f>
        <v>27</v>
      </c>
      <c r="D144" s="180">
        <f t="shared" ref="D144:M144" si="31">D142-D143</f>
        <v>8</v>
      </c>
      <c r="E144" s="180">
        <f t="shared" si="31"/>
        <v>-8</v>
      </c>
      <c r="F144" s="170">
        <f t="shared" si="31"/>
        <v>0</v>
      </c>
      <c r="G144" s="180">
        <f t="shared" si="31"/>
        <v>-5</v>
      </c>
      <c r="H144" s="155">
        <f t="shared" si="31"/>
        <v>-4</v>
      </c>
      <c r="I144" s="180">
        <f t="shared" si="31"/>
        <v>-13</v>
      </c>
      <c r="J144" s="180">
        <f t="shared" si="31"/>
        <v>-5</v>
      </c>
      <c r="K144" s="180">
        <f t="shared" si="31"/>
        <v>3</v>
      </c>
      <c r="L144" s="180">
        <f t="shared" si="31"/>
        <v>2</v>
      </c>
      <c r="M144" s="180">
        <f t="shared" si="31"/>
        <v>-5</v>
      </c>
    </row>
    <row r="145" spans="1:13" ht="15.75" customHeight="1">
      <c r="A145" s="179">
        <v>2019</v>
      </c>
      <c r="B145" s="380"/>
    </row>
    <row r="146" spans="1:13" ht="15.75" customHeight="1">
      <c r="A146" s="181" t="s">
        <v>90</v>
      </c>
      <c r="B146" s="377">
        <f>SUM(C146:M146)</f>
        <v>556</v>
      </c>
      <c r="C146" s="180">
        <v>110</v>
      </c>
      <c r="D146" s="180">
        <v>103</v>
      </c>
      <c r="E146" s="180">
        <v>35</v>
      </c>
      <c r="F146" s="180">
        <v>18</v>
      </c>
      <c r="G146" s="180">
        <v>74</v>
      </c>
      <c r="H146" s="180">
        <v>4</v>
      </c>
      <c r="I146" s="180">
        <v>78</v>
      </c>
      <c r="J146" s="180">
        <v>63</v>
      </c>
      <c r="K146" s="180">
        <v>43</v>
      </c>
      <c r="L146" s="180">
        <v>11</v>
      </c>
      <c r="M146" s="180">
        <v>17</v>
      </c>
    </row>
    <row r="147" spans="1:13" ht="15.75" customHeight="1">
      <c r="A147" s="181" t="s">
        <v>91</v>
      </c>
      <c r="B147" s="377">
        <f>SUM(C147:M147)</f>
        <v>556</v>
      </c>
      <c r="C147" s="180">
        <v>108</v>
      </c>
      <c r="D147" s="180">
        <v>93</v>
      </c>
      <c r="E147" s="180">
        <v>43</v>
      </c>
      <c r="F147" s="180">
        <v>30</v>
      </c>
      <c r="G147" s="180">
        <v>72</v>
      </c>
      <c r="H147" s="180">
        <v>2</v>
      </c>
      <c r="I147" s="180">
        <v>74</v>
      </c>
      <c r="J147" s="180">
        <v>75</v>
      </c>
      <c r="K147" s="180">
        <v>25</v>
      </c>
      <c r="L147" s="180">
        <v>21</v>
      </c>
      <c r="M147" s="180">
        <v>13</v>
      </c>
    </row>
    <row r="148" spans="1:13" ht="15.75" customHeight="1" thickBot="1">
      <c r="A148" s="314" t="s">
        <v>254</v>
      </c>
      <c r="B148" s="379">
        <f>SUM(C148:M148)</f>
        <v>0</v>
      </c>
      <c r="C148" s="315">
        <f>C146-C147</f>
        <v>2</v>
      </c>
      <c r="D148" s="315">
        <f t="shared" ref="D148:M148" si="32">D146-D147</f>
        <v>10</v>
      </c>
      <c r="E148" s="315">
        <f t="shared" si="32"/>
        <v>-8</v>
      </c>
      <c r="F148" s="296">
        <f t="shared" si="32"/>
        <v>-12</v>
      </c>
      <c r="G148" s="315">
        <f t="shared" si="32"/>
        <v>2</v>
      </c>
      <c r="H148" s="300">
        <f t="shared" si="32"/>
        <v>2</v>
      </c>
      <c r="I148" s="315">
        <f t="shared" si="32"/>
        <v>4</v>
      </c>
      <c r="J148" s="315">
        <f t="shared" si="32"/>
        <v>-12</v>
      </c>
      <c r="K148" s="315">
        <f t="shared" si="32"/>
        <v>18</v>
      </c>
      <c r="L148" s="315">
        <f t="shared" si="32"/>
        <v>-10</v>
      </c>
      <c r="M148" s="315">
        <f t="shared" si="32"/>
        <v>4</v>
      </c>
    </row>
    <row r="149" spans="1:13" ht="15.75" customHeight="1">
      <c r="A149" s="401" t="s">
        <v>646</v>
      </c>
      <c r="B149" s="401"/>
      <c r="C149" s="401"/>
      <c r="D149" s="401"/>
      <c r="E149" s="401"/>
      <c r="F149" s="401"/>
      <c r="G149" s="401"/>
      <c r="H149" s="401"/>
      <c r="I149" s="401"/>
      <c r="J149" s="401"/>
      <c r="K149" s="401"/>
      <c r="L149" s="401"/>
      <c r="M149" s="401"/>
    </row>
    <row r="150" spans="1:13" ht="15.75" customHeight="1"/>
    <row r="151" spans="1:13" ht="15.75" customHeight="1"/>
    <row r="152" spans="1:13" ht="15.75" customHeight="1"/>
    <row r="153" spans="1:13" ht="15.75" customHeight="1"/>
    <row r="154" spans="1:13" ht="15.75" customHeight="1"/>
    <row r="155" spans="1:13" ht="15.75" customHeight="1"/>
    <row r="156" spans="1:13" ht="15.75" customHeight="1"/>
    <row r="157" spans="1:13" ht="15.75" customHeight="1"/>
    <row r="158" spans="1:13" ht="15.75" customHeight="1"/>
    <row r="159" spans="1:13" ht="15.75" customHeight="1"/>
    <row r="160" spans="1:13"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sheetData>
  <mergeCells count="12">
    <mergeCell ref="A149:M149"/>
    <mergeCell ref="A103:M103"/>
    <mergeCell ref="A1:M1"/>
    <mergeCell ref="A51:M51"/>
    <mergeCell ref="A101:M101"/>
    <mergeCell ref="A2:M2"/>
    <mergeCell ref="A52:M52"/>
    <mergeCell ref="A102:M102"/>
    <mergeCell ref="A3:M3"/>
    <mergeCell ref="A53:M53"/>
    <mergeCell ref="A49:M49"/>
    <mergeCell ref="A99:M99"/>
  </mergeCells>
  <phoneticPr fontId="11" type="noConversion"/>
  <pageMargins left="0.59055118110236227" right="0.39370078740157483" top="0.98425196850393704" bottom="0.98425196850393704" header="0.51181102362204722" footer="0.51181102362204722"/>
  <pageSetup paperSize="9" orientation="portrait" r:id="rId1"/>
  <headerFooter alignWithMargins="0">
    <oddHeader>&amp;R&amp;A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9"/>
  <sheetViews>
    <sheetView zoomScale="85" zoomScaleNormal="85" workbookViewId="0">
      <selection activeCell="K10" sqref="K10"/>
    </sheetView>
  </sheetViews>
  <sheetFormatPr baseColWidth="10" defaultColWidth="11.42578125" defaultRowHeight="12"/>
  <cols>
    <col min="1" max="1" width="16" style="44" bestFit="1" customWidth="1"/>
    <col min="2" max="2" width="14.42578125" style="44" bestFit="1" customWidth="1"/>
    <col min="3" max="3" width="13.42578125" style="44" bestFit="1" customWidth="1"/>
    <col min="4" max="4" width="15.5703125" style="44" bestFit="1" customWidth="1"/>
    <col min="5" max="5" width="17.28515625" style="44" bestFit="1" customWidth="1"/>
    <col min="6" max="6" width="14.42578125" style="44" bestFit="1" customWidth="1"/>
    <col min="7" max="16384" width="11.42578125" style="44"/>
  </cols>
  <sheetData>
    <row r="1" spans="1:8" s="40" customFormat="1" ht="18">
      <c r="A1" s="400" t="s">
        <v>479</v>
      </c>
      <c r="B1" s="400"/>
      <c r="C1" s="400"/>
      <c r="D1" s="400"/>
      <c r="E1" s="400"/>
      <c r="F1" s="400"/>
      <c r="G1" s="400"/>
      <c r="H1" s="400"/>
    </row>
    <row r="2" spans="1:8" s="40" customFormat="1" ht="15.75" customHeight="1">
      <c r="A2" s="41"/>
      <c r="B2" s="42"/>
    </row>
    <row r="3" spans="1:8" s="93" customFormat="1" ht="15.75" customHeight="1" thickBot="1">
      <c r="A3" s="397" t="s">
        <v>226</v>
      </c>
      <c r="B3" s="397"/>
      <c r="C3" s="397"/>
      <c r="D3" s="397"/>
      <c r="E3" s="397"/>
      <c r="F3" s="397"/>
    </row>
    <row r="4" spans="1:8" s="80" customFormat="1" ht="45">
      <c r="A4" s="247" t="s">
        <v>119</v>
      </c>
      <c r="B4" s="236" t="s">
        <v>141</v>
      </c>
      <c r="C4" s="236" t="s">
        <v>244</v>
      </c>
      <c r="D4" s="236" t="s">
        <v>631</v>
      </c>
      <c r="E4" s="236" t="s">
        <v>632</v>
      </c>
      <c r="F4" s="236" t="s">
        <v>142</v>
      </c>
    </row>
    <row r="5" spans="1:8" s="86" customFormat="1" ht="15.75" customHeight="1">
      <c r="A5" s="105" t="s">
        <v>9</v>
      </c>
      <c r="B5" s="106">
        <v>38378</v>
      </c>
      <c r="C5" s="106">
        <v>93</v>
      </c>
      <c r="D5" s="106">
        <v>0</v>
      </c>
      <c r="E5" s="106">
        <v>276</v>
      </c>
      <c r="F5" s="106">
        <v>38747</v>
      </c>
    </row>
    <row r="6" spans="1:8" s="86" customFormat="1" ht="15.75" customHeight="1">
      <c r="A6" s="86" t="s">
        <v>120</v>
      </c>
      <c r="B6" s="94">
        <v>24542</v>
      </c>
      <c r="C6" s="94">
        <v>48</v>
      </c>
      <c r="D6" s="94">
        <v>-5</v>
      </c>
      <c r="E6" s="94">
        <v>179</v>
      </c>
      <c r="F6" s="94">
        <v>24764</v>
      </c>
    </row>
    <row r="7" spans="1:8" s="86" customFormat="1" ht="15.75" customHeight="1">
      <c r="A7" s="92" t="s">
        <v>11</v>
      </c>
      <c r="B7" s="94">
        <v>5624</v>
      </c>
      <c r="C7" s="94">
        <v>0</v>
      </c>
      <c r="D7" s="94">
        <v>-4</v>
      </c>
      <c r="E7" s="94">
        <v>76</v>
      </c>
      <c r="F7" s="94">
        <v>5696</v>
      </c>
    </row>
    <row r="8" spans="1:8" s="86" customFormat="1" ht="15.75" customHeight="1">
      <c r="A8" s="92" t="s">
        <v>12</v>
      </c>
      <c r="B8" s="94">
        <v>5202</v>
      </c>
      <c r="C8" s="94">
        <v>7</v>
      </c>
      <c r="D8" s="94">
        <v>17</v>
      </c>
      <c r="E8" s="94">
        <v>51</v>
      </c>
      <c r="F8" s="94">
        <v>5277</v>
      </c>
    </row>
    <row r="9" spans="1:8" s="86" customFormat="1" ht="15.75" customHeight="1">
      <c r="A9" s="92" t="s">
        <v>13</v>
      </c>
      <c r="B9" s="94">
        <v>4594</v>
      </c>
      <c r="C9" s="94">
        <v>21</v>
      </c>
      <c r="D9" s="94">
        <v>-4</v>
      </c>
      <c r="E9" s="94">
        <v>31</v>
      </c>
      <c r="F9" s="94">
        <v>4642</v>
      </c>
    </row>
    <row r="10" spans="1:8" s="86" customFormat="1" ht="15.75" customHeight="1">
      <c r="A10" s="92" t="s">
        <v>14</v>
      </c>
      <c r="B10" s="94">
        <v>2636</v>
      </c>
      <c r="C10" s="94">
        <v>13</v>
      </c>
      <c r="D10" s="94">
        <v>-30</v>
      </c>
      <c r="E10" s="94">
        <v>19</v>
      </c>
      <c r="F10" s="94">
        <v>2638</v>
      </c>
    </row>
    <row r="11" spans="1:8" s="86" customFormat="1" ht="15.75" customHeight="1">
      <c r="A11" s="92" t="s">
        <v>15</v>
      </c>
      <c r="B11" s="94">
        <v>6014</v>
      </c>
      <c r="C11" s="94">
        <v>6</v>
      </c>
      <c r="D11" s="94">
        <v>15</v>
      </c>
      <c r="E11" s="94">
        <v>3</v>
      </c>
      <c r="F11" s="94">
        <v>6038</v>
      </c>
    </row>
    <row r="12" spans="1:8" s="86" customFormat="1" ht="15.75" customHeight="1">
      <c r="A12" s="92" t="s">
        <v>16</v>
      </c>
      <c r="B12" s="94">
        <v>472</v>
      </c>
      <c r="C12" s="94">
        <v>1</v>
      </c>
      <c r="D12" s="94">
        <v>1</v>
      </c>
      <c r="E12" s="94">
        <v>-1</v>
      </c>
      <c r="F12" s="94">
        <v>473</v>
      </c>
    </row>
    <row r="13" spans="1:8" s="86" customFormat="1" ht="15.75" customHeight="1">
      <c r="A13" s="86" t="s">
        <v>121</v>
      </c>
      <c r="B13" s="94">
        <v>13836</v>
      </c>
      <c r="C13" s="94">
        <v>45</v>
      </c>
      <c r="D13" s="94">
        <v>5</v>
      </c>
      <c r="E13" s="94">
        <v>97</v>
      </c>
      <c r="F13" s="94">
        <v>13983</v>
      </c>
    </row>
    <row r="14" spans="1:8" s="86" customFormat="1" ht="15.75" customHeight="1">
      <c r="A14" s="92" t="s">
        <v>17</v>
      </c>
      <c r="B14" s="94">
        <v>4416</v>
      </c>
      <c r="C14" s="94">
        <v>4</v>
      </c>
      <c r="D14" s="94">
        <v>27</v>
      </c>
      <c r="E14" s="94">
        <v>18</v>
      </c>
      <c r="F14" s="94">
        <v>4465</v>
      </c>
    </row>
    <row r="15" spans="1:8" s="86" customFormat="1" ht="15.75" customHeight="1">
      <c r="A15" s="92" t="s">
        <v>18</v>
      </c>
      <c r="B15" s="94">
        <v>4389</v>
      </c>
      <c r="C15" s="94">
        <v>16</v>
      </c>
      <c r="D15" s="94">
        <v>-52</v>
      </c>
      <c r="E15" s="94">
        <v>46</v>
      </c>
      <c r="F15" s="94">
        <v>4399</v>
      </c>
    </row>
    <row r="16" spans="1:8" s="86" customFormat="1" ht="15.75" customHeight="1">
      <c r="A16" s="92" t="s">
        <v>19</v>
      </c>
      <c r="B16" s="94">
        <v>1671</v>
      </c>
      <c r="C16" s="94">
        <v>-1</v>
      </c>
      <c r="D16" s="94">
        <v>14</v>
      </c>
      <c r="E16" s="94">
        <v>6</v>
      </c>
      <c r="F16" s="94">
        <v>1690</v>
      </c>
    </row>
    <row r="17" spans="1:6" s="86" customFormat="1" ht="15.75" customHeight="1">
      <c r="A17" s="92" t="s">
        <v>20</v>
      </c>
      <c r="B17" s="94">
        <v>2276</v>
      </c>
      <c r="C17" s="94">
        <v>21</v>
      </c>
      <c r="D17" s="94">
        <v>5</v>
      </c>
      <c r="E17" s="94">
        <v>20</v>
      </c>
      <c r="F17" s="94">
        <v>2322</v>
      </c>
    </row>
    <row r="18" spans="1:6" s="86" customFormat="1" ht="15.75" customHeight="1" thickBot="1">
      <c r="A18" s="248" t="s">
        <v>21</v>
      </c>
      <c r="B18" s="249">
        <v>1084</v>
      </c>
      <c r="C18" s="249">
        <v>5</v>
      </c>
      <c r="D18" s="249">
        <v>11</v>
      </c>
      <c r="E18" s="249">
        <v>7</v>
      </c>
      <c r="F18" s="249">
        <v>1107</v>
      </c>
    </row>
    <row r="19" spans="1:6" s="81" customFormat="1" ht="15">
      <c r="A19" s="401" t="s">
        <v>646</v>
      </c>
      <c r="B19" s="401"/>
      <c r="C19" s="401"/>
      <c r="D19" s="401"/>
      <c r="E19" s="401"/>
      <c r="F19" s="401"/>
    </row>
  </sheetData>
  <mergeCells count="3">
    <mergeCell ref="A3:F3"/>
    <mergeCell ref="A1:H1"/>
    <mergeCell ref="A19:F19"/>
  </mergeCells>
  <phoneticPr fontId="19" type="noConversion"/>
  <pageMargins left="0.78740157499999996" right="0.78740157499999996" top="0.984251969" bottom="0.984251969" header="0.4921259845" footer="0.4921259845"/>
  <pageSetup paperSize="9" scale="91" orientation="landscape" r:id="rId1"/>
  <headerFooter alignWithMargins="0"/>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21"/>
  <sheetViews>
    <sheetView zoomScale="85" zoomScaleNormal="85" workbookViewId="0">
      <selection activeCell="I21" sqref="I21"/>
    </sheetView>
  </sheetViews>
  <sheetFormatPr baseColWidth="10" defaultColWidth="11.42578125" defaultRowHeight="12"/>
  <cols>
    <col min="1" max="1" width="6.85546875" style="50" customWidth="1"/>
    <col min="2" max="2" width="19.85546875" style="47" bestFit="1" customWidth="1"/>
    <col min="3" max="3" width="16.140625" style="47" bestFit="1" customWidth="1"/>
    <col min="4" max="4" width="19" style="47" bestFit="1" customWidth="1"/>
    <col min="5" max="5" width="21.28515625" style="47" bestFit="1" customWidth="1"/>
    <col min="6" max="6" width="19.85546875" style="47" bestFit="1" customWidth="1"/>
    <col min="7" max="16384" width="11.42578125" style="47"/>
  </cols>
  <sheetData>
    <row r="1" spans="1:6" s="48" customFormat="1" ht="18">
      <c r="A1" s="441" t="s">
        <v>444</v>
      </c>
      <c r="B1" s="441"/>
      <c r="C1" s="441"/>
      <c r="D1" s="441"/>
      <c r="E1" s="441"/>
      <c r="F1" s="441"/>
    </row>
    <row r="2" spans="1:6" s="48" customFormat="1" ht="15.75" customHeight="1">
      <c r="A2" s="49"/>
      <c r="B2" s="49"/>
      <c r="C2" s="49"/>
      <c r="D2" s="49"/>
      <c r="E2" s="49"/>
      <c r="F2" s="49"/>
    </row>
    <row r="3" spans="1:6" s="185" customFormat="1" ht="15.75" customHeight="1" thickBot="1">
      <c r="A3" s="440" t="s">
        <v>179</v>
      </c>
      <c r="B3" s="430"/>
      <c r="C3" s="430"/>
      <c r="D3" s="430"/>
      <c r="E3" s="430"/>
      <c r="F3" s="430"/>
    </row>
    <row r="4" spans="1:6" s="186" customFormat="1" ht="59.25" customHeight="1">
      <c r="A4" s="318" t="s">
        <v>1</v>
      </c>
      <c r="B4" s="319" t="s">
        <v>315</v>
      </c>
      <c r="C4" s="319" t="s">
        <v>199</v>
      </c>
      <c r="D4" s="319" t="s">
        <v>246</v>
      </c>
      <c r="E4" s="319" t="s">
        <v>326</v>
      </c>
      <c r="F4" s="319" t="s">
        <v>316</v>
      </c>
    </row>
    <row r="5" spans="1:6" s="185" customFormat="1" ht="15.75" customHeight="1">
      <c r="A5" s="187">
        <v>2008</v>
      </c>
      <c r="B5" s="186">
        <v>14</v>
      </c>
      <c r="C5" s="186">
        <v>26</v>
      </c>
      <c r="D5" s="185">
        <v>25</v>
      </c>
      <c r="E5" s="188">
        <v>0</v>
      </c>
      <c r="F5" s="185">
        <v>15</v>
      </c>
    </row>
    <row r="6" spans="1:6" s="185" customFormat="1" ht="15.75" customHeight="1">
      <c r="A6" s="187">
        <v>2009</v>
      </c>
      <c r="B6" s="186">
        <f>F5</f>
        <v>15</v>
      </c>
      <c r="C6" s="186">
        <v>294</v>
      </c>
      <c r="D6" s="185">
        <v>261</v>
      </c>
      <c r="E6" s="188">
        <v>0</v>
      </c>
      <c r="F6" s="185">
        <f t="shared" ref="F6:F11" si="0">B6+C6+E6-D6</f>
        <v>48</v>
      </c>
    </row>
    <row r="7" spans="1:6" s="185" customFormat="1" ht="15.75" customHeight="1">
      <c r="A7" s="187">
        <v>2010</v>
      </c>
      <c r="B7" s="186">
        <f>F6</f>
        <v>48</v>
      </c>
      <c r="C7" s="186">
        <v>113</v>
      </c>
      <c r="D7" s="185">
        <v>116</v>
      </c>
      <c r="E7" s="188">
        <v>0</v>
      </c>
      <c r="F7" s="185">
        <f t="shared" si="0"/>
        <v>45</v>
      </c>
    </row>
    <row r="8" spans="1:6" s="185" customFormat="1" ht="15.75" customHeight="1">
      <c r="A8" s="187">
        <v>2011</v>
      </c>
      <c r="B8" s="186">
        <f>F7</f>
        <v>45</v>
      </c>
      <c r="C8" s="186">
        <v>75</v>
      </c>
      <c r="D8" s="185">
        <v>72</v>
      </c>
      <c r="E8" s="188">
        <v>0</v>
      </c>
      <c r="F8" s="185">
        <f t="shared" si="0"/>
        <v>48</v>
      </c>
    </row>
    <row r="9" spans="1:6" s="189" customFormat="1" ht="15.75" customHeight="1">
      <c r="A9" s="187">
        <v>2012</v>
      </c>
      <c r="B9" s="186">
        <f>F8</f>
        <v>48</v>
      </c>
      <c r="C9" s="186">
        <v>74</v>
      </c>
      <c r="D9" s="185">
        <v>88</v>
      </c>
      <c r="E9" s="188">
        <v>0</v>
      </c>
      <c r="F9" s="185">
        <f t="shared" si="0"/>
        <v>34</v>
      </c>
    </row>
    <row r="10" spans="1:6" s="189" customFormat="1" ht="15.75" customHeight="1">
      <c r="A10" s="187">
        <v>2013</v>
      </c>
      <c r="B10" s="186">
        <v>34</v>
      </c>
      <c r="C10" s="186">
        <v>93</v>
      </c>
      <c r="D10" s="185">
        <v>91</v>
      </c>
      <c r="E10" s="185">
        <v>3</v>
      </c>
      <c r="F10" s="185">
        <f t="shared" si="0"/>
        <v>39</v>
      </c>
    </row>
    <row r="11" spans="1:6" s="189" customFormat="1" ht="15.75" customHeight="1">
      <c r="A11" s="187">
        <v>2014</v>
      </c>
      <c r="B11" s="186">
        <v>39</v>
      </c>
      <c r="C11" s="186">
        <v>73</v>
      </c>
      <c r="D11" s="185">
        <v>44</v>
      </c>
      <c r="E11" s="188">
        <v>0</v>
      </c>
      <c r="F11" s="185">
        <f t="shared" si="0"/>
        <v>68</v>
      </c>
    </row>
    <row r="12" spans="1:6" s="189" customFormat="1" ht="15.75" customHeight="1">
      <c r="A12" s="187">
        <v>2015</v>
      </c>
      <c r="B12" s="186">
        <v>68</v>
      </c>
      <c r="C12" s="186">
        <v>154</v>
      </c>
      <c r="D12" s="185">
        <v>104</v>
      </c>
      <c r="E12" s="185">
        <v>3</v>
      </c>
      <c r="F12" s="185">
        <f>B12+C12+E12-D12</f>
        <v>121</v>
      </c>
    </row>
    <row r="13" spans="1:6" s="189" customFormat="1" ht="15.75" customHeight="1">
      <c r="A13" s="187">
        <v>2016</v>
      </c>
      <c r="B13" s="186">
        <v>121</v>
      </c>
      <c r="C13" s="186">
        <v>83</v>
      </c>
      <c r="D13" s="185">
        <v>125</v>
      </c>
      <c r="E13" s="185">
        <v>1</v>
      </c>
      <c r="F13" s="185">
        <f>B13+C13+E13-D13</f>
        <v>80</v>
      </c>
    </row>
    <row r="14" spans="1:6" s="189" customFormat="1" ht="15.75" customHeight="1">
      <c r="A14" s="187">
        <v>2017</v>
      </c>
      <c r="B14" s="186">
        <v>80</v>
      </c>
      <c r="C14" s="186">
        <v>152</v>
      </c>
      <c r="D14" s="185">
        <v>124</v>
      </c>
      <c r="E14" s="188">
        <v>0</v>
      </c>
      <c r="F14" s="185">
        <f>B14+C14+E14-D14</f>
        <v>108</v>
      </c>
    </row>
    <row r="15" spans="1:6" s="189" customFormat="1" ht="15.75" customHeight="1">
      <c r="A15" s="187">
        <v>2018</v>
      </c>
      <c r="B15" s="186">
        <v>109</v>
      </c>
      <c r="C15" s="186">
        <v>165</v>
      </c>
      <c r="D15" s="185">
        <v>194</v>
      </c>
      <c r="E15" s="188">
        <v>0</v>
      </c>
      <c r="F15" s="185">
        <f>B15+C15+E15-D15</f>
        <v>80</v>
      </c>
    </row>
    <row r="16" spans="1:6" s="189" customFormat="1" ht="15.75" customHeight="1" thickBot="1">
      <c r="A16" s="463">
        <v>2019</v>
      </c>
      <c r="B16" s="461">
        <v>80</v>
      </c>
      <c r="C16" s="461">
        <v>53</v>
      </c>
      <c r="D16" s="384">
        <v>76</v>
      </c>
      <c r="E16" s="382">
        <v>0</v>
      </c>
      <c r="F16" s="384">
        <f>B16+C16+E16-D16</f>
        <v>57</v>
      </c>
    </row>
    <row r="17" spans="1:10" s="189" customFormat="1" ht="15.75" customHeight="1">
      <c r="A17" s="401" t="s">
        <v>646</v>
      </c>
      <c r="B17" s="401"/>
      <c r="C17" s="401"/>
      <c r="D17" s="401"/>
      <c r="E17" s="401"/>
      <c r="F17" s="401"/>
      <c r="G17" s="217"/>
      <c r="H17" s="217"/>
      <c r="I17" s="217"/>
      <c r="J17" s="217"/>
    </row>
    <row r="18" spans="1:10" s="189" customFormat="1" ht="15.75" customHeight="1">
      <c r="A18" s="190"/>
    </row>
    <row r="19" spans="1:10" s="189" customFormat="1" ht="15.75" customHeight="1">
      <c r="A19" s="443" t="s">
        <v>131</v>
      </c>
      <c r="B19" s="443"/>
      <c r="C19" s="443"/>
      <c r="D19" s="443"/>
      <c r="E19" s="443"/>
      <c r="F19" s="443"/>
    </row>
    <row r="20" spans="1:10" s="189" customFormat="1" ht="15.75" customHeight="1">
      <c r="A20" s="444" t="s">
        <v>440</v>
      </c>
      <c r="B20" s="444"/>
      <c r="C20" s="444"/>
      <c r="D20" s="444"/>
      <c r="E20" s="444"/>
      <c r="F20" s="444"/>
    </row>
    <row r="21" spans="1:10" s="189" customFormat="1" ht="96" customHeight="1">
      <c r="A21" s="442" t="s">
        <v>412</v>
      </c>
      <c r="B21" s="442"/>
      <c r="C21" s="442"/>
      <c r="D21" s="442"/>
      <c r="E21" s="442"/>
      <c r="F21" s="442"/>
    </row>
  </sheetData>
  <mergeCells count="6">
    <mergeCell ref="A3:F3"/>
    <mergeCell ref="A1:F1"/>
    <mergeCell ref="A21:F21"/>
    <mergeCell ref="A19:F19"/>
    <mergeCell ref="A20:F20"/>
    <mergeCell ref="A17:F17"/>
  </mergeCells>
  <phoneticPr fontId="19" type="noConversion"/>
  <pageMargins left="0.78740157499999996" right="0.78740157499999996" top="0.984251969" bottom="0.984251969" header="0.4921259845" footer="0.4921259845"/>
  <pageSetup paperSize="9" orientation="landscape" r:id="rId1"/>
  <headerFooter alignWithMargins="0"/>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56"/>
  <sheetViews>
    <sheetView zoomScale="85" zoomScaleNormal="85" workbookViewId="0">
      <selection activeCell="P31" sqref="P31"/>
    </sheetView>
  </sheetViews>
  <sheetFormatPr baseColWidth="10" defaultColWidth="11.42578125" defaultRowHeight="12"/>
  <cols>
    <col min="1" max="1" width="6.85546875" style="52" customWidth="1"/>
    <col min="2" max="2" width="6.85546875" style="47" bestFit="1" customWidth="1"/>
    <col min="3" max="3" width="19.28515625" style="47" bestFit="1" customWidth="1"/>
    <col min="4" max="4" width="16.5703125" style="47" bestFit="1" customWidth="1"/>
    <col min="5" max="5" width="15.28515625" style="47" bestFit="1" customWidth="1"/>
    <col min="6" max="6" width="19.42578125" style="47" bestFit="1" customWidth="1"/>
    <col min="7" max="7" width="14.7109375" style="47" bestFit="1" customWidth="1"/>
    <col min="8" max="8" width="12.140625" style="47" bestFit="1" customWidth="1"/>
    <col min="9" max="9" width="10.42578125" style="47" customWidth="1"/>
    <col min="10" max="10" width="9.7109375" style="47" bestFit="1" customWidth="1"/>
    <col min="11" max="16384" width="11.42578125" style="47"/>
  </cols>
  <sheetData>
    <row r="1" spans="1:10" s="48" customFormat="1" ht="18">
      <c r="A1" s="441" t="s">
        <v>222</v>
      </c>
      <c r="B1" s="441"/>
      <c r="C1" s="441"/>
      <c r="D1" s="441"/>
      <c r="E1" s="441"/>
      <c r="F1" s="441"/>
      <c r="G1" s="441"/>
      <c r="H1" s="441"/>
      <c r="I1" s="441"/>
      <c r="J1" s="441"/>
    </row>
    <row r="2" spans="1:10" ht="15">
      <c r="A2" s="192"/>
      <c r="B2" s="189"/>
      <c r="C2" s="189"/>
      <c r="D2" s="189"/>
      <c r="E2" s="189"/>
      <c r="F2" s="189"/>
      <c r="G2" s="189"/>
      <c r="H2" s="189"/>
      <c r="I2" s="189"/>
      <c r="J2" s="189"/>
    </row>
    <row r="3" spans="1:10" ht="15.75" thickBot="1">
      <c r="A3" s="440" t="s">
        <v>180</v>
      </c>
      <c r="B3" s="447"/>
      <c r="C3" s="447"/>
      <c r="D3" s="447"/>
      <c r="E3" s="447"/>
      <c r="F3" s="447"/>
      <c r="G3" s="447"/>
      <c r="H3" s="447"/>
      <c r="I3" s="447"/>
      <c r="J3" s="447"/>
    </row>
    <row r="4" spans="1:10" ht="15.75">
      <c r="A4" s="193"/>
      <c r="B4" s="448" t="s">
        <v>222</v>
      </c>
      <c r="C4" s="448"/>
      <c r="D4" s="433"/>
      <c r="E4" s="433"/>
      <c r="F4" s="433"/>
      <c r="G4" s="433"/>
      <c r="H4" s="433"/>
      <c r="I4" s="433"/>
      <c r="J4" s="433"/>
    </row>
    <row r="5" spans="1:10" ht="75.75" customHeight="1">
      <c r="A5" s="322" t="s">
        <v>1</v>
      </c>
      <c r="B5" s="323" t="s">
        <v>7</v>
      </c>
      <c r="C5" s="324" t="s">
        <v>201</v>
      </c>
      <c r="D5" s="324" t="s">
        <v>410</v>
      </c>
      <c r="E5" s="324" t="s">
        <v>429</v>
      </c>
      <c r="F5" s="324" t="s">
        <v>312</v>
      </c>
      <c r="G5" s="324" t="s">
        <v>200</v>
      </c>
      <c r="H5" s="324" t="s">
        <v>310</v>
      </c>
      <c r="I5" s="324" t="s">
        <v>313</v>
      </c>
      <c r="J5" s="324" t="s">
        <v>311</v>
      </c>
    </row>
    <row r="6" spans="1:10" ht="15">
      <c r="A6" s="191">
        <v>2008</v>
      </c>
      <c r="B6" s="381">
        <f t="shared" ref="B6:B11" si="0">SUM(C6:J6)</f>
        <v>25</v>
      </c>
      <c r="C6" s="188">
        <v>0</v>
      </c>
      <c r="D6" s="188">
        <v>0</v>
      </c>
      <c r="E6" s="185">
        <v>7</v>
      </c>
      <c r="F6" s="185">
        <v>6</v>
      </c>
      <c r="G6" s="188">
        <v>0</v>
      </c>
      <c r="H6" s="185">
        <v>4</v>
      </c>
      <c r="I6" s="185">
        <v>8</v>
      </c>
      <c r="J6" s="188">
        <v>0</v>
      </c>
    </row>
    <row r="7" spans="1:10" ht="15">
      <c r="A7" s="191">
        <v>2009</v>
      </c>
      <c r="B7" s="381">
        <f t="shared" si="0"/>
        <v>261</v>
      </c>
      <c r="C7" s="188">
        <v>0</v>
      </c>
      <c r="D7" s="185">
        <v>2</v>
      </c>
      <c r="E7" s="185">
        <v>7</v>
      </c>
      <c r="F7" s="185">
        <v>58</v>
      </c>
      <c r="G7" s="185">
        <v>81</v>
      </c>
      <c r="H7" s="185">
        <v>12</v>
      </c>
      <c r="I7" s="185">
        <v>101</v>
      </c>
      <c r="J7" s="188">
        <v>0</v>
      </c>
    </row>
    <row r="8" spans="1:10" ht="15">
      <c r="A8" s="191">
        <v>2010</v>
      </c>
      <c r="B8" s="381">
        <f t="shared" si="0"/>
        <v>116</v>
      </c>
      <c r="C8" s="188">
        <v>0</v>
      </c>
      <c r="D8" s="188">
        <v>0</v>
      </c>
      <c r="E8" s="185">
        <v>39</v>
      </c>
      <c r="F8" s="185">
        <v>22</v>
      </c>
      <c r="G8" s="185">
        <v>34</v>
      </c>
      <c r="H8" s="185">
        <v>1</v>
      </c>
      <c r="I8" s="185">
        <v>19</v>
      </c>
      <c r="J8" s="188">
        <v>1</v>
      </c>
    </row>
    <row r="9" spans="1:10" ht="15">
      <c r="A9" s="191">
        <v>2011</v>
      </c>
      <c r="B9" s="381">
        <f t="shared" si="0"/>
        <v>72</v>
      </c>
      <c r="C9" s="185">
        <v>2</v>
      </c>
      <c r="D9" s="188">
        <v>0</v>
      </c>
      <c r="E9" s="185">
        <v>12</v>
      </c>
      <c r="F9" s="185">
        <v>17</v>
      </c>
      <c r="G9" s="185">
        <v>14</v>
      </c>
      <c r="H9" s="188">
        <v>0</v>
      </c>
      <c r="I9" s="185">
        <v>27</v>
      </c>
      <c r="J9" s="188">
        <v>0</v>
      </c>
    </row>
    <row r="10" spans="1:10" ht="15">
      <c r="A10" s="191">
        <v>2012</v>
      </c>
      <c r="B10" s="381">
        <f t="shared" si="0"/>
        <v>88</v>
      </c>
      <c r="C10" s="185">
        <v>18</v>
      </c>
      <c r="D10" s="188">
        <v>0</v>
      </c>
      <c r="E10" s="185">
        <v>19</v>
      </c>
      <c r="F10" s="185">
        <v>15</v>
      </c>
      <c r="G10" s="185">
        <v>4</v>
      </c>
      <c r="H10" s="186">
        <v>1</v>
      </c>
      <c r="I10" s="185">
        <v>31</v>
      </c>
      <c r="J10" s="188">
        <v>0</v>
      </c>
    </row>
    <row r="11" spans="1:10" ht="15">
      <c r="A11" s="191">
        <v>2013</v>
      </c>
      <c r="B11" s="381">
        <f t="shared" si="0"/>
        <v>91</v>
      </c>
      <c r="C11" s="188">
        <v>1</v>
      </c>
      <c r="D11" s="188">
        <v>0</v>
      </c>
      <c r="E11" s="185">
        <v>18</v>
      </c>
      <c r="F11" s="185">
        <v>12</v>
      </c>
      <c r="G11" s="185">
        <v>23</v>
      </c>
      <c r="H11" s="194" t="s">
        <v>104</v>
      </c>
      <c r="I11" s="185">
        <v>37</v>
      </c>
      <c r="J11" s="188">
        <v>0</v>
      </c>
    </row>
    <row r="12" spans="1:10" ht="15">
      <c r="A12" s="191">
        <v>2014</v>
      </c>
      <c r="B12" s="381">
        <f t="shared" ref="B12:B17" si="1">SUM(C12:J12)</f>
        <v>44</v>
      </c>
      <c r="C12" s="188">
        <v>2</v>
      </c>
      <c r="D12" s="188">
        <v>0</v>
      </c>
      <c r="E12" s="185">
        <v>8</v>
      </c>
      <c r="F12" s="185">
        <v>3</v>
      </c>
      <c r="G12" s="185">
        <v>17</v>
      </c>
      <c r="H12" s="194" t="s">
        <v>104</v>
      </c>
      <c r="I12" s="185">
        <v>14</v>
      </c>
      <c r="J12" s="188">
        <v>0</v>
      </c>
    </row>
    <row r="13" spans="1:10" ht="15">
      <c r="A13" s="191">
        <v>2015</v>
      </c>
      <c r="B13" s="381">
        <f t="shared" si="1"/>
        <v>104</v>
      </c>
      <c r="C13" s="188">
        <v>2</v>
      </c>
      <c r="D13" s="188">
        <v>4</v>
      </c>
      <c r="E13" s="185">
        <v>27</v>
      </c>
      <c r="F13" s="185">
        <v>15</v>
      </c>
      <c r="G13" s="185">
        <v>29</v>
      </c>
      <c r="H13" s="194" t="s">
        <v>104</v>
      </c>
      <c r="I13" s="185">
        <v>27</v>
      </c>
      <c r="J13" s="188">
        <v>0</v>
      </c>
    </row>
    <row r="14" spans="1:10" ht="15">
      <c r="A14" s="191">
        <v>2016</v>
      </c>
      <c r="B14" s="381">
        <f t="shared" si="1"/>
        <v>125</v>
      </c>
      <c r="C14" s="188">
        <v>19</v>
      </c>
      <c r="D14" s="188">
        <v>14</v>
      </c>
      <c r="E14" s="188">
        <v>0</v>
      </c>
      <c r="F14" s="185">
        <v>5</v>
      </c>
      <c r="G14" s="185">
        <v>65</v>
      </c>
      <c r="H14" s="194" t="s">
        <v>104</v>
      </c>
      <c r="I14" s="185">
        <v>22</v>
      </c>
      <c r="J14" s="188">
        <v>0</v>
      </c>
    </row>
    <row r="15" spans="1:10" ht="15">
      <c r="A15" s="191">
        <v>2017</v>
      </c>
      <c r="B15" s="381">
        <f t="shared" si="1"/>
        <v>124</v>
      </c>
      <c r="C15" s="188">
        <v>17</v>
      </c>
      <c r="D15" s="188">
        <v>0</v>
      </c>
      <c r="E15" s="188">
        <v>0</v>
      </c>
      <c r="F15" s="185">
        <v>13</v>
      </c>
      <c r="G15" s="185">
        <v>48</v>
      </c>
      <c r="H15" s="194" t="s">
        <v>104</v>
      </c>
      <c r="I15" s="185">
        <v>45</v>
      </c>
      <c r="J15" s="188">
        <v>1</v>
      </c>
    </row>
    <row r="16" spans="1:10" ht="15">
      <c r="A16" s="191">
        <v>2018</v>
      </c>
      <c r="B16" s="381">
        <f t="shared" si="1"/>
        <v>194</v>
      </c>
      <c r="C16" s="188">
        <v>2</v>
      </c>
      <c r="D16" s="188">
        <v>3</v>
      </c>
      <c r="E16" s="188">
        <v>1</v>
      </c>
      <c r="F16" s="185">
        <v>17</v>
      </c>
      <c r="G16" s="185">
        <v>102</v>
      </c>
      <c r="H16" s="194" t="s">
        <v>104</v>
      </c>
      <c r="I16" s="185">
        <v>69</v>
      </c>
      <c r="J16" s="188">
        <v>0</v>
      </c>
    </row>
    <row r="17" spans="1:10" ht="15.75" thickBot="1">
      <c r="A17" s="320">
        <v>2019</v>
      </c>
      <c r="B17" s="382">
        <f t="shared" si="1"/>
        <v>76</v>
      </c>
      <c r="C17" s="317">
        <v>0</v>
      </c>
      <c r="D17" s="317">
        <v>2</v>
      </c>
      <c r="E17" s="317">
        <v>1</v>
      </c>
      <c r="F17" s="316">
        <v>11</v>
      </c>
      <c r="G17" s="316">
        <v>49</v>
      </c>
      <c r="H17" s="321" t="s">
        <v>104</v>
      </c>
      <c r="I17" s="316">
        <v>11</v>
      </c>
      <c r="J17" s="317">
        <v>2</v>
      </c>
    </row>
    <row r="18" spans="1:10" s="57" customFormat="1" ht="15" customHeight="1">
      <c r="A18" s="401" t="s">
        <v>646</v>
      </c>
      <c r="B18" s="401"/>
      <c r="C18" s="401"/>
      <c r="D18" s="401"/>
      <c r="E18" s="401"/>
      <c r="F18" s="401"/>
      <c r="G18" s="401"/>
      <c r="H18" s="401"/>
      <c r="I18" s="401"/>
      <c r="J18" s="401"/>
    </row>
    <row r="19" spans="1:10" ht="15.75">
      <c r="A19" s="446" t="s">
        <v>131</v>
      </c>
      <c r="B19" s="446"/>
      <c r="C19" s="446"/>
      <c r="D19" s="446"/>
      <c r="E19" s="446"/>
      <c r="F19" s="446"/>
      <c r="G19" s="446"/>
      <c r="H19" s="446"/>
      <c r="I19" s="446"/>
      <c r="J19" s="446"/>
    </row>
    <row r="20" spans="1:10" ht="15">
      <c r="A20" s="444" t="s">
        <v>269</v>
      </c>
      <c r="B20" s="444"/>
      <c r="C20" s="444"/>
      <c r="D20" s="444"/>
      <c r="E20" s="444"/>
      <c r="F20" s="444"/>
      <c r="G20" s="444"/>
      <c r="H20" s="444"/>
      <c r="I20" s="444"/>
      <c r="J20" s="444"/>
    </row>
    <row r="21" spans="1:10" ht="15">
      <c r="A21" s="191" t="s">
        <v>484</v>
      </c>
      <c r="B21" s="191"/>
      <c r="C21" s="191"/>
      <c r="D21" s="191"/>
      <c r="E21" s="191"/>
      <c r="F21" s="191"/>
      <c r="G21" s="191"/>
      <c r="H21" s="191"/>
      <c r="I21" s="191"/>
      <c r="J21" s="191"/>
    </row>
    <row r="22" spans="1:10" ht="15.75" customHeight="1">
      <c r="A22" s="191"/>
      <c r="B22" s="191"/>
      <c r="C22" s="191"/>
      <c r="D22" s="191"/>
      <c r="E22" s="191"/>
      <c r="F22" s="191"/>
      <c r="G22" s="191"/>
      <c r="H22" s="191"/>
      <c r="I22" s="191"/>
      <c r="J22" s="191"/>
    </row>
    <row r="23" spans="1:10" ht="16.5" customHeight="1"/>
    <row r="24" spans="1:10" ht="18">
      <c r="A24" s="445" t="s">
        <v>415</v>
      </c>
      <c r="B24" s="445"/>
      <c r="C24" s="445"/>
      <c r="D24" s="445"/>
      <c r="E24" s="445"/>
      <c r="F24" s="445"/>
      <c r="G24" s="445"/>
      <c r="H24" s="445"/>
      <c r="I24" s="445"/>
      <c r="J24" s="445"/>
    </row>
    <row r="25" spans="1:10" s="54" customFormat="1" ht="15.75" customHeight="1"/>
    <row r="26" spans="1:10" ht="15.75" customHeight="1" thickBot="1">
      <c r="A26" s="440" t="s">
        <v>306</v>
      </c>
      <c r="B26" s="440"/>
      <c r="C26" s="440"/>
      <c r="D26" s="440"/>
      <c r="E26" s="440"/>
      <c r="F26" s="196"/>
      <c r="G26" s="86"/>
      <c r="H26" s="86"/>
      <c r="I26" s="86"/>
      <c r="J26" s="86"/>
    </row>
    <row r="27" spans="1:10" ht="31.5" customHeight="1">
      <c r="A27" s="326" t="s">
        <v>1</v>
      </c>
      <c r="B27" s="327" t="s">
        <v>7</v>
      </c>
      <c r="C27" s="328" t="s">
        <v>47</v>
      </c>
      <c r="D27" s="328" t="s">
        <v>50</v>
      </c>
      <c r="E27" s="329" t="s">
        <v>308</v>
      </c>
      <c r="F27" s="189"/>
      <c r="G27" s="189"/>
      <c r="H27" s="189"/>
      <c r="I27" s="189"/>
      <c r="J27" s="189"/>
    </row>
    <row r="28" spans="1:10" ht="15.75" customHeight="1">
      <c r="A28" s="191">
        <v>2008</v>
      </c>
      <c r="B28" s="383">
        <v>6</v>
      </c>
      <c r="C28" s="197">
        <v>3</v>
      </c>
      <c r="D28" s="185">
        <v>2</v>
      </c>
      <c r="E28" s="189">
        <v>1</v>
      </c>
      <c r="F28" s="189"/>
      <c r="G28" s="189"/>
      <c r="H28" s="189"/>
      <c r="I28" s="189"/>
      <c r="J28" s="189"/>
    </row>
    <row r="29" spans="1:10" ht="15.75" customHeight="1">
      <c r="A29" s="191">
        <v>2009</v>
      </c>
      <c r="B29" s="383">
        <v>58</v>
      </c>
      <c r="C29" s="197">
        <v>53</v>
      </c>
      <c r="D29" s="185">
        <v>5</v>
      </c>
      <c r="E29" s="188">
        <v>0</v>
      </c>
      <c r="F29" s="189"/>
      <c r="G29" s="189"/>
      <c r="H29" s="189"/>
      <c r="I29" s="189"/>
      <c r="J29" s="189"/>
    </row>
    <row r="30" spans="1:10" ht="15.75" customHeight="1">
      <c r="A30" s="191">
        <v>2010</v>
      </c>
      <c r="B30" s="383">
        <v>22</v>
      </c>
      <c r="C30" s="195">
        <v>7</v>
      </c>
      <c r="D30" s="185">
        <v>14</v>
      </c>
      <c r="E30" s="189">
        <v>1</v>
      </c>
      <c r="F30" s="189"/>
      <c r="G30" s="189"/>
      <c r="H30" s="189"/>
      <c r="I30" s="189"/>
      <c r="J30" s="189"/>
    </row>
    <row r="31" spans="1:10" ht="15.75" customHeight="1">
      <c r="A31" s="191">
        <v>2011</v>
      </c>
      <c r="B31" s="383">
        <v>17</v>
      </c>
      <c r="C31" s="195">
        <v>14</v>
      </c>
      <c r="D31" s="185">
        <v>3</v>
      </c>
      <c r="E31" s="188">
        <v>0</v>
      </c>
      <c r="F31" s="189"/>
      <c r="G31" s="189"/>
      <c r="H31" s="189"/>
      <c r="I31" s="189"/>
      <c r="J31" s="189"/>
    </row>
    <row r="32" spans="1:10" ht="15.75" customHeight="1" thickBot="1">
      <c r="A32" s="320">
        <v>2012</v>
      </c>
      <c r="B32" s="384">
        <v>5</v>
      </c>
      <c r="C32" s="325">
        <v>5</v>
      </c>
      <c r="D32" s="317">
        <v>0</v>
      </c>
      <c r="E32" s="317">
        <v>0</v>
      </c>
      <c r="F32" s="189"/>
      <c r="G32" s="189"/>
      <c r="H32" s="189"/>
      <c r="I32" s="189"/>
      <c r="J32" s="189"/>
    </row>
    <row r="33" spans="1:10" ht="15.75" customHeight="1">
      <c r="A33" s="401" t="s">
        <v>646</v>
      </c>
      <c r="B33" s="401"/>
      <c r="C33" s="401"/>
      <c r="D33" s="401"/>
      <c r="E33" s="401"/>
      <c r="F33" s="217"/>
      <c r="G33" s="217"/>
      <c r="H33" s="217"/>
      <c r="I33" s="217"/>
      <c r="J33" s="217"/>
    </row>
    <row r="34" spans="1:10" ht="15.75" customHeight="1">
      <c r="A34" s="217"/>
      <c r="B34" s="217"/>
      <c r="C34" s="217"/>
      <c r="D34" s="217"/>
      <c r="E34" s="217"/>
      <c r="F34" s="217"/>
      <c r="G34" s="217"/>
      <c r="H34" s="217"/>
      <c r="I34" s="217"/>
      <c r="J34" s="217"/>
    </row>
    <row r="35" spans="1:10" ht="15.75" customHeight="1">
      <c r="A35" s="446" t="s">
        <v>131</v>
      </c>
      <c r="B35" s="446"/>
      <c r="C35" s="446"/>
      <c r="D35" s="446"/>
      <c r="E35" s="446"/>
      <c r="F35" s="446"/>
      <c r="G35" s="446"/>
      <c r="H35" s="446"/>
      <c r="I35" s="446"/>
      <c r="J35" s="446"/>
    </row>
    <row r="36" spans="1:10" ht="15.75" customHeight="1">
      <c r="A36" s="449" t="s">
        <v>414</v>
      </c>
      <c r="B36" s="449"/>
      <c r="C36" s="449"/>
      <c r="D36" s="449"/>
      <c r="E36" s="449"/>
      <c r="F36" s="449"/>
      <c r="G36" s="449"/>
      <c r="H36" s="449"/>
      <c r="I36" s="449"/>
      <c r="J36" s="449"/>
    </row>
    <row r="37" spans="1:10" ht="15.75" customHeight="1">
      <c r="A37" s="449" t="s">
        <v>328</v>
      </c>
      <c r="B37" s="449"/>
      <c r="C37" s="449"/>
      <c r="D37" s="449"/>
      <c r="E37" s="449"/>
      <c r="F37" s="449"/>
      <c r="G37" s="449"/>
      <c r="H37" s="449"/>
      <c r="I37" s="449"/>
      <c r="J37" s="449"/>
    </row>
    <row r="38" spans="1:10" ht="15.75" customHeight="1">
      <c r="B38" s="52"/>
      <c r="C38" s="52"/>
      <c r="D38" s="52"/>
      <c r="E38" s="52"/>
      <c r="F38" s="52"/>
      <c r="G38" s="52"/>
      <c r="H38" s="52"/>
      <c r="I38" s="52"/>
      <c r="J38" s="52"/>
    </row>
    <row r="39" spans="1:10" ht="15.75" customHeight="1">
      <c r="A39" s="55"/>
      <c r="B39" s="56"/>
      <c r="C39" s="56"/>
      <c r="D39" s="56"/>
      <c r="E39" s="56"/>
      <c r="F39" s="56"/>
      <c r="G39" s="56"/>
      <c r="H39" s="56"/>
      <c r="I39" s="56"/>
      <c r="J39" s="56"/>
    </row>
    <row r="40" spans="1:10" s="54" customFormat="1" ht="18">
      <c r="A40" s="445" t="s">
        <v>416</v>
      </c>
      <c r="B40" s="445"/>
      <c r="C40" s="445"/>
      <c r="D40" s="445"/>
      <c r="E40" s="445"/>
      <c r="F40" s="445"/>
      <c r="G40" s="445"/>
      <c r="H40" s="445"/>
      <c r="I40" s="445"/>
      <c r="J40" s="445"/>
    </row>
    <row r="41" spans="1:10" s="54" customFormat="1">
      <c r="A41" s="53"/>
      <c r="B41" s="53"/>
      <c r="C41" s="53"/>
      <c r="D41" s="53"/>
      <c r="E41" s="53"/>
      <c r="F41" s="53"/>
      <c r="G41" s="53"/>
      <c r="H41" s="53"/>
      <c r="I41" s="53"/>
      <c r="J41" s="53"/>
    </row>
    <row r="42" spans="1:10" s="54" customFormat="1" ht="15.75" thickBot="1">
      <c r="A42" s="440" t="s">
        <v>307</v>
      </c>
      <c r="B42" s="440"/>
      <c r="C42" s="440"/>
      <c r="D42" s="440"/>
      <c r="E42" s="440"/>
      <c r="F42" s="196"/>
      <c r="G42" s="86"/>
      <c r="H42" s="86"/>
      <c r="I42" s="86"/>
      <c r="J42" s="86"/>
    </row>
    <row r="43" spans="1:10" ht="47.25">
      <c r="A43" s="326" t="s">
        <v>1</v>
      </c>
      <c r="B43" s="327" t="s">
        <v>7</v>
      </c>
      <c r="C43" s="328" t="s">
        <v>47</v>
      </c>
      <c r="D43" s="328" t="s">
        <v>50</v>
      </c>
      <c r="E43" s="329" t="s">
        <v>309</v>
      </c>
      <c r="F43" s="189"/>
      <c r="G43" s="189"/>
      <c r="H43" s="195"/>
      <c r="I43" s="189"/>
      <c r="J43" s="189"/>
    </row>
    <row r="44" spans="1:10" ht="12.75" customHeight="1">
      <c r="A44" s="191">
        <v>2012</v>
      </c>
      <c r="B44" s="383">
        <v>10</v>
      </c>
      <c r="C44" s="195">
        <v>5</v>
      </c>
      <c r="D44" s="185">
        <v>2</v>
      </c>
      <c r="E44" s="195">
        <v>3</v>
      </c>
      <c r="F44" s="189"/>
      <c r="G44" s="189"/>
      <c r="H44" s="195"/>
      <c r="I44" s="189"/>
      <c r="J44" s="189"/>
    </row>
    <row r="45" spans="1:10" ht="12.75" customHeight="1">
      <c r="A45" s="191">
        <v>2013</v>
      </c>
      <c r="B45" s="383">
        <v>12</v>
      </c>
      <c r="C45" s="195">
        <v>3</v>
      </c>
      <c r="D45" s="185">
        <v>2</v>
      </c>
      <c r="E45" s="195">
        <v>7</v>
      </c>
      <c r="F45" s="189"/>
      <c r="G45" s="189"/>
      <c r="H45" s="195"/>
      <c r="I45" s="189"/>
      <c r="J45" s="189"/>
    </row>
    <row r="46" spans="1:10" ht="12.75" customHeight="1">
      <c r="A46" s="191">
        <v>2014</v>
      </c>
      <c r="B46" s="383">
        <v>3</v>
      </c>
      <c r="C46" s="195">
        <v>2</v>
      </c>
      <c r="D46" s="188">
        <v>0</v>
      </c>
      <c r="E46" s="195">
        <v>1</v>
      </c>
      <c r="F46" s="195"/>
      <c r="G46" s="189"/>
      <c r="H46" s="189"/>
      <c r="I46" s="189"/>
      <c r="J46" s="189"/>
    </row>
    <row r="47" spans="1:10" ht="12.75" customHeight="1">
      <c r="A47" s="191">
        <v>2015</v>
      </c>
      <c r="B47" s="383">
        <v>15</v>
      </c>
      <c r="C47" s="195">
        <v>7</v>
      </c>
      <c r="D47" s="188">
        <v>0</v>
      </c>
      <c r="E47" s="195">
        <v>8</v>
      </c>
      <c r="F47" s="195"/>
      <c r="G47" s="189"/>
      <c r="H47" s="189"/>
      <c r="I47" s="189"/>
      <c r="J47" s="189"/>
    </row>
    <row r="48" spans="1:10" ht="12.75" customHeight="1">
      <c r="A48" s="191">
        <v>2016</v>
      </c>
      <c r="B48" s="383">
        <v>5</v>
      </c>
      <c r="C48" s="195">
        <v>2</v>
      </c>
      <c r="D48" s="188">
        <v>0</v>
      </c>
      <c r="E48" s="195">
        <v>3</v>
      </c>
      <c r="F48" s="195"/>
      <c r="G48" s="189"/>
      <c r="H48" s="189"/>
      <c r="I48" s="189"/>
      <c r="J48" s="189"/>
    </row>
    <row r="49" spans="1:10" ht="12.75" customHeight="1">
      <c r="A49" s="191">
        <v>2017</v>
      </c>
      <c r="B49" s="383">
        <v>13</v>
      </c>
      <c r="C49" s="195">
        <v>1</v>
      </c>
      <c r="D49" s="188">
        <v>1</v>
      </c>
      <c r="E49" s="195">
        <v>11</v>
      </c>
      <c r="F49" s="195"/>
      <c r="G49" s="189"/>
      <c r="H49" s="189"/>
      <c r="I49" s="189"/>
      <c r="J49" s="189"/>
    </row>
    <row r="50" spans="1:10" ht="12.75" customHeight="1">
      <c r="A50" s="191">
        <v>2018</v>
      </c>
      <c r="B50" s="383">
        <v>17</v>
      </c>
      <c r="C50" s="195">
        <v>3</v>
      </c>
      <c r="D50" s="188">
        <v>1</v>
      </c>
      <c r="E50" s="195">
        <v>13</v>
      </c>
      <c r="F50" s="195"/>
      <c r="G50" s="189"/>
      <c r="H50" s="189"/>
      <c r="I50" s="189"/>
      <c r="J50" s="189"/>
    </row>
    <row r="51" spans="1:10" ht="12.75" customHeight="1" thickBot="1">
      <c r="A51" s="320">
        <v>2019</v>
      </c>
      <c r="B51" s="384">
        <v>11</v>
      </c>
      <c r="C51" s="325">
        <v>4</v>
      </c>
      <c r="D51" s="317">
        <v>2</v>
      </c>
      <c r="E51" s="325">
        <v>5</v>
      </c>
      <c r="F51" s="195"/>
      <c r="G51" s="189"/>
      <c r="H51" s="189"/>
      <c r="I51" s="189"/>
      <c r="J51" s="189"/>
    </row>
    <row r="52" spans="1:10" ht="15">
      <c r="A52" s="401" t="s">
        <v>646</v>
      </c>
      <c r="B52" s="401"/>
      <c r="C52" s="401"/>
      <c r="D52" s="401"/>
      <c r="E52" s="401"/>
      <c r="F52" s="189"/>
      <c r="G52" s="189"/>
      <c r="H52" s="195"/>
      <c r="I52" s="189"/>
      <c r="J52" s="189"/>
    </row>
    <row r="53" spans="1:10" ht="15">
      <c r="A53" s="217"/>
      <c r="B53" s="217"/>
      <c r="C53" s="217"/>
      <c r="D53" s="217"/>
      <c r="E53" s="217"/>
      <c r="F53" s="189"/>
      <c r="G53" s="189"/>
      <c r="H53" s="195"/>
      <c r="I53" s="189"/>
      <c r="J53" s="189"/>
    </row>
    <row r="54" spans="1:10" ht="15.75">
      <c r="A54" s="446" t="s">
        <v>131</v>
      </c>
      <c r="B54" s="446"/>
      <c r="C54" s="446"/>
      <c r="D54" s="446"/>
      <c r="E54" s="446"/>
      <c r="F54" s="446"/>
      <c r="G54" s="446"/>
      <c r="H54" s="446"/>
      <c r="I54" s="446"/>
      <c r="J54" s="446"/>
    </row>
    <row r="55" spans="1:10" ht="15">
      <c r="A55" s="449" t="s">
        <v>305</v>
      </c>
      <c r="B55" s="449"/>
      <c r="C55" s="449"/>
      <c r="D55" s="449"/>
      <c r="E55" s="449"/>
      <c r="F55" s="449"/>
      <c r="G55" s="449"/>
      <c r="H55" s="449"/>
      <c r="I55" s="449"/>
      <c r="J55" s="449"/>
    </row>
    <row r="56" spans="1:10" ht="15">
      <c r="A56" s="449" t="s">
        <v>314</v>
      </c>
      <c r="B56" s="449"/>
      <c r="C56" s="449"/>
      <c r="D56" s="449"/>
      <c r="E56" s="449"/>
      <c r="F56" s="449"/>
      <c r="G56" s="449"/>
      <c r="H56" s="449"/>
      <c r="I56" s="449"/>
      <c r="J56" s="449"/>
    </row>
  </sheetData>
  <mergeCells count="18">
    <mergeCell ref="A56:J56"/>
    <mergeCell ref="A54:J54"/>
    <mergeCell ref="A55:J55"/>
    <mergeCell ref="A35:J35"/>
    <mergeCell ref="A36:J36"/>
    <mergeCell ref="A52:E52"/>
    <mergeCell ref="A26:E26"/>
    <mergeCell ref="A40:J40"/>
    <mergeCell ref="A24:J24"/>
    <mergeCell ref="A42:E42"/>
    <mergeCell ref="A1:J1"/>
    <mergeCell ref="A19:J19"/>
    <mergeCell ref="A20:J20"/>
    <mergeCell ref="A3:J3"/>
    <mergeCell ref="B4:J4"/>
    <mergeCell ref="A37:J37"/>
    <mergeCell ref="A18:J18"/>
    <mergeCell ref="A33:E33"/>
  </mergeCells>
  <phoneticPr fontId="19" type="noConversion"/>
  <pageMargins left="0.78740157480314965" right="0.78740157480314965" top="0.98425196850393704" bottom="0.98425196850393704" header="0.51181102362204722" footer="0.51181102362204722"/>
  <pageSetup paperSize="9" orientation="landscape" r:id="rId1"/>
  <headerFooter alignWithMargins="0"/>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78"/>
  <sheetViews>
    <sheetView zoomScale="85" zoomScaleNormal="85" workbookViewId="0">
      <selection activeCell="T41" sqref="T41"/>
    </sheetView>
  </sheetViews>
  <sheetFormatPr baseColWidth="10" defaultColWidth="11.42578125" defaultRowHeight="12"/>
  <cols>
    <col min="1" max="1" width="41.42578125" style="24" bestFit="1" customWidth="1"/>
    <col min="2" max="11" width="6.140625" style="29" customWidth="1"/>
    <col min="12" max="13" width="6.42578125" style="29" bestFit="1" customWidth="1"/>
    <col min="14" max="16384" width="11.42578125" style="29"/>
  </cols>
  <sheetData>
    <row r="1" spans="1:13" s="12" customFormat="1" ht="18">
      <c r="A1" s="400" t="s">
        <v>255</v>
      </c>
      <c r="B1" s="400"/>
      <c r="C1" s="400"/>
      <c r="D1" s="400"/>
      <c r="E1" s="400"/>
      <c r="F1" s="400"/>
      <c r="G1" s="400"/>
      <c r="H1" s="400"/>
      <c r="I1" s="400"/>
      <c r="J1" s="400"/>
    </row>
    <row r="2" spans="1:13" s="105" customFormat="1" ht="15.75" customHeight="1">
      <c r="A2" s="85"/>
      <c r="B2" s="85"/>
      <c r="C2" s="85"/>
      <c r="D2" s="85"/>
      <c r="E2" s="85"/>
    </row>
    <row r="3" spans="1:13" s="86" customFormat="1" ht="15.75" customHeight="1" thickBot="1">
      <c r="A3" s="450" t="s">
        <v>643</v>
      </c>
      <c r="B3" s="450"/>
      <c r="C3" s="450"/>
      <c r="D3" s="450"/>
      <c r="E3" s="450"/>
      <c r="F3" s="450"/>
      <c r="G3" s="450"/>
      <c r="H3" s="450"/>
      <c r="I3" s="450"/>
      <c r="J3" s="450"/>
      <c r="K3" s="450"/>
      <c r="L3" s="450"/>
      <c r="M3" s="450"/>
    </row>
    <row r="4" spans="1:13" s="114" customFormat="1" ht="15.75" customHeight="1">
      <c r="A4" s="302" t="s">
        <v>4</v>
      </c>
      <c r="B4" s="302">
        <v>2008</v>
      </c>
      <c r="C4" s="302">
        <v>2009</v>
      </c>
      <c r="D4" s="302">
        <v>2010</v>
      </c>
      <c r="E4" s="302">
        <v>2011</v>
      </c>
      <c r="F4" s="302">
        <v>2012</v>
      </c>
      <c r="G4" s="302">
        <v>2013</v>
      </c>
      <c r="H4" s="302">
        <v>2014</v>
      </c>
      <c r="I4" s="302">
        <v>2015</v>
      </c>
      <c r="J4" s="302">
        <v>2016</v>
      </c>
      <c r="K4" s="302">
        <v>2017</v>
      </c>
      <c r="L4" s="302">
        <v>2018</v>
      </c>
      <c r="M4" s="302">
        <v>2019</v>
      </c>
    </row>
    <row r="5" spans="1:13" s="86" customFormat="1" ht="15.75" customHeight="1">
      <c r="A5" s="122" t="s">
        <v>7</v>
      </c>
      <c r="B5" s="385">
        <v>26</v>
      </c>
      <c r="C5" s="385">
        <v>294</v>
      </c>
      <c r="D5" s="385">
        <v>113</v>
      </c>
      <c r="E5" s="386">
        <v>75</v>
      </c>
      <c r="F5" s="387">
        <v>74</v>
      </c>
      <c r="G5" s="387">
        <v>93</v>
      </c>
      <c r="H5" s="387">
        <v>73</v>
      </c>
      <c r="I5" s="387">
        <v>154</v>
      </c>
      <c r="J5" s="387">
        <v>83</v>
      </c>
      <c r="K5" s="387">
        <v>152</v>
      </c>
      <c r="L5" s="387">
        <v>165</v>
      </c>
      <c r="M5" s="387">
        <v>53</v>
      </c>
    </row>
    <row r="6" spans="1:13" s="86" customFormat="1" ht="15.75" customHeight="1">
      <c r="A6" s="124" t="s">
        <v>72</v>
      </c>
      <c r="B6" s="201">
        <v>6</v>
      </c>
      <c r="C6" s="201">
        <v>9</v>
      </c>
      <c r="D6" s="201">
        <v>5</v>
      </c>
      <c r="E6" s="201">
        <v>2</v>
      </c>
      <c r="F6" s="201">
        <v>4</v>
      </c>
      <c r="G6" s="201">
        <v>41</v>
      </c>
      <c r="H6" s="201">
        <v>9</v>
      </c>
      <c r="I6" s="201">
        <v>1</v>
      </c>
      <c r="J6" s="86">
        <v>2</v>
      </c>
      <c r="K6" s="86">
        <v>2</v>
      </c>
      <c r="L6" s="86">
        <v>2</v>
      </c>
      <c r="M6" s="86">
        <v>1</v>
      </c>
    </row>
    <row r="7" spans="1:13" s="86" customFormat="1" ht="15.75" customHeight="1">
      <c r="A7" s="124" t="s">
        <v>64</v>
      </c>
      <c r="B7" s="124"/>
      <c r="C7" s="124">
        <v>1</v>
      </c>
      <c r="D7" s="160">
        <v>0</v>
      </c>
      <c r="E7" s="160">
        <v>0</v>
      </c>
      <c r="F7" s="90">
        <v>0</v>
      </c>
      <c r="G7" s="90">
        <v>0</v>
      </c>
      <c r="H7" s="90">
        <v>0</v>
      </c>
      <c r="I7" s="90">
        <v>0</v>
      </c>
      <c r="J7" s="90">
        <v>0</v>
      </c>
      <c r="K7" s="90">
        <v>0</v>
      </c>
      <c r="L7" s="90">
        <v>0</v>
      </c>
      <c r="M7" s="90">
        <v>0</v>
      </c>
    </row>
    <row r="8" spans="1:13" s="86" customFormat="1" ht="15.75" customHeight="1">
      <c r="A8" s="124" t="s">
        <v>388</v>
      </c>
      <c r="B8" s="160">
        <v>0</v>
      </c>
      <c r="C8" s="160">
        <v>0</v>
      </c>
      <c r="D8" s="160">
        <v>0</v>
      </c>
      <c r="E8" s="160">
        <v>0</v>
      </c>
      <c r="F8" s="160">
        <v>0</v>
      </c>
      <c r="G8" s="160">
        <v>0</v>
      </c>
      <c r="H8" s="160">
        <v>0</v>
      </c>
      <c r="I8" s="90">
        <v>1</v>
      </c>
      <c r="J8" s="90">
        <v>0</v>
      </c>
      <c r="K8" s="90">
        <v>0</v>
      </c>
      <c r="L8" s="90">
        <v>0</v>
      </c>
      <c r="M8" s="90">
        <v>0</v>
      </c>
    </row>
    <row r="9" spans="1:13" s="86" customFormat="1" ht="15.75" customHeight="1">
      <c r="A9" s="127" t="s">
        <v>49</v>
      </c>
      <c r="B9" s="124">
        <v>3</v>
      </c>
      <c r="C9" s="124">
        <v>3</v>
      </c>
      <c r="D9" s="160">
        <v>0</v>
      </c>
      <c r="E9" s="160">
        <v>0</v>
      </c>
      <c r="F9" s="90">
        <v>0</v>
      </c>
      <c r="G9" s="90">
        <v>1</v>
      </c>
      <c r="H9" s="90">
        <v>0</v>
      </c>
      <c r="I9" s="90">
        <v>0</v>
      </c>
      <c r="J9" s="90">
        <v>0</v>
      </c>
      <c r="K9" s="90">
        <v>0</v>
      </c>
      <c r="L9" s="90">
        <v>0</v>
      </c>
      <c r="M9" s="90">
        <v>1</v>
      </c>
    </row>
    <row r="10" spans="1:13" s="86" customFormat="1" ht="15.75" customHeight="1">
      <c r="A10" s="127" t="s">
        <v>420</v>
      </c>
      <c r="B10" s="160">
        <v>0</v>
      </c>
      <c r="C10" s="160">
        <v>0</v>
      </c>
      <c r="D10" s="160">
        <v>0</v>
      </c>
      <c r="E10" s="160">
        <v>0</v>
      </c>
      <c r="F10" s="160">
        <v>0</v>
      </c>
      <c r="G10" s="160">
        <v>0</v>
      </c>
      <c r="H10" s="160">
        <v>0</v>
      </c>
      <c r="I10" s="160">
        <v>0</v>
      </c>
      <c r="J10" s="160">
        <v>0</v>
      </c>
      <c r="K10" s="90">
        <v>1</v>
      </c>
      <c r="L10" s="90">
        <v>0</v>
      </c>
      <c r="M10" s="90">
        <v>0</v>
      </c>
    </row>
    <row r="11" spans="1:13" s="86" customFormat="1" ht="15.75" customHeight="1">
      <c r="A11" s="127" t="s">
        <v>53</v>
      </c>
      <c r="B11" s="160">
        <v>0</v>
      </c>
      <c r="C11" s="160">
        <v>0</v>
      </c>
      <c r="D11" s="124">
        <v>1</v>
      </c>
      <c r="E11" s="160">
        <v>0</v>
      </c>
      <c r="F11" s="90">
        <v>0</v>
      </c>
      <c r="G11" s="90">
        <v>0</v>
      </c>
      <c r="H11" s="90">
        <v>0</v>
      </c>
      <c r="I11" s="90">
        <v>0</v>
      </c>
      <c r="J11" s="90">
        <v>0</v>
      </c>
      <c r="K11" s="90">
        <v>0</v>
      </c>
      <c r="L11" s="90">
        <v>0</v>
      </c>
      <c r="M11" s="90">
        <v>0</v>
      </c>
    </row>
    <row r="12" spans="1:13" s="86" customFormat="1" ht="15.75" customHeight="1">
      <c r="A12" s="124" t="s">
        <v>67</v>
      </c>
      <c r="B12" s="124">
        <v>1</v>
      </c>
      <c r="C12" s="96">
        <v>0</v>
      </c>
      <c r="D12" s="96">
        <v>0</v>
      </c>
      <c r="E12" s="96">
        <v>0</v>
      </c>
      <c r="F12" s="90">
        <v>2</v>
      </c>
      <c r="G12" s="90">
        <v>3</v>
      </c>
      <c r="H12" s="90">
        <v>4</v>
      </c>
      <c r="I12" s="90">
        <v>0</v>
      </c>
      <c r="J12" s="90">
        <v>0</v>
      </c>
      <c r="K12" s="90">
        <v>0</v>
      </c>
      <c r="L12" s="90">
        <v>0</v>
      </c>
      <c r="M12" s="90">
        <v>0</v>
      </c>
    </row>
    <row r="13" spans="1:13" s="86" customFormat="1" ht="15.75" customHeight="1">
      <c r="A13" s="124" t="s">
        <v>79</v>
      </c>
      <c r="B13" s="160">
        <v>0</v>
      </c>
      <c r="C13" s="124">
        <v>1</v>
      </c>
      <c r="D13" s="160">
        <v>0</v>
      </c>
      <c r="E13" s="160">
        <v>0</v>
      </c>
      <c r="F13" s="90">
        <v>0</v>
      </c>
      <c r="G13" s="90">
        <v>0</v>
      </c>
      <c r="H13" s="90">
        <v>0</v>
      </c>
      <c r="I13" s="90">
        <v>0</v>
      </c>
      <c r="J13" s="90">
        <v>0</v>
      </c>
      <c r="K13" s="90">
        <v>0</v>
      </c>
      <c r="L13" s="90">
        <v>0</v>
      </c>
      <c r="M13" s="90">
        <v>0</v>
      </c>
    </row>
    <row r="14" spans="1:13" s="86" customFormat="1" ht="15.75" customHeight="1">
      <c r="A14" s="124" t="s">
        <v>324</v>
      </c>
      <c r="B14" s="160">
        <v>0</v>
      </c>
      <c r="C14" s="160">
        <v>0</v>
      </c>
      <c r="D14" s="160">
        <v>0</v>
      </c>
      <c r="E14" s="160">
        <v>0</v>
      </c>
      <c r="F14" s="90">
        <v>0</v>
      </c>
      <c r="G14" s="90">
        <v>1</v>
      </c>
      <c r="H14" s="90">
        <v>0</v>
      </c>
      <c r="I14" s="90">
        <v>0</v>
      </c>
      <c r="J14" s="90">
        <v>0</v>
      </c>
      <c r="K14" s="90">
        <v>0</v>
      </c>
      <c r="L14" s="90">
        <v>0</v>
      </c>
      <c r="M14" s="90">
        <v>0</v>
      </c>
    </row>
    <row r="15" spans="1:13" s="86" customFormat="1" ht="15.75" customHeight="1">
      <c r="A15" s="124" t="s">
        <v>261</v>
      </c>
      <c r="B15" s="160">
        <v>0</v>
      </c>
      <c r="C15" s="160">
        <v>0</v>
      </c>
      <c r="D15" s="160">
        <v>0</v>
      </c>
      <c r="E15" s="160">
        <v>0</v>
      </c>
      <c r="F15" s="90">
        <v>1</v>
      </c>
      <c r="G15" s="90">
        <v>0</v>
      </c>
      <c r="H15" s="90">
        <v>0</v>
      </c>
      <c r="I15" s="90">
        <v>0</v>
      </c>
      <c r="J15" s="90">
        <v>0</v>
      </c>
      <c r="K15" s="90">
        <v>0</v>
      </c>
      <c r="L15" s="90">
        <v>0</v>
      </c>
      <c r="M15" s="90">
        <v>0</v>
      </c>
    </row>
    <row r="16" spans="1:13" s="86" customFormat="1" ht="15.75" customHeight="1">
      <c r="A16" s="124" t="s">
        <v>68</v>
      </c>
      <c r="B16" s="160">
        <v>0</v>
      </c>
      <c r="C16" s="160">
        <v>0</v>
      </c>
      <c r="D16" s="160">
        <v>0</v>
      </c>
      <c r="E16" s="198">
        <v>1</v>
      </c>
      <c r="F16" s="90">
        <v>0</v>
      </c>
      <c r="G16" s="90">
        <v>0</v>
      </c>
      <c r="H16" s="90">
        <v>0</v>
      </c>
      <c r="I16" s="90">
        <v>0</v>
      </c>
      <c r="J16" s="90">
        <v>0</v>
      </c>
      <c r="K16" s="90">
        <v>0</v>
      </c>
      <c r="L16" s="90">
        <v>0</v>
      </c>
      <c r="M16" s="90">
        <v>0</v>
      </c>
    </row>
    <row r="17" spans="1:13" s="86" customFormat="1" ht="15.75" customHeight="1">
      <c r="A17" s="124" t="s">
        <v>51</v>
      </c>
      <c r="B17" s="160">
        <v>0</v>
      </c>
      <c r="C17" s="124">
        <v>1</v>
      </c>
      <c r="D17" s="160">
        <v>0</v>
      </c>
      <c r="E17" s="160">
        <v>0</v>
      </c>
      <c r="F17" s="90">
        <v>1</v>
      </c>
      <c r="G17" s="90">
        <v>35</v>
      </c>
      <c r="H17" s="90">
        <v>3</v>
      </c>
      <c r="I17" s="90">
        <v>0</v>
      </c>
      <c r="J17" s="90">
        <v>0</v>
      </c>
      <c r="K17" s="90">
        <v>0</v>
      </c>
      <c r="L17" s="90">
        <v>0</v>
      </c>
      <c r="M17" s="90">
        <v>0</v>
      </c>
    </row>
    <row r="18" spans="1:13" s="86" customFormat="1" ht="15.75" customHeight="1">
      <c r="A18" s="124" t="s">
        <v>263</v>
      </c>
      <c r="B18" s="160">
        <v>0</v>
      </c>
      <c r="C18" s="160">
        <v>0</v>
      </c>
      <c r="D18" s="160">
        <v>0</v>
      </c>
      <c r="E18" s="160">
        <v>0</v>
      </c>
      <c r="F18" s="90">
        <v>0</v>
      </c>
      <c r="G18" s="90">
        <v>1</v>
      </c>
      <c r="H18" s="90">
        <v>0</v>
      </c>
      <c r="I18" s="90">
        <v>0</v>
      </c>
      <c r="J18" s="90">
        <v>0</v>
      </c>
      <c r="K18" s="90">
        <v>0</v>
      </c>
      <c r="L18" s="90">
        <v>0</v>
      </c>
      <c r="M18" s="90">
        <v>0</v>
      </c>
    </row>
    <row r="19" spans="1:13" s="86" customFormat="1" ht="15.75" customHeight="1">
      <c r="A19" s="124" t="s">
        <v>65</v>
      </c>
      <c r="B19" s="124">
        <v>2</v>
      </c>
      <c r="C19" s="124">
        <v>3</v>
      </c>
      <c r="D19" s="124">
        <v>2</v>
      </c>
      <c r="E19" s="160">
        <v>0</v>
      </c>
      <c r="F19" s="90">
        <v>0</v>
      </c>
      <c r="G19" s="90">
        <v>0</v>
      </c>
      <c r="H19" s="90">
        <v>0</v>
      </c>
      <c r="I19" s="90">
        <v>0</v>
      </c>
      <c r="J19" s="90">
        <v>1</v>
      </c>
      <c r="K19" s="90">
        <v>1</v>
      </c>
      <c r="L19" s="90">
        <v>1</v>
      </c>
      <c r="M19" s="90">
        <v>0</v>
      </c>
    </row>
    <row r="20" spans="1:13" s="86" customFormat="1" ht="15.75" customHeight="1">
      <c r="A20" s="124" t="s">
        <v>62</v>
      </c>
      <c r="B20" s="160">
        <v>0</v>
      </c>
      <c r="C20" s="160">
        <v>0</v>
      </c>
      <c r="D20" s="124">
        <v>2</v>
      </c>
      <c r="E20" s="198">
        <v>1</v>
      </c>
      <c r="F20" s="90">
        <v>0</v>
      </c>
      <c r="G20" s="90">
        <v>0</v>
      </c>
      <c r="H20" s="90">
        <v>2</v>
      </c>
      <c r="I20" s="90">
        <v>0</v>
      </c>
      <c r="J20" s="90">
        <v>1</v>
      </c>
      <c r="K20" s="90">
        <v>0</v>
      </c>
      <c r="L20" s="90">
        <v>1</v>
      </c>
      <c r="M20" s="90">
        <v>0</v>
      </c>
    </row>
    <row r="21" spans="1:13" s="86" customFormat="1" ht="15.75" customHeight="1">
      <c r="A21" s="124" t="s">
        <v>73</v>
      </c>
      <c r="B21" s="160">
        <v>12</v>
      </c>
      <c r="C21" s="160">
        <v>34</v>
      </c>
      <c r="D21" s="160">
        <v>80</v>
      </c>
      <c r="E21" s="160">
        <v>47</v>
      </c>
      <c r="F21" s="160">
        <v>53</v>
      </c>
      <c r="G21" s="160">
        <v>21</v>
      </c>
      <c r="H21" s="160">
        <v>36</v>
      </c>
      <c r="I21" s="96">
        <v>83</v>
      </c>
      <c r="J21" s="90">
        <v>40</v>
      </c>
      <c r="K21" s="90">
        <v>104</v>
      </c>
      <c r="L21" s="90">
        <v>84</v>
      </c>
      <c r="M21" s="90">
        <v>19</v>
      </c>
    </row>
    <row r="22" spans="1:13" s="86" customFormat="1" ht="15.75" customHeight="1">
      <c r="A22" s="199" t="s">
        <v>267</v>
      </c>
      <c r="B22" s="160">
        <v>0</v>
      </c>
      <c r="C22" s="160">
        <v>0</v>
      </c>
      <c r="D22" s="160">
        <v>0</v>
      </c>
      <c r="E22" s="160">
        <v>0</v>
      </c>
      <c r="F22" s="90">
        <v>1</v>
      </c>
      <c r="G22" s="90">
        <v>3</v>
      </c>
      <c r="H22" s="90">
        <v>7</v>
      </c>
      <c r="I22" s="90">
        <v>9</v>
      </c>
      <c r="J22" s="90">
        <v>5</v>
      </c>
      <c r="K22" s="90">
        <v>3</v>
      </c>
      <c r="L22" s="90">
        <v>0</v>
      </c>
      <c r="M22" s="90">
        <v>2</v>
      </c>
    </row>
    <row r="23" spans="1:13" s="86" customFormat="1" ht="15.75" customHeight="1">
      <c r="A23" s="124" t="s">
        <v>106</v>
      </c>
      <c r="B23" s="124">
        <v>4</v>
      </c>
      <c r="C23" s="160">
        <v>0</v>
      </c>
      <c r="D23" s="124">
        <v>4</v>
      </c>
      <c r="E23" s="160">
        <v>0</v>
      </c>
      <c r="F23" s="90">
        <v>0</v>
      </c>
      <c r="G23" s="90">
        <v>2</v>
      </c>
      <c r="H23" s="90">
        <v>2</v>
      </c>
      <c r="I23" s="90">
        <v>3</v>
      </c>
      <c r="J23" s="90">
        <v>3</v>
      </c>
      <c r="K23" s="90">
        <v>8</v>
      </c>
      <c r="L23" s="90">
        <v>25</v>
      </c>
      <c r="M23" s="90">
        <v>0</v>
      </c>
    </row>
    <row r="24" spans="1:13" s="86" customFormat="1" ht="15.75" customHeight="1">
      <c r="A24" s="124" t="s">
        <v>58</v>
      </c>
      <c r="B24" s="160">
        <v>0</v>
      </c>
      <c r="C24" s="124">
        <v>1</v>
      </c>
      <c r="D24" s="160">
        <v>0</v>
      </c>
      <c r="E24" s="198">
        <v>1</v>
      </c>
      <c r="F24" s="90">
        <v>14</v>
      </c>
      <c r="G24" s="90">
        <v>0</v>
      </c>
      <c r="H24" s="90">
        <v>1</v>
      </c>
      <c r="I24" s="90">
        <v>0</v>
      </c>
      <c r="J24" s="90">
        <v>0</v>
      </c>
      <c r="K24" s="90">
        <v>0</v>
      </c>
      <c r="L24" s="90">
        <v>1</v>
      </c>
      <c r="M24" s="90">
        <v>0</v>
      </c>
    </row>
    <row r="25" spans="1:13" s="86" customFormat="1" ht="15.75" customHeight="1">
      <c r="A25" s="124" t="s">
        <v>55</v>
      </c>
      <c r="B25" s="124">
        <v>1</v>
      </c>
      <c r="C25" s="124">
        <v>3</v>
      </c>
      <c r="D25" s="124">
        <v>3</v>
      </c>
      <c r="E25" s="198">
        <v>20</v>
      </c>
      <c r="F25" s="90">
        <v>2</v>
      </c>
      <c r="G25" s="90">
        <v>6</v>
      </c>
      <c r="H25" s="90">
        <v>5</v>
      </c>
      <c r="I25" s="90">
        <v>8</v>
      </c>
      <c r="J25" s="90">
        <v>2</v>
      </c>
      <c r="K25" s="90">
        <v>0</v>
      </c>
      <c r="L25" s="90">
        <v>0</v>
      </c>
      <c r="M25" s="90">
        <v>9</v>
      </c>
    </row>
    <row r="26" spans="1:13" s="86" customFormat="1" ht="15.75" customHeight="1">
      <c r="A26" s="124" t="s">
        <v>457</v>
      </c>
      <c r="B26" s="124">
        <v>1</v>
      </c>
      <c r="C26" s="160">
        <v>0</v>
      </c>
      <c r="D26" s="124">
        <v>38</v>
      </c>
      <c r="E26" s="160">
        <v>0</v>
      </c>
      <c r="F26" s="90">
        <v>2</v>
      </c>
      <c r="G26" s="90">
        <v>0</v>
      </c>
      <c r="H26" s="90">
        <v>0</v>
      </c>
      <c r="I26" s="90">
        <v>20</v>
      </c>
      <c r="J26" s="90">
        <v>2</v>
      </c>
      <c r="K26" s="90">
        <v>15</v>
      </c>
      <c r="L26" s="90">
        <v>10</v>
      </c>
      <c r="M26" s="90">
        <v>0</v>
      </c>
    </row>
    <row r="27" spans="1:13" s="86" customFormat="1" ht="15.75" customHeight="1">
      <c r="A27" s="124" t="s">
        <v>69</v>
      </c>
      <c r="B27" s="124">
        <v>3</v>
      </c>
      <c r="C27" s="124">
        <v>19</v>
      </c>
      <c r="D27" s="124">
        <v>32</v>
      </c>
      <c r="E27" s="198">
        <v>14</v>
      </c>
      <c r="F27" s="90">
        <v>12</v>
      </c>
      <c r="G27" s="90">
        <v>9</v>
      </c>
      <c r="H27" s="90">
        <v>5</v>
      </c>
      <c r="I27" s="90">
        <v>4</v>
      </c>
      <c r="J27" s="90">
        <v>0</v>
      </c>
      <c r="K27" s="90">
        <v>5</v>
      </c>
      <c r="L27" s="90">
        <v>2</v>
      </c>
      <c r="M27" s="90">
        <v>0</v>
      </c>
    </row>
    <row r="28" spans="1:13" s="86" customFormat="1" ht="15.75" customHeight="1">
      <c r="A28" s="124" t="s">
        <v>60</v>
      </c>
      <c r="B28" s="124">
        <v>1</v>
      </c>
      <c r="C28" s="124">
        <v>5</v>
      </c>
      <c r="D28" s="124">
        <v>3</v>
      </c>
      <c r="E28" s="198">
        <v>11</v>
      </c>
      <c r="F28" s="90">
        <v>12</v>
      </c>
      <c r="G28" s="90">
        <v>0</v>
      </c>
      <c r="H28" s="90">
        <v>12</v>
      </c>
      <c r="I28" s="90">
        <v>22</v>
      </c>
      <c r="J28" s="90">
        <v>16</v>
      </c>
      <c r="K28" s="90">
        <v>64</v>
      </c>
      <c r="L28" s="90">
        <v>36</v>
      </c>
      <c r="M28" s="90">
        <v>5</v>
      </c>
    </row>
    <row r="29" spans="1:13" s="86" customFormat="1" ht="15.75" customHeight="1">
      <c r="A29" s="124" t="s">
        <v>52</v>
      </c>
      <c r="B29" s="124">
        <v>2</v>
      </c>
      <c r="C29" s="124">
        <v>1</v>
      </c>
      <c r="D29" s="160">
        <v>0</v>
      </c>
      <c r="E29" s="160">
        <v>0</v>
      </c>
      <c r="F29" s="90">
        <v>1</v>
      </c>
      <c r="G29" s="90">
        <v>0</v>
      </c>
      <c r="H29" s="90">
        <v>0</v>
      </c>
      <c r="I29" s="90">
        <v>0</v>
      </c>
      <c r="J29" s="90">
        <v>0</v>
      </c>
      <c r="K29" s="90">
        <v>1</v>
      </c>
      <c r="L29" s="90">
        <v>0</v>
      </c>
      <c r="M29" s="90">
        <v>0</v>
      </c>
    </row>
    <row r="30" spans="1:13" s="86" customFormat="1" ht="15.75" customHeight="1">
      <c r="A30" s="124" t="s">
        <v>56</v>
      </c>
      <c r="B30" s="160">
        <v>0</v>
      </c>
      <c r="C30" s="124">
        <v>5</v>
      </c>
      <c r="D30" s="160">
        <v>0</v>
      </c>
      <c r="E30" s="198">
        <v>1</v>
      </c>
      <c r="F30" s="90">
        <v>9</v>
      </c>
      <c r="G30" s="90">
        <v>1</v>
      </c>
      <c r="H30" s="90">
        <v>4</v>
      </c>
      <c r="I30" s="90">
        <v>17</v>
      </c>
      <c r="J30" s="90">
        <v>12</v>
      </c>
      <c r="K30" s="90">
        <v>8</v>
      </c>
      <c r="L30" s="90">
        <v>10</v>
      </c>
      <c r="M30" s="90">
        <v>3</v>
      </c>
    </row>
    <row r="31" spans="1:13" s="86" customFormat="1" ht="15.75" customHeight="1">
      <c r="A31" s="124" t="s">
        <v>74</v>
      </c>
      <c r="B31" s="160">
        <v>4</v>
      </c>
      <c r="C31" s="160">
        <v>231</v>
      </c>
      <c r="D31" s="160">
        <v>19</v>
      </c>
      <c r="E31" s="160">
        <v>7</v>
      </c>
      <c r="F31" s="160">
        <v>3</v>
      </c>
      <c r="G31" s="160">
        <v>9</v>
      </c>
      <c r="H31" s="96">
        <v>13</v>
      </c>
      <c r="I31" s="96">
        <v>22</v>
      </c>
      <c r="J31" s="90">
        <v>14</v>
      </c>
      <c r="K31" s="90">
        <v>16</v>
      </c>
      <c r="L31" s="90">
        <v>34</v>
      </c>
      <c r="M31" s="90">
        <v>12</v>
      </c>
    </row>
    <row r="32" spans="1:13" s="86" customFormat="1" ht="15.75" customHeight="1">
      <c r="A32" s="199" t="s">
        <v>48</v>
      </c>
      <c r="B32" s="160">
        <v>0</v>
      </c>
      <c r="C32" s="160">
        <v>0</v>
      </c>
      <c r="D32" s="124">
        <v>2</v>
      </c>
      <c r="E32" s="160">
        <v>0</v>
      </c>
      <c r="F32" s="90">
        <v>0</v>
      </c>
      <c r="G32" s="90">
        <v>0</v>
      </c>
      <c r="H32" s="90">
        <v>1</v>
      </c>
      <c r="I32" s="90">
        <v>0</v>
      </c>
      <c r="J32" s="90">
        <v>0</v>
      </c>
      <c r="K32" s="90">
        <v>0</v>
      </c>
      <c r="L32" s="90">
        <v>3</v>
      </c>
      <c r="M32" s="90">
        <v>0</v>
      </c>
    </row>
    <row r="33" spans="1:13" s="86" customFormat="1" ht="15.75" customHeight="1">
      <c r="A33" s="124" t="s">
        <v>66</v>
      </c>
      <c r="B33" s="160">
        <v>0</v>
      </c>
      <c r="C33" s="160">
        <v>0</v>
      </c>
      <c r="D33" s="160">
        <v>0</v>
      </c>
      <c r="E33" s="198">
        <v>1</v>
      </c>
      <c r="F33" s="90">
        <v>2</v>
      </c>
      <c r="G33" s="90">
        <v>2</v>
      </c>
      <c r="H33" s="90">
        <v>1</v>
      </c>
      <c r="I33" s="90">
        <v>2</v>
      </c>
      <c r="J33" s="90">
        <v>2</v>
      </c>
      <c r="K33" s="90">
        <v>0</v>
      </c>
      <c r="L33" s="90">
        <v>6</v>
      </c>
      <c r="M33" s="90">
        <v>0</v>
      </c>
    </row>
    <row r="34" spans="1:13" s="86" customFormat="1" ht="15.75" customHeight="1">
      <c r="A34" s="124" t="s">
        <v>194</v>
      </c>
      <c r="B34" s="124">
        <v>4</v>
      </c>
      <c r="C34" s="160">
        <v>0</v>
      </c>
      <c r="D34" s="160">
        <v>0</v>
      </c>
      <c r="E34" s="160">
        <v>0</v>
      </c>
      <c r="F34" s="90">
        <v>0</v>
      </c>
      <c r="G34" s="90">
        <v>0</v>
      </c>
      <c r="H34" s="90">
        <v>0</v>
      </c>
      <c r="I34" s="90">
        <v>0</v>
      </c>
      <c r="J34" s="90">
        <v>0</v>
      </c>
      <c r="K34" s="90">
        <v>0</v>
      </c>
      <c r="L34" s="90">
        <v>0</v>
      </c>
      <c r="M34" s="90">
        <v>0</v>
      </c>
    </row>
    <row r="35" spans="1:13" s="86" customFormat="1" ht="15.75" customHeight="1">
      <c r="A35" s="124" t="s">
        <v>192</v>
      </c>
      <c r="B35" s="160">
        <v>0</v>
      </c>
      <c r="C35" s="124">
        <v>2</v>
      </c>
      <c r="D35" s="160">
        <v>0</v>
      </c>
      <c r="E35" s="160">
        <v>0</v>
      </c>
      <c r="F35" s="90">
        <v>0</v>
      </c>
      <c r="G35" s="90">
        <v>0</v>
      </c>
      <c r="H35" s="90">
        <v>0</v>
      </c>
      <c r="I35" s="90">
        <v>1</v>
      </c>
      <c r="J35" s="90">
        <v>1</v>
      </c>
      <c r="K35" s="90">
        <v>0</v>
      </c>
      <c r="L35" s="90">
        <v>0</v>
      </c>
      <c r="M35" s="90">
        <v>0</v>
      </c>
    </row>
    <row r="36" spans="1:13" s="86" customFormat="1" ht="15.75" customHeight="1">
      <c r="A36" s="124" t="s">
        <v>94</v>
      </c>
      <c r="B36" s="160">
        <v>0</v>
      </c>
      <c r="C36" s="160">
        <v>0</v>
      </c>
      <c r="D36" s="160">
        <v>0</v>
      </c>
      <c r="E36" s="198">
        <v>1</v>
      </c>
      <c r="F36" s="90">
        <v>0</v>
      </c>
      <c r="G36" s="90">
        <v>0</v>
      </c>
      <c r="H36" s="90">
        <v>0</v>
      </c>
      <c r="I36" s="90">
        <v>0</v>
      </c>
      <c r="J36" s="90">
        <v>0</v>
      </c>
      <c r="K36" s="90">
        <v>0</v>
      </c>
      <c r="L36" s="90">
        <v>0</v>
      </c>
      <c r="M36" s="90">
        <v>0</v>
      </c>
    </row>
    <row r="37" spans="1:13" s="86" customFormat="1" ht="15.75" customHeight="1">
      <c r="A37" s="127" t="s">
        <v>447</v>
      </c>
      <c r="B37" s="160">
        <v>0</v>
      </c>
      <c r="C37" s="160">
        <v>0</v>
      </c>
      <c r="D37" s="160">
        <v>0</v>
      </c>
      <c r="E37" s="160">
        <v>0</v>
      </c>
      <c r="F37" s="160">
        <v>0</v>
      </c>
      <c r="G37" s="160">
        <v>0</v>
      </c>
      <c r="H37" s="160">
        <v>0</v>
      </c>
      <c r="I37" s="160">
        <v>0</v>
      </c>
      <c r="J37" s="160">
        <v>0</v>
      </c>
      <c r="K37" s="160">
        <v>0</v>
      </c>
      <c r="L37" s="90">
        <v>0</v>
      </c>
      <c r="M37" s="90">
        <v>1</v>
      </c>
    </row>
    <row r="38" spans="1:13" s="86" customFormat="1" ht="15.75" customHeight="1">
      <c r="A38" s="127" t="s">
        <v>100</v>
      </c>
      <c r="B38" s="160">
        <v>0</v>
      </c>
      <c r="C38" s="124">
        <v>110</v>
      </c>
      <c r="D38" s="160">
        <v>0</v>
      </c>
      <c r="E38" s="160">
        <v>0</v>
      </c>
      <c r="F38" s="90">
        <v>0</v>
      </c>
      <c r="G38" s="90">
        <v>0</v>
      </c>
      <c r="H38" s="90">
        <v>0</v>
      </c>
      <c r="I38" s="90">
        <v>4</v>
      </c>
      <c r="J38" s="90">
        <v>3</v>
      </c>
      <c r="K38" s="90">
        <v>3</v>
      </c>
      <c r="L38" s="90">
        <v>2</v>
      </c>
      <c r="M38" s="90">
        <v>4</v>
      </c>
    </row>
    <row r="39" spans="1:13" s="86" customFormat="1" ht="15.75" customHeight="1">
      <c r="A39" s="127" t="s">
        <v>107</v>
      </c>
      <c r="B39" s="160">
        <v>0</v>
      </c>
      <c r="C39" s="160">
        <v>0</v>
      </c>
      <c r="D39" s="124">
        <v>1</v>
      </c>
      <c r="E39" s="160">
        <v>0</v>
      </c>
      <c r="F39" s="90">
        <v>0</v>
      </c>
      <c r="G39" s="90">
        <v>0</v>
      </c>
      <c r="H39" s="90">
        <v>0</v>
      </c>
      <c r="I39" s="90">
        <v>0</v>
      </c>
      <c r="J39" s="90">
        <v>0</v>
      </c>
      <c r="K39" s="90">
        <v>0</v>
      </c>
      <c r="L39" s="90">
        <v>0</v>
      </c>
      <c r="M39" s="90">
        <v>1</v>
      </c>
    </row>
    <row r="40" spans="1:13" s="86" customFormat="1" ht="15.75" customHeight="1">
      <c r="A40" s="199" t="s">
        <v>196</v>
      </c>
      <c r="B40" s="160">
        <v>0</v>
      </c>
      <c r="C40" s="160">
        <v>0</v>
      </c>
      <c r="D40" s="124">
        <v>1</v>
      </c>
      <c r="E40" s="160">
        <v>0</v>
      </c>
      <c r="F40" s="90">
        <v>0</v>
      </c>
      <c r="G40" s="90">
        <v>0</v>
      </c>
      <c r="H40" s="90">
        <v>0</v>
      </c>
      <c r="I40" s="90">
        <v>0</v>
      </c>
      <c r="J40" s="90">
        <v>0</v>
      </c>
      <c r="K40" s="90">
        <v>0</v>
      </c>
      <c r="L40" s="90">
        <v>0</v>
      </c>
      <c r="M40" s="90">
        <v>2</v>
      </c>
    </row>
    <row r="41" spans="1:13" s="86" customFormat="1" ht="15.75" customHeight="1">
      <c r="A41" s="199" t="s">
        <v>393</v>
      </c>
      <c r="B41" s="160">
        <v>0</v>
      </c>
      <c r="C41" s="160">
        <v>0</v>
      </c>
      <c r="D41" s="160">
        <v>0</v>
      </c>
      <c r="E41" s="160">
        <v>0</v>
      </c>
      <c r="F41" s="160">
        <v>0</v>
      </c>
      <c r="G41" s="160">
        <v>0</v>
      </c>
      <c r="H41" s="160">
        <v>0</v>
      </c>
      <c r="I41" s="90">
        <v>1</v>
      </c>
      <c r="J41" s="90">
        <v>0</v>
      </c>
      <c r="K41" s="90">
        <v>1</v>
      </c>
      <c r="L41" s="90">
        <v>0</v>
      </c>
      <c r="M41" s="90">
        <v>0</v>
      </c>
    </row>
    <row r="42" spans="1:13" s="86" customFormat="1" ht="15.75" customHeight="1">
      <c r="A42" s="124" t="s">
        <v>197</v>
      </c>
      <c r="B42" s="160">
        <v>0</v>
      </c>
      <c r="C42" s="160">
        <v>0</v>
      </c>
      <c r="D42" s="124">
        <v>1</v>
      </c>
      <c r="E42" s="160">
        <v>0</v>
      </c>
      <c r="F42" s="90">
        <v>0</v>
      </c>
      <c r="G42" s="90">
        <v>0</v>
      </c>
      <c r="H42" s="90">
        <v>0</v>
      </c>
      <c r="I42" s="90">
        <v>0</v>
      </c>
      <c r="J42" s="90">
        <v>0</v>
      </c>
      <c r="K42" s="90">
        <v>0</v>
      </c>
      <c r="L42" s="90">
        <v>0</v>
      </c>
      <c r="M42" s="90">
        <v>0</v>
      </c>
    </row>
    <row r="43" spans="1:13" s="86" customFormat="1" ht="15.75" customHeight="1">
      <c r="A43" s="124" t="s">
        <v>394</v>
      </c>
      <c r="B43" s="160">
        <v>0</v>
      </c>
      <c r="C43" s="160">
        <v>0</v>
      </c>
      <c r="D43" s="160">
        <v>0</v>
      </c>
      <c r="E43" s="160">
        <v>0</v>
      </c>
      <c r="F43" s="160">
        <v>0</v>
      </c>
      <c r="G43" s="160">
        <v>0</v>
      </c>
      <c r="H43" s="160">
        <v>0</v>
      </c>
      <c r="I43" s="90">
        <v>1</v>
      </c>
      <c r="J43" s="90">
        <v>0</v>
      </c>
      <c r="K43" s="90">
        <v>0</v>
      </c>
      <c r="L43" s="90">
        <v>1</v>
      </c>
      <c r="M43" s="90">
        <v>1</v>
      </c>
    </row>
    <row r="44" spans="1:13" s="86" customFormat="1" ht="15.75" customHeight="1">
      <c r="A44" s="124" t="s">
        <v>448</v>
      </c>
      <c r="B44" s="160">
        <v>0</v>
      </c>
      <c r="C44" s="160">
        <v>0</v>
      </c>
      <c r="D44" s="160">
        <v>0</v>
      </c>
      <c r="E44" s="160">
        <v>0</v>
      </c>
      <c r="F44" s="160">
        <v>0</v>
      </c>
      <c r="G44" s="160">
        <v>0</v>
      </c>
      <c r="H44" s="160">
        <v>0</v>
      </c>
      <c r="I44" s="160">
        <v>0</v>
      </c>
      <c r="J44" s="160">
        <v>0</v>
      </c>
      <c r="K44" s="160">
        <v>0</v>
      </c>
      <c r="L44" s="160">
        <v>0</v>
      </c>
      <c r="M44" s="90">
        <v>1</v>
      </c>
    </row>
    <row r="45" spans="1:13" s="86" customFormat="1" ht="15.75" customHeight="1">
      <c r="A45" s="124" t="s">
        <v>259</v>
      </c>
      <c r="B45" s="160">
        <v>0</v>
      </c>
      <c r="C45" s="160">
        <v>0</v>
      </c>
      <c r="D45" s="160">
        <v>0</v>
      </c>
      <c r="E45" s="160">
        <v>0</v>
      </c>
      <c r="F45" s="90">
        <v>0</v>
      </c>
      <c r="G45" s="90">
        <v>3</v>
      </c>
      <c r="H45" s="90">
        <v>0</v>
      </c>
      <c r="I45" s="90">
        <v>2</v>
      </c>
      <c r="J45" s="90">
        <v>1</v>
      </c>
      <c r="K45" s="90">
        <v>2</v>
      </c>
      <c r="L45" s="90">
        <v>5</v>
      </c>
      <c r="M45" s="90">
        <v>0</v>
      </c>
    </row>
    <row r="46" spans="1:13" s="86" customFormat="1" ht="15.75" customHeight="1">
      <c r="A46" s="124" t="s">
        <v>325</v>
      </c>
      <c r="B46" s="160">
        <v>0</v>
      </c>
      <c r="C46" s="160">
        <v>0</v>
      </c>
      <c r="D46" s="160">
        <v>0</v>
      </c>
      <c r="E46" s="160">
        <v>0</v>
      </c>
      <c r="F46" s="90">
        <v>0</v>
      </c>
      <c r="G46" s="90">
        <v>1</v>
      </c>
      <c r="H46" s="90">
        <v>0</v>
      </c>
      <c r="I46" s="90">
        <v>0</v>
      </c>
      <c r="J46" s="90">
        <v>0</v>
      </c>
      <c r="K46" s="90">
        <v>0</v>
      </c>
      <c r="L46" s="90">
        <v>0</v>
      </c>
      <c r="M46" s="90">
        <v>0</v>
      </c>
    </row>
    <row r="47" spans="1:13" s="86" customFormat="1" ht="15.75" customHeight="1">
      <c r="A47" s="124" t="s">
        <v>61</v>
      </c>
      <c r="B47" s="160">
        <v>0</v>
      </c>
      <c r="C47" s="124">
        <v>1</v>
      </c>
      <c r="D47" s="124">
        <v>11</v>
      </c>
      <c r="E47" s="198">
        <v>3</v>
      </c>
      <c r="F47" s="90">
        <v>1</v>
      </c>
      <c r="G47" s="90">
        <v>0</v>
      </c>
      <c r="H47" s="90">
        <v>1</v>
      </c>
      <c r="I47" s="90">
        <v>0</v>
      </c>
      <c r="J47" s="90">
        <v>1</v>
      </c>
      <c r="K47" s="90">
        <v>3</v>
      </c>
      <c r="L47" s="90">
        <v>6</v>
      </c>
      <c r="M47" s="90">
        <v>0</v>
      </c>
    </row>
    <row r="48" spans="1:13" s="86" customFormat="1" ht="15.75" customHeight="1">
      <c r="A48" s="124" t="s">
        <v>54</v>
      </c>
      <c r="B48" s="160">
        <v>0</v>
      </c>
      <c r="C48" s="124">
        <v>117</v>
      </c>
      <c r="D48" s="124">
        <v>3</v>
      </c>
      <c r="E48" s="198">
        <v>2</v>
      </c>
      <c r="F48" s="90">
        <v>0</v>
      </c>
      <c r="G48" s="90">
        <v>2</v>
      </c>
      <c r="H48" s="90">
        <v>10</v>
      </c>
      <c r="I48" s="90">
        <v>8</v>
      </c>
      <c r="J48" s="90">
        <v>6</v>
      </c>
      <c r="K48" s="90">
        <v>7</v>
      </c>
      <c r="L48" s="90">
        <v>10</v>
      </c>
      <c r="M48" s="90">
        <v>2</v>
      </c>
    </row>
    <row r="49" spans="1:13" s="86" customFormat="1" ht="15.75" customHeight="1">
      <c r="A49" s="124" t="s">
        <v>402</v>
      </c>
      <c r="B49" s="160">
        <v>0</v>
      </c>
      <c r="C49" s="160">
        <v>0</v>
      </c>
      <c r="D49" s="160">
        <v>0</v>
      </c>
      <c r="E49" s="160">
        <v>0</v>
      </c>
      <c r="F49" s="160">
        <v>0</v>
      </c>
      <c r="G49" s="160">
        <v>0</v>
      </c>
      <c r="H49" s="160">
        <v>0</v>
      </c>
      <c r="I49" s="90">
        <v>1</v>
      </c>
      <c r="J49" s="90">
        <v>0</v>
      </c>
      <c r="K49" s="90">
        <v>0</v>
      </c>
      <c r="L49" s="90">
        <v>0</v>
      </c>
      <c r="M49" s="90">
        <v>0</v>
      </c>
    </row>
    <row r="50" spans="1:13" s="86" customFormat="1" ht="15.75" customHeight="1">
      <c r="A50" s="124" t="s">
        <v>57</v>
      </c>
      <c r="B50" s="160">
        <v>0</v>
      </c>
      <c r="C50" s="124">
        <v>1</v>
      </c>
      <c r="D50" s="160">
        <v>0</v>
      </c>
      <c r="E50" s="160">
        <v>0</v>
      </c>
      <c r="F50" s="90">
        <v>0</v>
      </c>
      <c r="G50" s="90">
        <v>1</v>
      </c>
      <c r="H50" s="90">
        <v>0</v>
      </c>
      <c r="I50" s="90">
        <v>2</v>
      </c>
      <c r="J50" s="90">
        <v>0</v>
      </c>
      <c r="K50" s="90">
        <v>0</v>
      </c>
      <c r="L50" s="90">
        <v>1</v>
      </c>
      <c r="M50" s="90">
        <v>0</v>
      </c>
    </row>
    <row r="51" spans="1:13" s="86" customFormat="1" ht="15.75" customHeight="1">
      <c r="A51" s="124" t="s">
        <v>75</v>
      </c>
      <c r="B51" s="160">
        <v>1</v>
      </c>
      <c r="C51" s="160">
        <v>0</v>
      </c>
      <c r="D51" s="160">
        <v>1</v>
      </c>
      <c r="E51" s="160">
        <v>0</v>
      </c>
      <c r="F51" s="160">
        <v>0</v>
      </c>
      <c r="G51" s="160">
        <v>0</v>
      </c>
      <c r="H51" s="160">
        <v>0</v>
      </c>
      <c r="I51" s="96">
        <v>0</v>
      </c>
      <c r="J51" s="90">
        <v>0</v>
      </c>
      <c r="K51" s="90">
        <v>0</v>
      </c>
      <c r="L51" s="90">
        <v>0</v>
      </c>
      <c r="M51" s="90">
        <v>1</v>
      </c>
    </row>
    <row r="52" spans="1:13" s="86" customFormat="1" ht="15.75" customHeight="1">
      <c r="A52" s="124" t="s">
        <v>198</v>
      </c>
      <c r="B52" s="160">
        <v>0</v>
      </c>
      <c r="C52" s="160">
        <v>0</v>
      </c>
      <c r="D52" s="160">
        <v>1</v>
      </c>
      <c r="E52" s="160">
        <v>0</v>
      </c>
      <c r="F52" s="90">
        <v>0</v>
      </c>
      <c r="G52" s="90">
        <v>0</v>
      </c>
      <c r="H52" s="90">
        <v>0</v>
      </c>
      <c r="I52" s="90">
        <v>0</v>
      </c>
      <c r="J52" s="90">
        <v>0</v>
      </c>
      <c r="K52" s="90">
        <v>0</v>
      </c>
      <c r="L52" s="90">
        <v>0</v>
      </c>
      <c r="M52" s="90">
        <v>0</v>
      </c>
    </row>
    <row r="53" spans="1:13" s="86" customFormat="1" ht="15.75" customHeight="1">
      <c r="A53" s="124" t="s">
        <v>266</v>
      </c>
      <c r="B53" s="160">
        <v>0</v>
      </c>
      <c r="C53" s="160">
        <v>0</v>
      </c>
      <c r="D53" s="160">
        <v>0</v>
      </c>
      <c r="E53" s="160">
        <v>0</v>
      </c>
      <c r="F53" s="160">
        <v>0</v>
      </c>
      <c r="G53" s="160">
        <v>0</v>
      </c>
      <c r="H53" s="160">
        <v>0</v>
      </c>
      <c r="I53" s="160">
        <v>0</v>
      </c>
      <c r="J53" s="160">
        <v>0</v>
      </c>
      <c r="K53" s="160">
        <v>0</v>
      </c>
      <c r="L53" s="160">
        <v>0</v>
      </c>
      <c r="M53" s="90">
        <v>1</v>
      </c>
    </row>
    <row r="54" spans="1:13" s="86" customFormat="1" ht="15.75" customHeight="1">
      <c r="A54" s="124" t="s">
        <v>193</v>
      </c>
      <c r="B54" s="160">
        <v>1</v>
      </c>
      <c r="C54" s="160">
        <v>0</v>
      </c>
      <c r="D54" s="198">
        <v>0</v>
      </c>
      <c r="E54" s="198">
        <v>0</v>
      </c>
      <c r="F54" s="90">
        <v>0</v>
      </c>
      <c r="G54" s="90">
        <v>0</v>
      </c>
      <c r="H54" s="90">
        <v>0</v>
      </c>
      <c r="I54" s="90">
        <v>0</v>
      </c>
      <c r="J54" s="90">
        <v>0</v>
      </c>
      <c r="K54" s="90">
        <v>0</v>
      </c>
      <c r="L54" s="90">
        <v>0</v>
      </c>
      <c r="M54" s="90">
        <v>0</v>
      </c>
    </row>
    <row r="55" spans="1:13" s="86" customFormat="1" ht="15.75" customHeight="1">
      <c r="A55" s="124" t="s">
        <v>76</v>
      </c>
      <c r="B55" s="160">
        <v>3</v>
      </c>
      <c r="C55" s="160">
        <v>18</v>
      </c>
      <c r="D55" s="160">
        <v>8</v>
      </c>
      <c r="E55" s="160">
        <v>17</v>
      </c>
      <c r="F55" s="160">
        <v>13</v>
      </c>
      <c r="G55" s="160">
        <v>21</v>
      </c>
      <c r="H55" s="160">
        <v>15</v>
      </c>
      <c r="I55" s="96">
        <v>47</v>
      </c>
      <c r="J55" s="90">
        <v>27</v>
      </c>
      <c r="K55" s="90">
        <v>30</v>
      </c>
      <c r="L55" s="90">
        <v>45</v>
      </c>
      <c r="M55" s="90">
        <v>19</v>
      </c>
    </row>
    <row r="56" spans="1:13" s="86" customFormat="1" ht="15.75" customHeight="1">
      <c r="A56" s="124" t="s">
        <v>63</v>
      </c>
      <c r="B56" s="160">
        <v>0</v>
      </c>
      <c r="C56" s="124">
        <v>2</v>
      </c>
      <c r="D56" s="160">
        <v>0</v>
      </c>
      <c r="E56" s="200">
        <v>3</v>
      </c>
      <c r="F56" s="90">
        <v>3</v>
      </c>
      <c r="G56" s="90">
        <v>1</v>
      </c>
      <c r="H56" s="90">
        <v>1</v>
      </c>
      <c r="I56" s="90">
        <v>8</v>
      </c>
      <c r="J56" s="90">
        <v>1</v>
      </c>
      <c r="K56" s="90">
        <v>2</v>
      </c>
      <c r="L56" s="90">
        <v>5</v>
      </c>
      <c r="M56" s="90">
        <v>3</v>
      </c>
    </row>
    <row r="57" spans="1:13" s="86" customFormat="1" ht="15.75" customHeight="1">
      <c r="A57" s="124" t="s">
        <v>93</v>
      </c>
      <c r="B57" s="124">
        <v>1</v>
      </c>
      <c r="C57" s="160">
        <v>0</v>
      </c>
      <c r="D57" s="160">
        <v>0</v>
      </c>
      <c r="E57" s="198">
        <v>1</v>
      </c>
      <c r="F57" s="90">
        <v>5</v>
      </c>
      <c r="G57" s="90">
        <v>4</v>
      </c>
      <c r="H57" s="90">
        <v>4</v>
      </c>
      <c r="I57" s="90">
        <v>1</v>
      </c>
      <c r="J57" s="90">
        <v>1</v>
      </c>
      <c r="K57" s="90">
        <v>0</v>
      </c>
      <c r="L57" s="90">
        <v>0</v>
      </c>
      <c r="M57" s="90">
        <v>0</v>
      </c>
    </row>
    <row r="58" spans="1:13" s="86" customFormat="1" ht="15.75" customHeight="1">
      <c r="A58" s="124" t="s">
        <v>303</v>
      </c>
      <c r="B58" s="160">
        <v>0</v>
      </c>
      <c r="C58" s="124">
        <v>4</v>
      </c>
      <c r="D58" s="160">
        <v>0</v>
      </c>
      <c r="E58" s="198">
        <v>1</v>
      </c>
      <c r="F58" s="90">
        <v>0</v>
      </c>
      <c r="G58" s="90">
        <v>0</v>
      </c>
      <c r="H58" s="90">
        <v>0</v>
      </c>
      <c r="I58" s="90">
        <v>0</v>
      </c>
      <c r="J58" s="90">
        <v>2</v>
      </c>
      <c r="K58" s="90">
        <v>2</v>
      </c>
      <c r="L58" s="90">
        <v>0</v>
      </c>
      <c r="M58" s="90">
        <v>1</v>
      </c>
    </row>
    <row r="59" spans="1:13" s="86" customFormat="1" ht="15.75" customHeight="1">
      <c r="A59" s="124" t="s">
        <v>321</v>
      </c>
      <c r="B59" s="160">
        <v>0</v>
      </c>
      <c r="C59" s="160">
        <v>0</v>
      </c>
      <c r="D59" s="160">
        <v>0</v>
      </c>
      <c r="E59" s="198">
        <v>0</v>
      </c>
      <c r="F59" s="90">
        <v>0</v>
      </c>
      <c r="G59" s="90">
        <v>1</v>
      </c>
      <c r="H59" s="90">
        <v>0</v>
      </c>
      <c r="I59" s="90">
        <v>1</v>
      </c>
      <c r="J59" s="90">
        <v>0</v>
      </c>
      <c r="K59" s="90">
        <v>0</v>
      </c>
      <c r="L59" s="90">
        <v>0</v>
      </c>
      <c r="M59" s="90">
        <v>0</v>
      </c>
    </row>
    <row r="60" spans="1:13" s="86" customFormat="1" ht="15.75" customHeight="1">
      <c r="A60" s="127" t="s">
        <v>204</v>
      </c>
      <c r="B60" s="160">
        <v>0</v>
      </c>
      <c r="C60" s="124">
        <v>1</v>
      </c>
      <c r="D60" s="160">
        <v>0</v>
      </c>
      <c r="E60" s="198">
        <v>1</v>
      </c>
      <c r="F60" s="90">
        <v>0</v>
      </c>
      <c r="G60" s="90">
        <v>4</v>
      </c>
      <c r="H60" s="90">
        <v>2</v>
      </c>
      <c r="I60" s="90">
        <v>12</v>
      </c>
      <c r="J60" s="90">
        <v>6</v>
      </c>
      <c r="K60" s="90">
        <v>4</v>
      </c>
      <c r="L60" s="90">
        <v>5</v>
      </c>
      <c r="M60" s="90">
        <v>5</v>
      </c>
    </row>
    <row r="61" spans="1:13" s="86" customFormat="1" ht="15.75" customHeight="1">
      <c r="A61" s="124" t="s">
        <v>95</v>
      </c>
      <c r="B61" s="124">
        <v>1</v>
      </c>
      <c r="C61" s="160">
        <v>0</v>
      </c>
      <c r="D61" s="160">
        <v>0</v>
      </c>
      <c r="E61" s="198">
        <v>2</v>
      </c>
      <c r="F61" s="90">
        <v>1</v>
      </c>
      <c r="G61" s="90">
        <v>0</v>
      </c>
      <c r="H61" s="90">
        <v>0</v>
      </c>
      <c r="I61" s="90">
        <v>0</v>
      </c>
      <c r="J61" s="90">
        <v>3</v>
      </c>
      <c r="K61" s="90">
        <v>4</v>
      </c>
      <c r="L61" s="90">
        <v>26</v>
      </c>
      <c r="M61" s="90">
        <v>6</v>
      </c>
    </row>
    <row r="62" spans="1:13" s="86" customFormat="1" ht="15.75" customHeight="1">
      <c r="A62" s="124" t="s">
        <v>101</v>
      </c>
      <c r="B62" s="160">
        <v>0</v>
      </c>
      <c r="C62" s="160">
        <v>0</v>
      </c>
      <c r="D62" s="124">
        <v>3</v>
      </c>
      <c r="E62" s="160">
        <v>0</v>
      </c>
      <c r="F62" s="90">
        <v>1</v>
      </c>
      <c r="G62" s="90">
        <v>1</v>
      </c>
      <c r="H62" s="90">
        <v>0</v>
      </c>
      <c r="I62" s="90">
        <v>8</v>
      </c>
      <c r="J62" s="90">
        <v>2</v>
      </c>
      <c r="K62" s="90">
        <v>3</v>
      </c>
      <c r="L62" s="90">
        <v>1</v>
      </c>
      <c r="M62" s="90">
        <v>1</v>
      </c>
    </row>
    <row r="63" spans="1:13" s="86" customFormat="1" ht="15.75" customHeight="1">
      <c r="A63" s="124" t="s">
        <v>96</v>
      </c>
      <c r="B63" s="124">
        <v>1</v>
      </c>
      <c r="C63" s="124">
        <v>1</v>
      </c>
      <c r="D63" s="124">
        <v>1</v>
      </c>
      <c r="E63" s="198">
        <v>4</v>
      </c>
      <c r="F63" s="90">
        <v>0</v>
      </c>
      <c r="G63" s="90">
        <v>0</v>
      </c>
      <c r="H63" s="90">
        <v>0</v>
      </c>
      <c r="I63" s="90">
        <v>5</v>
      </c>
      <c r="J63" s="90">
        <v>3</v>
      </c>
      <c r="K63" s="90">
        <v>0</v>
      </c>
      <c r="L63" s="90">
        <v>2</v>
      </c>
      <c r="M63" s="90">
        <v>1</v>
      </c>
    </row>
    <row r="64" spans="1:13" s="86" customFormat="1" ht="15.75" customHeight="1">
      <c r="A64" s="124" t="s">
        <v>424</v>
      </c>
      <c r="B64" s="160">
        <v>0</v>
      </c>
      <c r="C64" s="160">
        <v>0</v>
      </c>
      <c r="D64" s="160">
        <v>0</v>
      </c>
      <c r="E64" s="160">
        <v>0</v>
      </c>
      <c r="F64" s="160">
        <v>0</v>
      </c>
      <c r="G64" s="160">
        <v>0</v>
      </c>
      <c r="H64" s="160">
        <v>0</v>
      </c>
      <c r="I64" s="160">
        <v>0</v>
      </c>
      <c r="J64" s="160">
        <v>0</v>
      </c>
      <c r="K64" s="90">
        <v>1</v>
      </c>
      <c r="L64" s="90">
        <v>0</v>
      </c>
      <c r="M64" s="90">
        <v>0</v>
      </c>
    </row>
    <row r="65" spans="1:13" s="86" customFormat="1" ht="15.75" customHeight="1">
      <c r="A65" s="124" t="s">
        <v>395</v>
      </c>
      <c r="B65" s="160">
        <v>0</v>
      </c>
      <c r="C65" s="160">
        <v>0</v>
      </c>
      <c r="D65" s="160">
        <v>0</v>
      </c>
      <c r="E65" s="160">
        <v>0</v>
      </c>
      <c r="F65" s="160">
        <v>0</v>
      </c>
      <c r="G65" s="160">
        <v>0</v>
      </c>
      <c r="H65" s="160">
        <v>0</v>
      </c>
      <c r="I65" s="90">
        <v>1</v>
      </c>
      <c r="J65" s="90">
        <v>0</v>
      </c>
      <c r="K65" s="90">
        <v>0</v>
      </c>
      <c r="L65" s="90">
        <v>0</v>
      </c>
      <c r="M65" s="90">
        <v>0</v>
      </c>
    </row>
    <row r="66" spans="1:13" s="86" customFormat="1" ht="15.75" customHeight="1">
      <c r="A66" s="124" t="s">
        <v>400</v>
      </c>
      <c r="B66" s="160">
        <v>0</v>
      </c>
      <c r="C66" s="160">
        <v>0</v>
      </c>
      <c r="D66" s="160">
        <v>0</v>
      </c>
      <c r="E66" s="160">
        <v>0</v>
      </c>
      <c r="F66" s="160">
        <v>0</v>
      </c>
      <c r="G66" s="160">
        <v>0</v>
      </c>
      <c r="H66" s="160">
        <v>0</v>
      </c>
      <c r="I66" s="90">
        <v>1</v>
      </c>
      <c r="J66" s="90">
        <v>1</v>
      </c>
      <c r="K66" s="90">
        <v>0</v>
      </c>
      <c r="L66" s="90">
        <v>2</v>
      </c>
      <c r="M66" s="90">
        <v>0</v>
      </c>
    </row>
    <row r="67" spans="1:13" s="86" customFormat="1" ht="15.75" customHeight="1">
      <c r="A67" s="124" t="s">
        <v>97</v>
      </c>
      <c r="B67" s="160">
        <v>0</v>
      </c>
      <c r="C67" s="124">
        <v>3</v>
      </c>
      <c r="D67" s="160">
        <v>0</v>
      </c>
      <c r="E67" s="198">
        <v>3</v>
      </c>
      <c r="F67" s="90">
        <v>0</v>
      </c>
      <c r="G67" s="90">
        <v>5</v>
      </c>
      <c r="H67" s="90">
        <v>4</v>
      </c>
      <c r="I67" s="90">
        <v>4</v>
      </c>
      <c r="J67" s="90">
        <v>0</v>
      </c>
      <c r="K67" s="90">
        <v>0</v>
      </c>
      <c r="L67" s="90">
        <v>0</v>
      </c>
      <c r="M67" s="90">
        <v>0</v>
      </c>
    </row>
    <row r="68" spans="1:13" s="86" customFormat="1" ht="15.75" customHeight="1">
      <c r="A68" s="124" t="s">
        <v>322</v>
      </c>
      <c r="B68" s="160">
        <v>0</v>
      </c>
      <c r="C68" s="160">
        <v>0</v>
      </c>
      <c r="D68" s="160">
        <v>0</v>
      </c>
      <c r="E68" s="198">
        <v>0</v>
      </c>
      <c r="F68" s="90">
        <v>0</v>
      </c>
      <c r="G68" s="90">
        <v>2</v>
      </c>
      <c r="H68" s="90">
        <v>0</v>
      </c>
      <c r="I68" s="90">
        <v>0</v>
      </c>
      <c r="J68" s="90">
        <v>0</v>
      </c>
      <c r="K68" s="90">
        <v>1</v>
      </c>
      <c r="L68" s="90">
        <v>0</v>
      </c>
      <c r="M68" s="90">
        <v>0</v>
      </c>
    </row>
    <row r="69" spans="1:13" s="86" customFormat="1" ht="15.75" customHeight="1">
      <c r="A69" s="124" t="s">
        <v>268</v>
      </c>
      <c r="B69" s="160">
        <v>0</v>
      </c>
      <c r="C69" s="160">
        <v>0</v>
      </c>
      <c r="D69" s="160">
        <v>0</v>
      </c>
      <c r="E69" s="160">
        <v>0</v>
      </c>
      <c r="F69" s="90">
        <v>1</v>
      </c>
      <c r="G69" s="90">
        <v>0</v>
      </c>
      <c r="H69" s="90">
        <v>0</v>
      </c>
      <c r="I69" s="90">
        <v>4</v>
      </c>
      <c r="J69" s="90">
        <v>0</v>
      </c>
      <c r="K69" s="90">
        <v>0</v>
      </c>
      <c r="L69" s="90">
        <v>0</v>
      </c>
      <c r="M69" s="90">
        <v>0</v>
      </c>
    </row>
    <row r="70" spans="1:13" s="86" customFormat="1" ht="15.75" customHeight="1">
      <c r="A70" s="124" t="s">
        <v>418</v>
      </c>
      <c r="B70" s="160">
        <v>0</v>
      </c>
      <c r="C70" s="160">
        <v>0</v>
      </c>
      <c r="D70" s="160">
        <v>0</v>
      </c>
      <c r="E70" s="160">
        <v>0</v>
      </c>
      <c r="F70" s="90">
        <v>0</v>
      </c>
      <c r="G70" s="90">
        <v>0</v>
      </c>
      <c r="H70" s="90">
        <v>0</v>
      </c>
      <c r="I70" s="90">
        <v>0</v>
      </c>
      <c r="J70" s="90">
        <v>1</v>
      </c>
      <c r="K70" s="90">
        <v>0</v>
      </c>
      <c r="L70" s="90">
        <v>0</v>
      </c>
      <c r="M70" s="90">
        <v>0</v>
      </c>
    </row>
    <row r="71" spans="1:13" s="86" customFormat="1" ht="15.75" customHeight="1">
      <c r="A71" s="124" t="s">
        <v>195</v>
      </c>
      <c r="B71" s="160">
        <v>0</v>
      </c>
      <c r="C71" s="124">
        <v>1</v>
      </c>
      <c r="D71" s="160">
        <v>0</v>
      </c>
      <c r="E71" s="160">
        <v>0</v>
      </c>
      <c r="F71" s="90">
        <v>1</v>
      </c>
      <c r="G71" s="90">
        <v>0</v>
      </c>
      <c r="H71" s="90">
        <v>2</v>
      </c>
      <c r="I71" s="90">
        <v>0</v>
      </c>
      <c r="J71" s="90">
        <v>1</v>
      </c>
      <c r="K71" s="90">
        <v>1</v>
      </c>
      <c r="L71" s="90">
        <v>1</v>
      </c>
      <c r="M71" s="90">
        <v>0</v>
      </c>
    </row>
    <row r="72" spans="1:13" s="86" customFormat="1" ht="15.75" customHeight="1">
      <c r="A72" s="124" t="s">
        <v>323</v>
      </c>
      <c r="B72" s="160">
        <v>0</v>
      </c>
      <c r="C72" s="160">
        <v>0</v>
      </c>
      <c r="D72" s="160">
        <v>0</v>
      </c>
      <c r="E72" s="160">
        <v>0</v>
      </c>
      <c r="F72" s="90">
        <v>0</v>
      </c>
      <c r="G72" s="90">
        <v>1</v>
      </c>
      <c r="H72" s="90">
        <v>1</v>
      </c>
      <c r="I72" s="90">
        <v>0</v>
      </c>
      <c r="J72" s="90">
        <v>1</v>
      </c>
      <c r="K72" s="90">
        <v>1</v>
      </c>
      <c r="L72" s="90">
        <v>0</v>
      </c>
      <c r="M72" s="90">
        <v>0</v>
      </c>
    </row>
    <row r="73" spans="1:13" s="86" customFormat="1" ht="15.75" customHeight="1">
      <c r="A73" s="124" t="s">
        <v>102</v>
      </c>
      <c r="B73" s="160">
        <v>0</v>
      </c>
      <c r="C73" s="124">
        <v>5</v>
      </c>
      <c r="D73" s="124">
        <v>2</v>
      </c>
      <c r="E73" s="160">
        <v>0</v>
      </c>
      <c r="F73" s="90">
        <v>1</v>
      </c>
      <c r="G73" s="90">
        <v>2</v>
      </c>
      <c r="H73" s="90">
        <v>1</v>
      </c>
      <c r="I73" s="90">
        <v>1</v>
      </c>
      <c r="J73" s="90">
        <v>5</v>
      </c>
      <c r="K73" s="90">
        <v>11</v>
      </c>
      <c r="L73" s="90">
        <v>3</v>
      </c>
      <c r="M73" s="90">
        <v>2</v>
      </c>
    </row>
    <row r="74" spans="1:13" s="86" customFormat="1" ht="15.75" customHeight="1">
      <c r="A74" s="124" t="s">
        <v>401</v>
      </c>
      <c r="B74" s="160">
        <v>0</v>
      </c>
      <c r="C74" s="160">
        <v>0</v>
      </c>
      <c r="D74" s="160">
        <v>0</v>
      </c>
      <c r="E74" s="160">
        <v>0</v>
      </c>
      <c r="F74" s="160">
        <v>0</v>
      </c>
      <c r="G74" s="160">
        <v>0</v>
      </c>
      <c r="H74" s="160">
        <v>0</v>
      </c>
      <c r="I74" s="90">
        <v>1</v>
      </c>
      <c r="J74" s="90">
        <v>0</v>
      </c>
      <c r="K74" s="90">
        <v>0</v>
      </c>
      <c r="L74" s="90">
        <v>0</v>
      </c>
      <c r="M74" s="90">
        <v>0</v>
      </c>
    </row>
    <row r="75" spans="1:13" s="86" customFormat="1" ht="15.75" customHeight="1">
      <c r="A75" s="124" t="s">
        <v>99</v>
      </c>
      <c r="B75" s="160">
        <v>0</v>
      </c>
      <c r="C75" s="124">
        <v>1</v>
      </c>
      <c r="D75" s="160">
        <v>0</v>
      </c>
      <c r="E75" s="198">
        <v>2</v>
      </c>
      <c r="F75" s="90">
        <v>0</v>
      </c>
      <c r="G75" s="90">
        <v>0</v>
      </c>
      <c r="H75" s="90">
        <v>0</v>
      </c>
      <c r="I75" s="90">
        <v>0</v>
      </c>
      <c r="J75" s="90">
        <v>0</v>
      </c>
      <c r="K75" s="90">
        <v>0</v>
      </c>
      <c r="L75" s="90">
        <v>0</v>
      </c>
      <c r="M75" s="90">
        <v>0</v>
      </c>
    </row>
    <row r="76" spans="1:13" s="86" customFormat="1" ht="15.75" customHeight="1">
      <c r="A76" s="124" t="s">
        <v>134</v>
      </c>
      <c r="B76" s="160">
        <v>0</v>
      </c>
      <c r="C76" s="160">
        <v>0</v>
      </c>
      <c r="D76" s="124">
        <v>2</v>
      </c>
      <c r="E76" s="198">
        <v>0</v>
      </c>
      <c r="F76" s="90">
        <v>0</v>
      </c>
      <c r="G76" s="90">
        <v>0</v>
      </c>
      <c r="H76" s="90">
        <v>0</v>
      </c>
      <c r="I76" s="90">
        <v>0</v>
      </c>
      <c r="J76" s="90">
        <v>0</v>
      </c>
      <c r="K76" s="90">
        <v>0</v>
      </c>
      <c r="L76" s="90">
        <v>0</v>
      </c>
      <c r="M76" s="90">
        <v>0</v>
      </c>
    </row>
    <row r="77" spans="1:13" s="86" customFormat="1" ht="15.75" customHeight="1" thickBot="1">
      <c r="A77" s="330" t="s">
        <v>98</v>
      </c>
      <c r="B77" s="331">
        <v>0</v>
      </c>
      <c r="C77" s="331">
        <v>2</v>
      </c>
      <c r="D77" s="331">
        <v>0</v>
      </c>
      <c r="E77" s="332">
        <v>2</v>
      </c>
      <c r="F77" s="246">
        <v>1</v>
      </c>
      <c r="G77" s="246">
        <v>1</v>
      </c>
      <c r="H77" s="246">
        <v>0</v>
      </c>
      <c r="I77" s="246">
        <v>1</v>
      </c>
      <c r="J77" s="246">
        <v>0</v>
      </c>
      <c r="K77" s="246">
        <v>0</v>
      </c>
      <c r="L77" s="246">
        <v>0</v>
      </c>
      <c r="M77" s="246">
        <v>1</v>
      </c>
    </row>
    <row r="78" spans="1:13" ht="16.5" customHeight="1">
      <c r="A78" s="401" t="s">
        <v>646</v>
      </c>
      <c r="B78" s="401"/>
      <c r="C78" s="401"/>
      <c r="D78" s="401"/>
      <c r="E78" s="401"/>
      <c r="F78" s="401"/>
      <c r="G78" s="401"/>
      <c r="H78" s="401"/>
      <c r="I78" s="401"/>
      <c r="J78" s="401"/>
      <c r="K78" s="401"/>
      <c r="L78" s="401"/>
      <c r="M78" s="401"/>
    </row>
  </sheetData>
  <mergeCells count="3">
    <mergeCell ref="A1:J1"/>
    <mergeCell ref="A3:M3"/>
    <mergeCell ref="A78:M78"/>
  </mergeCells>
  <phoneticPr fontId="19" type="noConversion"/>
  <conditionalFormatting sqref="E5">
    <cfRule type="cellIs" dxfId="8" priority="1" stopIfTrue="1" operator="notEqual">
      <formula>#REF!</formula>
    </cfRule>
  </conditionalFormatting>
  <pageMargins left="0.78740157499999996" right="0.78740157499999996" top="0.984251969" bottom="0.984251969" header="0.4921259845" footer="0.4921259845"/>
  <pageSetup paperSize="9" scale="73" orientation="portrait" r:id="rId1"/>
  <headerFooter alignWithMargins="0"/>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20"/>
  <sheetViews>
    <sheetView zoomScale="85" zoomScaleNormal="85" workbookViewId="0">
      <selection activeCell="N21" sqref="N21"/>
    </sheetView>
  </sheetViews>
  <sheetFormatPr baseColWidth="10" defaultColWidth="11.42578125" defaultRowHeight="12"/>
  <cols>
    <col min="1" max="1" width="6.85546875" style="52" customWidth="1"/>
    <col min="2" max="2" width="16.140625" style="47" bestFit="1" customWidth="1"/>
    <col min="3" max="3" width="15.42578125" style="47" bestFit="1" customWidth="1"/>
    <col min="4" max="4" width="18.5703125" style="47" bestFit="1" customWidth="1"/>
    <col min="5" max="5" width="18.140625" style="47" bestFit="1" customWidth="1"/>
    <col min="6" max="6" width="24.85546875" style="47" bestFit="1" customWidth="1"/>
    <col min="7" max="16384" width="11.42578125" style="47"/>
  </cols>
  <sheetData>
    <row r="1" spans="1:13" s="48" customFormat="1" ht="18" customHeight="1">
      <c r="A1" s="451" t="s">
        <v>407</v>
      </c>
      <c r="B1" s="451"/>
      <c r="C1" s="451"/>
      <c r="D1" s="451"/>
      <c r="E1" s="451"/>
      <c r="F1" s="451"/>
      <c r="G1" s="451"/>
      <c r="H1" s="451"/>
      <c r="I1" s="451"/>
      <c r="J1" s="451"/>
      <c r="K1" s="451"/>
    </row>
    <row r="2" spans="1:13" s="189" customFormat="1" ht="15">
      <c r="A2" s="192"/>
    </row>
    <row r="3" spans="1:13" s="189" customFormat="1" ht="15.75" thickBot="1">
      <c r="A3" s="440" t="s">
        <v>181</v>
      </c>
      <c r="B3" s="447"/>
      <c r="C3" s="447"/>
      <c r="D3" s="447"/>
      <c r="E3" s="447"/>
      <c r="F3" s="447"/>
    </row>
    <row r="4" spans="1:13" s="189" customFormat="1" ht="63" customHeight="1">
      <c r="A4" s="333" t="s">
        <v>1</v>
      </c>
      <c r="B4" s="327" t="s">
        <v>199</v>
      </c>
      <c r="C4" s="319" t="s">
        <v>403</v>
      </c>
      <c r="D4" s="319" t="s">
        <v>404</v>
      </c>
      <c r="E4" s="319" t="s">
        <v>405</v>
      </c>
      <c r="F4" s="319" t="s">
        <v>406</v>
      </c>
    </row>
    <row r="5" spans="1:13" s="189" customFormat="1" ht="15.75" customHeight="1">
      <c r="A5" s="191">
        <v>2012</v>
      </c>
      <c r="B5" s="194">
        <v>61</v>
      </c>
      <c r="C5" s="186">
        <v>18</v>
      </c>
      <c r="D5" s="186">
        <v>21</v>
      </c>
      <c r="E5" s="186">
        <v>10</v>
      </c>
      <c r="F5" s="186">
        <v>12</v>
      </c>
      <c r="G5" s="202"/>
      <c r="H5" s="202"/>
    </row>
    <row r="6" spans="1:13" s="189" customFormat="1" ht="15.75" customHeight="1">
      <c r="A6" s="191">
        <v>2013</v>
      </c>
      <c r="B6" s="194">
        <v>79</v>
      </c>
      <c r="C6" s="186">
        <v>10</v>
      </c>
      <c r="D6" s="186">
        <v>14</v>
      </c>
      <c r="E6" s="186">
        <v>7</v>
      </c>
      <c r="F6" s="186">
        <v>48</v>
      </c>
      <c r="H6" s="202"/>
    </row>
    <row r="7" spans="1:13" s="189" customFormat="1" ht="15.75" customHeight="1">
      <c r="A7" s="191">
        <v>2014</v>
      </c>
      <c r="B7" s="194">
        <v>59</v>
      </c>
      <c r="C7" s="186">
        <v>9</v>
      </c>
      <c r="D7" s="186">
        <v>21</v>
      </c>
      <c r="E7" s="186">
        <v>15</v>
      </c>
      <c r="F7" s="186">
        <f>B7-SUM(C7:E7)</f>
        <v>14</v>
      </c>
    </row>
    <row r="8" spans="1:13" s="189" customFormat="1" ht="15.75" customHeight="1">
      <c r="A8" s="191">
        <v>2015</v>
      </c>
      <c r="B8" s="194">
        <v>120</v>
      </c>
      <c r="C8" s="186">
        <v>27</v>
      </c>
      <c r="D8" s="186">
        <v>30</v>
      </c>
      <c r="E8" s="186">
        <v>49</v>
      </c>
      <c r="F8" s="186">
        <v>14</v>
      </c>
      <c r="G8" s="202"/>
    </row>
    <row r="9" spans="1:13" s="189" customFormat="1" ht="15.75" customHeight="1">
      <c r="A9" s="191">
        <v>2016</v>
      </c>
      <c r="B9" s="194">
        <f>SUM(C9:F9)</f>
        <v>69</v>
      </c>
      <c r="C9" s="186">
        <v>15</v>
      </c>
      <c r="D9" s="186">
        <v>30</v>
      </c>
      <c r="E9" s="186">
        <v>11</v>
      </c>
      <c r="F9" s="186">
        <v>13</v>
      </c>
      <c r="G9" s="202"/>
    </row>
    <row r="10" spans="1:13" s="189" customFormat="1" ht="15.75" customHeight="1">
      <c r="A10" s="191">
        <v>2017</v>
      </c>
      <c r="B10" s="194">
        <f>SUM(C10:F10)</f>
        <v>113</v>
      </c>
      <c r="C10" s="186">
        <v>22</v>
      </c>
      <c r="D10" s="186">
        <v>57</v>
      </c>
      <c r="E10" s="186">
        <v>20</v>
      </c>
      <c r="F10" s="186">
        <v>14</v>
      </c>
      <c r="G10" s="202"/>
    </row>
    <row r="11" spans="1:13" s="189" customFormat="1" ht="15.75" customHeight="1">
      <c r="A11" s="191">
        <v>2018</v>
      </c>
      <c r="B11" s="194">
        <f>SUM(C11:F11)</f>
        <v>144</v>
      </c>
      <c r="C11" s="186">
        <v>24</v>
      </c>
      <c r="D11" s="186">
        <v>63</v>
      </c>
      <c r="E11" s="186">
        <v>24</v>
      </c>
      <c r="F11" s="186">
        <v>33</v>
      </c>
      <c r="G11" s="202"/>
    </row>
    <row r="12" spans="1:13" s="189" customFormat="1" ht="15.75" customHeight="1" thickBot="1">
      <c r="A12" s="462">
        <v>2019</v>
      </c>
      <c r="B12" s="460">
        <f>SUM(C12:F12)</f>
        <v>45</v>
      </c>
      <c r="C12" s="461">
        <v>11</v>
      </c>
      <c r="D12" s="461">
        <v>14</v>
      </c>
      <c r="E12" s="461">
        <v>8</v>
      </c>
      <c r="F12" s="461">
        <v>12</v>
      </c>
      <c r="G12" s="202"/>
    </row>
    <row r="13" spans="1:13" s="189" customFormat="1" ht="15.75" customHeight="1">
      <c r="A13" s="401" t="s">
        <v>646</v>
      </c>
      <c r="B13" s="401"/>
      <c r="C13" s="401"/>
      <c r="D13" s="401"/>
      <c r="E13" s="401"/>
      <c r="F13" s="401"/>
      <c r="G13" s="217"/>
      <c r="H13" s="217"/>
      <c r="I13" s="217"/>
      <c r="J13" s="217"/>
      <c r="K13" s="217"/>
      <c r="L13" s="217"/>
      <c r="M13" s="217"/>
    </row>
    <row r="14" spans="1:13" s="189" customFormat="1" ht="15.75" customHeight="1">
      <c r="A14" s="217"/>
      <c r="B14" s="217"/>
      <c r="C14" s="217"/>
      <c r="D14" s="217"/>
      <c r="E14" s="217"/>
      <c r="F14" s="217"/>
      <c r="G14" s="217"/>
      <c r="H14" s="217"/>
      <c r="I14" s="217"/>
      <c r="J14" s="217"/>
      <c r="K14" s="217"/>
      <c r="L14" s="217"/>
      <c r="M14" s="217"/>
    </row>
    <row r="15" spans="1:13" s="189" customFormat="1" ht="15.75" customHeight="1">
      <c r="A15" s="446" t="s">
        <v>131</v>
      </c>
      <c r="B15" s="446"/>
      <c r="C15" s="446"/>
      <c r="D15" s="446"/>
      <c r="E15" s="446"/>
      <c r="F15" s="446"/>
    </row>
    <row r="16" spans="1:13" s="189" customFormat="1" ht="36.75" customHeight="1">
      <c r="A16" s="442" t="s">
        <v>413</v>
      </c>
      <c r="B16" s="442"/>
      <c r="C16" s="442"/>
      <c r="D16" s="442"/>
      <c r="E16" s="442"/>
      <c r="F16" s="442"/>
    </row>
    <row r="17" spans="1:6" s="189" customFormat="1" ht="47.25" customHeight="1">
      <c r="A17" s="442" t="s">
        <v>486</v>
      </c>
      <c r="B17" s="442"/>
      <c r="C17" s="442"/>
      <c r="D17" s="442"/>
      <c r="E17" s="442"/>
      <c r="F17" s="442"/>
    </row>
    <row r="18" spans="1:6" s="189" customFormat="1" ht="18.75" customHeight="1">
      <c r="A18" s="444" t="s">
        <v>305</v>
      </c>
      <c r="B18" s="444"/>
      <c r="C18" s="444"/>
      <c r="D18" s="444"/>
      <c r="E18" s="444"/>
      <c r="F18" s="444"/>
    </row>
    <row r="19" spans="1:6" s="189" customFormat="1" ht="15">
      <c r="A19" s="192"/>
    </row>
    <row r="20" spans="1:6" s="189" customFormat="1" ht="15">
      <c r="A20" s="192"/>
    </row>
  </sheetData>
  <mergeCells count="7">
    <mergeCell ref="A18:F18"/>
    <mergeCell ref="A1:K1"/>
    <mergeCell ref="A13:F13"/>
    <mergeCell ref="A17:F17"/>
    <mergeCell ref="A3:F3"/>
    <mergeCell ref="A15:F15"/>
    <mergeCell ref="A16:F16"/>
  </mergeCells>
  <pageMargins left="0.78740157499999996" right="0.78740157499999996" top="0.984251969" bottom="0.984251969" header="0.4921259845" footer="0.4921259845"/>
  <pageSetup paperSize="9" orientation="landscape" r:id="rId1"/>
  <headerFooter alignWithMargins="0"/>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52"/>
  <sheetViews>
    <sheetView zoomScale="85" zoomScaleNormal="85" workbookViewId="0">
      <selection activeCell="Q34" sqref="Q34"/>
    </sheetView>
  </sheetViews>
  <sheetFormatPr baseColWidth="10" defaultColWidth="11.42578125" defaultRowHeight="12"/>
  <cols>
    <col min="1" max="1" width="25.140625" style="24" customWidth="1"/>
    <col min="2" max="7" width="6.7109375" style="25" customWidth="1"/>
    <col min="8" max="16384" width="11.42578125" style="25"/>
  </cols>
  <sheetData>
    <row r="1" spans="1:15" s="23" customFormat="1" ht="18" customHeight="1">
      <c r="A1" s="400" t="s">
        <v>437</v>
      </c>
      <c r="B1" s="400"/>
      <c r="C1" s="400"/>
      <c r="D1" s="400"/>
      <c r="E1" s="400"/>
      <c r="F1" s="400"/>
      <c r="G1" s="400"/>
      <c r="H1" s="400"/>
      <c r="I1" s="400"/>
      <c r="J1" s="400"/>
      <c r="K1" s="400"/>
      <c r="L1" s="400"/>
      <c r="M1" s="400"/>
      <c r="N1" s="400"/>
      <c r="O1" s="400"/>
    </row>
    <row r="2" spans="1:15" s="23" customFormat="1" ht="15.75" customHeight="1">
      <c r="A2" s="31"/>
    </row>
    <row r="3" spans="1:15" s="151" customFormat="1" ht="15.75" customHeight="1" thickBot="1">
      <c r="A3" s="450" t="s">
        <v>441</v>
      </c>
      <c r="B3" s="450"/>
      <c r="C3" s="450"/>
      <c r="D3" s="450"/>
      <c r="E3" s="450"/>
      <c r="F3" s="450"/>
      <c r="G3" s="450"/>
    </row>
    <row r="4" spans="1:15" s="114" customFormat="1" ht="15.75" customHeight="1">
      <c r="A4" s="335" t="s">
        <v>4</v>
      </c>
      <c r="B4" s="302">
        <v>2014</v>
      </c>
      <c r="C4" s="302">
        <v>2015</v>
      </c>
      <c r="D4" s="302">
        <v>2016</v>
      </c>
      <c r="E4" s="302">
        <v>2017</v>
      </c>
      <c r="F4" s="302">
        <v>2018</v>
      </c>
      <c r="G4" s="302">
        <v>2019</v>
      </c>
    </row>
    <row r="5" spans="1:15" s="93" customFormat="1" ht="15.75" customHeight="1">
      <c r="A5" s="135" t="s">
        <v>7</v>
      </c>
      <c r="B5" s="349">
        <v>14</v>
      </c>
      <c r="C5" s="349">
        <v>27</v>
      </c>
      <c r="D5" s="349">
        <v>31</v>
      </c>
      <c r="E5" s="349">
        <v>77</v>
      </c>
      <c r="F5" s="349">
        <v>93</v>
      </c>
      <c r="G5" s="349">
        <v>37</v>
      </c>
    </row>
    <row r="6" spans="1:15" s="93" customFormat="1" ht="15.75" customHeight="1">
      <c r="A6" s="137" t="s">
        <v>72</v>
      </c>
      <c r="B6" s="96">
        <v>2</v>
      </c>
      <c r="C6" s="96">
        <v>0</v>
      </c>
      <c r="D6" s="96">
        <v>0</v>
      </c>
      <c r="E6" s="96">
        <v>0</v>
      </c>
      <c r="F6" s="96">
        <v>1</v>
      </c>
      <c r="G6" s="96">
        <v>1</v>
      </c>
    </row>
    <row r="7" spans="1:15" s="93" customFormat="1" ht="15.75" customHeight="1">
      <c r="A7" s="147" t="s">
        <v>49</v>
      </c>
      <c r="B7" s="160">
        <v>0</v>
      </c>
      <c r="C7" s="160">
        <v>0</v>
      </c>
      <c r="D7" s="160">
        <v>0</v>
      </c>
      <c r="E7" s="160">
        <v>0</v>
      </c>
      <c r="F7" s="160">
        <v>0</v>
      </c>
      <c r="G7" s="96">
        <v>1</v>
      </c>
    </row>
    <row r="8" spans="1:15" s="81" customFormat="1" ht="15.75" customHeight="1">
      <c r="A8" s="92" t="s">
        <v>51</v>
      </c>
      <c r="B8" s="160">
        <v>2</v>
      </c>
      <c r="C8" s="160">
        <v>0</v>
      </c>
      <c r="D8" s="160">
        <v>0</v>
      </c>
      <c r="E8" s="160">
        <v>0</v>
      </c>
      <c r="F8" s="160">
        <v>0</v>
      </c>
      <c r="G8" s="96">
        <v>0</v>
      </c>
    </row>
    <row r="9" spans="1:15" s="81" customFormat="1" ht="15.75" customHeight="1">
      <c r="A9" s="147" t="s">
        <v>65</v>
      </c>
      <c r="B9" s="160">
        <v>0</v>
      </c>
      <c r="C9" s="160">
        <v>0</v>
      </c>
      <c r="D9" s="160">
        <v>0</v>
      </c>
      <c r="E9" s="160">
        <v>0</v>
      </c>
      <c r="F9" s="83">
        <v>1</v>
      </c>
      <c r="G9" s="83">
        <v>0</v>
      </c>
    </row>
    <row r="10" spans="1:15" s="93" customFormat="1" ht="15.75" customHeight="1">
      <c r="A10" s="147" t="s">
        <v>73</v>
      </c>
      <c r="B10" s="80">
        <v>1</v>
      </c>
      <c r="C10" s="80">
        <v>10</v>
      </c>
      <c r="D10" s="80">
        <v>10</v>
      </c>
      <c r="E10" s="81">
        <v>60</v>
      </c>
      <c r="F10" s="81">
        <v>63</v>
      </c>
      <c r="G10" s="81">
        <v>11</v>
      </c>
    </row>
    <row r="11" spans="1:15" s="93" customFormat="1" ht="15.75" customHeight="1">
      <c r="A11" s="203" t="s">
        <v>267</v>
      </c>
      <c r="B11" s="160">
        <v>0</v>
      </c>
      <c r="C11" s="160">
        <v>0</v>
      </c>
      <c r="D11" s="160">
        <v>0</v>
      </c>
      <c r="E11" s="160">
        <v>0</v>
      </c>
      <c r="F11" s="160">
        <v>0</v>
      </c>
      <c r="G11" s="83">
        <v>1</v>
      </c>
    </row>
    <row r="12" spans="1:15" s="81" customFormat="1" ht="15.75" customHeight="1">
      <c r="A12" s="203" t="s">
        <v>106</v>
      </c>
      <c r="B12" s="160">
        <v>0</v>
      </c>
      <c r="C12" s="160">
        <v>0</v>
      </c>
      <c r="D12" s="160">
        <v>0</v>
      </c>
      <c r="E12" s="83">
        <v>5</v>
      </c>
      <c r="F12" s="83">
        <v>14</v>
      </c>
      <c r="G12" s="83">
        <v>0</v>
      </c>
    </row>
    <row r="13" spans="1:15" s="81" customFormat="1" ht="15.75" customHeight="1">
      <c r="A13" s="203" t="s">
        <v>55</v>
      </c>
      <c r="B13" s="160"/>
      <c r="C13" s="160"/>
      <c r="D13" s="160"/>
      <c r="E13" s="83"/>
      <c r="F13" s="83"/>
      <c r="G13" s="83">
        <v>1</v>
      </c>
    </row>
    <row r="14" spans="1:15" s="81" customFormat="1" ht="15.75" customHeight="1">
      <c r="A14" s="203" t="s">
        <v>457</v>
      </c>
      <c r="B14" s="160">
        <v>0</v>
      </c>
      <c r="C14" s="83">
        <v>2</v>
      </c>
      <c r="D14" s="160">
        <v>0</v>
      </c>
      <c r="E14" s="83">
        <v>15</v>
      </c>
      <c r="F14" s="160">
        <v>0</v>
      </c>
      <c r="G14" s="96">
        <v>0</v>
      </c>
    </row>
    <row r="15" spans="1:15" s="81" customFormat="1" ht="15.75" customHeight="1">
      <c r="A15" s="147" t="s">
        <v>69</v>
      </c>
      <c r="B15" s="160">
        <v>1</v>
      </c>
      <c r="C15" s="160">
        <v>2</v>
      </c>
      <c r="D15" s="160">
        <v>0</v>
      </c>
      <c r="E15" s="83">
        <v>5</v>
      </c>
      <c r="F15" s="160">
        <v>0</v>
      </c>
      <c r="G15" s="96">
        <v>2</v>
      </c>
    </row>
    <row r="16" spans="1:15" s="81" customFormat="1" ht="15.75" customHeight="1">
      <c r="A16" s="147" t="s">
        <v>60</v>
      </c>
      <c r="B16" s="160">
        <v>0</v>
      </c>
      <c r="C16" s="160">
        <v>1</v>
      </c>
      <c r="D16" s="83">
        <v>3</v>
      </c>
      <c r="E16" s="83">
        <v>29</v>
      </c>
      <c r="F16" s="83">
        <v>41</v>
      </c>
      <c r="G16" s="83">
        <v>5</v>
      </c>
    </row>
    <row r="17" spans="1:7" s="81" customFormat="1" ht="15.75" customHeight="1">
      <c r="A17" s="147" t="s">
        <v>56</v>
      </c>
      <c r="B17" s="160">
        <v>0</v>
      </c>
      <c r="C17" s="160">
        <v>5</v>
      </c>
      <c r="D17" s="83">
        <v>7</v>
      </c>
      <c r="E17" s="83">
        <v>6</v>
      </c>
      <c r="F17" s="83">
        <v>8</v>
      </c>
      <c r="G17" s="83">
        <v>2</v>
      </c>
    </row>
    <row r="18" spans="1:7" s="81" customFormat="1" ht="15.75" customHeight="1">
      <c r="A18" s="147" t="s">
        <v>74</v>
      </c>
      <c r="B18" s="83">
        <v>7</v>
      </c>
      <c r="C18" s="83">
        <v>8</v>
      </c>
      <c r="D18" s="83">
        <v>10</v>
      </c>
      <c r="E18" s="83">
        <v>7</v>
      </c>
      <c r="F18" s="83">
        <v>14</v>
      </c>
      <c r="G18" s="83">
        <v>11</v>
      </c>
    </row>
    <row r="19" spans="1:7" s="81" customFormat="1" ht="15.75" customHeight="1">
      <c r="A19" s="203" t="s">
        <v>48</v>
      </c>
      <c r="B19" s="160">
        <v>0</v>
      </c>
      <c r="C19" s="160">
        <v>0</v>
      </c>
      <c r="D19" s="160">
        <v>0</v>
      </c>
      <c r="E19" s="160">
        <v>0</v>
      </c>
      <c r="F19" s="96">
        <v>1</v>
      </c>
      <c r="G19" s="96">
        <v>0</v>
      </c>
    </row>
    <row r="20" spans="1:7" s="81" customFormat="1" ht="15.75" customHeight="1">
      <c r="A20" s="203" t="s">
        <v>66</v>
      </c>
      <c r="B20" s="160">
        <v>0</v>
      </c>
      <c r="C20" s="160">
        <v>1</v>
      </c>
      <c r="D20" s="83">
        <v>2</v>
      </c>
      <c r="E20" s="160">
        <v>0</v>
      </c>
      <c r="F20" s="83">
        <v>2</v>
      </c>
      <c r="G20" s="83">
        <v>0</v>
      </c>
    </row>
    <row r="21" spans="1:7" s="81" customFormat="1" ht="15.75" customHeight="1">
      <c r="A21" s="203" t="s">
        <v>192</v>
      </c>
      <c r="B21" s="160">
        <v>0</v>
      </c>
      <c r="C21" s="160">
        <v>0</v>
      </c>
      <c r="D21" s="83">
        <v>1</v>
      </c>
      <c r="E21" s="160">
        <v>0</v>
      </c>
      <c r="F21" s="160">
        <v>0</v>
      </c>
      <c r="G21" s="96">
        <v>0</v>
      </c>
    </row>
    <row r="22" spans="1:7" s="81" customFormat="1" ht="15.75" customHeight="1">
      <c r="A22" s="203" t="s">
        <v>100</v>
      </c>
      <c r="B22" s="160">
        <v>0</v>
      </c>
      <c r="C22" s="160">
        <v>1</v>
      </c>
      <c r="D22" s="83">
        <v>3</v>
      </c>
      <c r="E22" s="83">
        <v>2</v>
      </c>
      <c r="F22" s="160">
        <v>0</v>
      </c>
      <c r="G22" s="96">
        <v>3</v>
      </c>
    </row>
    <row r="23" spans="1:7" s="81" customFormat="1" ht="15.75" customHeight="1">
      <c r="A23" s="203" t="s">
        <v>107</v>
      </c>
      <c r="B23" s="160"/>
      <c r="C23" s="160"/>
      <c r="D23" s="83"/>
      <c r="E23" s="83"/>
      <c r="F23" s="160"/>
      <c r="G23" s="96">
        <v>1</v>
      </c>
    </row>
    <row r="24" spans="1:7" s="81" customFormat="1" ht="15.75" customHeight="1">
      <c r="A24" s="203" t="s">
        <v>196</v>
      </c>
      <c r="B24" s="160">
        <v>0</v>
      </c>
      <c r="C24" s="160">
        <v>0</v>
      </c>
      <c r="D24" s="160">
        <v>0</v>
      </c>
      <c r="E24" s="160">
        <v>0</v>
      </c>
      <c r="F24" s="160">
        <v>0</v>
      </c>
      <c r="G24" s="96">
        <v>1</v>
      </c>
    </row>
    <row r="25" spans="1:7" s="81" customFormat="1" ht="15.75" customHeight="1">
      <c r="A25" s="203" t="s">
        <v>394</v>
      </c>
      <c r="B25" s="160">
        <v>0</v>
      </c>
      <c r="C25" s="160">
        <v>1</v>
      </c>
      <c r="D25" s="83">
        <v>1</v>
      </c>
      <c r="E25" s="160">
        <v>0</v>
      </c>
      <c r="F25" s="160">
        <v>0</v>
      </c>
      <c r="G25" s="96">
        <v>0</v>
      </c>
    </row>
    <row r="26" spans="1:7" s="81" customFormat="1" ht="15.75" customHeight="1">
      <c r="A26" s="203" t="s">
        <v>448</v>
      </c>
      <c r="B26" s="160">
        <v>0</v>
      </c>
      <c r="C26" s="160">
        <v>0</v>
      </c>
      <c r="D26" s="160">
        <v>0</v>
      </c>
      <c r="E26" s="160">
        <v>0</v>
      </c>
      <c r="F26" s="160">
        <v>0</v>
      </c>
      <c r="G26" s="96">
        <v>1</v>
      </c>
    </row>
    <row r="27" spans="1:7" s="81" customFormat="1" ht="15.75" customHeight="1">
      <c r="A27" s="203" t="s">
        <v>259</v>
      </c>
      <c r="B27" s="160">
        <v>0</v>
      </c>
      <c r="C27" s="160">
        <v>1</v>
      </c>
      <c r="D27" s="160">
        <v>0</v>
      </c>
      <c r="E27" s="83">
        <v>1</v>
      </c>
      <c r="F27" s="83">
        <v>4</v>
      </c>
      <c r="G27" s="83">
        <v>0</v>
      </c>
    </row>
    <row r="28" spans="1:7" s="81" customFormat="1" ht="15.75" customHeight="1">
      <c r="A28" s="203" t="s">
        <v>61</v>
      </c>
      <c r="B28" s="160">
        <v>1</v>
      </c>
      <c r="C28" s="160">
        <v>0</v>
      </c>
      <c r="D28" s="160">
        <v>0</v>
      </c>
      <c r="E28" s="83">
        <v>2</v>
      </c>
      <c r="F28" s="83">
        <v>2</v>
      </c>
      <c r="G28" s="83">
        <v>2</v>
      </c>
    </row>
    <row r="29" spans="1:7" s="81" customFormat="1" ht="15.75" customHeight="1">
      <c r="A29" s="147" t="s">
        <v>54</v>
      </c>
      <c r="B29" s="160">
        <v>6</v>
      </c>
      <c r="C29" s="160">
        <v>4</v>
      </c>
      <c r="D29" s="83">
        <v>3</v>
      </c>
      <c r="E29" s="83">
        <v>2</v>
      </c>
      <c r="F29" s="83">
        <v>4</v>
      </c>
      <c r="G29" s="83">
        <v>3</v>
      </c>
    </row>
    <row r="30" spans="1:7" s="81" customFormat="1" ht="15.75" customHeight="1">
      <c r="A30" s="147" t="s">
        <v>57</v>
      </c>
      <c r="B30" s="160">
        <v>0</v>
      </c>
      <c r="C30" s="160">
        <v>0</v>
      </c>
      <c r="D30" s="160">
        <v>0</v>
      </c>
      <c r="E30" s="160">
        <v>0</v>
      </c>
      <c r="F30" s="83">
        <v>1</v>
      </c>
      <c r="G30" s="83">
        <v>0</v>
      </c>
    </row>
    <row r="31" spans="1:7" s="154" customFormat="1" ht="15.75" customHeight="1">
      <c r="A31" s="147" t="s">
        <v>76</v>
      </c>
      <c r="B31" s="96">
        <v>4</v>
      </c>
      <c r="C31" s="96">
        <v>9</v>
      </c>
      <c r="D31" s="170">
        <v>11</v>
      </c>
      <c r="E31" s="170">
        <v>10</v>
      </c>
      <c r="F31" s="170">
        <v>15</v>
      </c>
      <c r="G31" s="83">
        <v>14</v>
      </c>
    </row>
    <row r="32" spans="1:7" s="154" customFormat="1" ht="15.75" customHeight="1">
      <c r="A32" s="203" t="s">
        <v>63</v>
      </c>
      <c r="B32" s="160">
        <v>1</v>
      </c>
      <c r="C32" s="160">
        <v>1</v>
      </c>
      <c r="D32" s="170">
        <v>1</v>
      </c>
      <c r="E32" s="170">
        <v>1</v>
      </c>
      <c r="F32" s="83">
        <v>3</v>
      </c>
      <c r="G32" s="83">
        <v>2</v>
      </c>
    </row>
    <row r="33" spans="1:7" s="154" customFormat="1" ht="15.75" customHeight="1">
      <c r="A33" s="203" t="s">
        <v>93</v>
      </c>
      <c r="B33" s="160">
        <v>0</v>
      </c>
      <c r="C33" s="160">
        <v>0</v>
      </c>
      <c r="D33" s="170">
        <v>1</v>
      </c>
      <c r="E33" s="160">
        <v>0</v>
      </c>
      <c r="F33" s="160">
        <v>0</v>
      </c>
      <c r="G33" s="96">
        <v>0</v>
      </c>
    </row>
    <row r="34" spans="1:7" s="154" customFormat="1" ht="15.75" customHeight="1">
      <c r="A34" s="203" t="s">
        <v>303</v>
      </c>
      <c r="B34" s="160">
        <v>0</v>
      </c>
      <c r="C34" s="160">
        <v>0</v>
      </c>
      <c r="D34" s="160">
        <v>0</v>
      </c>
      <c r="E34" s="160">
        <v>0</v>
      </c>
      <c r="F34" s="160">
        <v>0</v>
      </c>
      <c r="G34" s="96">
        <v>1</v>
      </c>
    </row>
    <row r="35" spans="1:7" s="154" customFormat="1" ht="15.75" customHeight="1">
      <c r="A35" s="203" t="s">
        <v>321</v>
      </c>
      <c r="B35" s="160">
        <v>0</v>
      </c>
      <c r="C35" s="160">
        <v>0</v>
      </c>
      <c r="D35" s="160">
        <v>0</v>
      </c>
      <c r="E35" s="160">
        <v>0</v>
      </c>
      <c r="F35" s="160">
        <v>0</v>
      </c>
      <c r="G35" s="96">
        <v>1</v>
      </c>
    </row>
    <row r="36" spans="1:7" s="154" customFormat="1" ht="15.75" customHeight="1">
      <c r="A36" s="127" t="s">
        <v>204</v>
      </c>
      <c r="B36" s="160">
        <v>1</v>
      </c>
      <c r="C36" s="160">
        <v>0</v>
      </c>
      <c r="D36" s="160">
        <v>0</v>
      </c>
      <c r="E36" s="160">
        <v>0</v>
      </c>
      <c r="F36" s="160">
        <v>0</v>
      </c>
      <c r="G36" s="96">
        <v>2</v>
      </c>
    </row>
    <row r="37" spans="1:7" s="154" customFormat="1" ht="15.75" customHeight="1">
      <c r="A37" s="203" t="s">
        <v>95</v>
      </c>
      <c r="B37" s="160">
        <v>0</v>
      </c>
      <c r="C37" s="160">
        <v>0</v>
      </c>
      <c r="D37" s="160">
        <v>0</v>
      </c>
      <c r="E37" s="170">
        <v>2</v>
      </c>
      <c r="F37" s="83">
        <v>7</v>
      </c>
      <c r="G37" s="83">
        <v>4</v>
      </c>
    </row>
    <row r="38" spans="1:7" s="154" customFormat="1" ht="15.75" customHeight="1">
      <c r="A38" s="203" t="s">
        <v>101</v>
      </c>
      <c r="B38" s="160">
        <v>0</v>
      </c>
      <c r="C38" s="170">
        <v>1</v>
      </c>
      <c r="D38" s="170">
        <v>2</v>
      </c>
      <c r="E38" s="170">
        <v>1</v>
      </c>
      <c r="F38" s="83">
        <v>1</v>
      </c>
      <c r="G38" s="83">
        <v>0</v>
      </c>
    </row>
    <row r="39" spans="1:7" s="154" customFormat="1" ht="15.75" customHeight="1">
      <c r="A39" s="203" t="s">
        <v>96</v>
      </c>
      <c r="B39" s="160">
        <v>0</v>
      </c>
      <c r="C39" s="160">
        <v>0</v>
      </c>
      <c r="D39" s="160">
        <v>0</v>
      </c>
      <c r="E39" s="160">
        <v>0</v>
      </c>
      <c r="F39" s="160">
        <v>0</v>
      </c>
      <c r="G39" s="83">
        <v>4</v>
      </c>
    </row>
    <row r="40" spans="1:7" s="154" customFormat="1" ht="15.75" customHeight="1">
      <c r="A40" s="203" t="s">
        <v>424</v>
      </c>
      <c r="B40" s="160">
        <v>0</v>
      </c>
      <c r="C40" s="160">
        <v>0</v>
      </c>
      <c r="D40" s="160">
        <v>0</v>
      </c>
      <c r="E40" s="170">
        <v>1</v>
      </c>
      <c r="F40" s="160">
        <v>0</v>
      </c>
      <c r="G40" s="96">
        <v>0</v>
      </c>
    </row>
    <row r="41" spans="1:7" s="154" customFormat="1" ht="15.75" customHeight="1">
      <c r="A41" s="203" t="s">
        <v>400</v>
      </c>
      <c r="B41" s="160">
        <v>0</v>
      </c>
      <c r="C41" s="80">
        <v>1</v>
      </c>
      <c r="D41" s="154">
        <v>1</v>
      </c>
      <c r="E41" s="160">
        <v>0</v>
      </c>
      <c r="F41" s="83">
        <v>1</v>
      </c>
      <c r="G41" s="96">
        <v>0</v>
      </c>
    </row>
    <row r="42" spans="1:7" s="154" customFormat="1" ht="15.75" customHeight="1">
      <c r="A42" s="203" t="s">
        <v>97</v>
      </c>
      <c r="B42" s="160">
        <v>0</v>
      </c>
      <c r="C42" s="80">
        <v>3</v>
      </c>
      <c r="D42" s="160">
        <v>0</v>
      </c>
      <c r="E42" s="160">
        <v>0</v>
      </c>
      <c r="F42" s="160">
        <v>0</v>
      </c>
      <c r="G42" s="160">
        <v>0</v>
      </c>
    </row>
    <row r="43" spans="1:7" s="154" customFormat="1" ht="15.75" customHeight="1">
      <c r="A43" s="203" t="s">
        <v>322</v>
      </c>
      <c r="B43" s="160">
        <v>0</v>
      </c>
      <c r="C43" s="160">
        <v>0</v>
      </c>
      <c r="D43" s="160">
        <v>0</v>
      </c>
      <c r="E43" s="170">
        <v>1</v>
      </c>
      <c r="F43" s="160">
        <v>0</v>
      </c>
      <c r="G43" s="160">
        <v>0</v>
      </c>
    </row>
    <row r="44" spans="1:7" s="154" customFormat="1" ht="15.75" customHeight="1">
      <c r="A44" s="203" t="s">
        <v>268</v>
      </c>
      <c r="B44" s="160">
        <v>0</v>
      </c>
      <c r="C44" s="170">
        <v>2</v>
      </c>
      <c r="D44" s="160">
        <v>0</v>
      </c>
      <c r="E44" s="160">
        <v>0</v>
      </c>
      <c r="F44" s="160">
        <v>0</v>
      </c>
      <c r="G44" s="160">
        <v>0</v>
      </c>
    </row>
    <row r="45" spans="1:7" s="154" customFormat="1" ht="15.75" customHeight="1">
      <c r="A45" s="203" t="s">
        <v>418</v>
      </c>
      <c r="B45" s="160">
        <v>0</v>
      </c>
      <c r="C45" s="160">
        <v>0</v>
      </c>
      <c r="D45" s="170">
        <v>1</v>
      </c>
      <c r="E45" s="160">
        <v>0</v>
      </c>
      <c r="F45" s="160">
        <v>0</v>
      </c>
      <c r="G45" s="160">
        <v>0</v>
      </c>
    </row>
    <row r="46" spans="1:7" s="154" customFormat="1" ht="15.75" customHeight="1">
      <c r="A46" s="203" t="s">
        <v>195</v>
      </c>
      <c r="B46" s="160">
        <v>0</v>
      </c>
      <c r="C46" s="160">
        <v>0</v>
      </c>
      <c r="D46" s="160">
        <v>0</v>
      </c>
      <c r="E46" s="170">
        <v>2</v>
      </c>
      <c r="F46" s="83">
        <v>1</v>
      </c>
      <c r="G46" s="160">
        <v>0</v>
      </c>
    </row>
    <row r="47" spans="1:7" s="154" customFormat="1" ht="15.75" customHeight="1">
      <c r="A47" s="203" t="s">
        <v>323</v>
      </c>
      <c r="B47" s="160">
        <v>1</v>
      </c>
      <c r="C47" s="160">
        <v>0</v>
      </c>
      <c r="D47" s="160">
        <v>0</v>
      </c>
      <c r="E47" s="170">
        <v>1</v>
      </c>
      <c r="F47" s="160">
        <v>0</v>
      </c>
      <c r="G47" s="160">
        <v>0</v>
      </c>
    </row>
    <row r="48" spans="1:7" s="154" customFormat="1" ht="15.75" customHeight="1">
      <c r="A48" s="203" t="s">
        <v>102</v>
      </c>
      <c r="B48" s="160">
        <v>1</v>
      </c>
      <c r="C48" s="160">
        <v>0</v>
      </c>
      <c r="D48" s="170">
        <v>5</v>
      </c>
      <c r="E48" s="170">
        <v>1</v>
      </c>
      <c r="F48" s="83">
        <v>2</v>
      </c>
      <c r="G48" s="160">
        <v>0</v>
      </c>
    </row>
    <row r="49" spans="1:7" s="154" customFormat="1" ht="15.75" customHeight="1" thickBot="1">
      <c r="A49" s="334" t="s">
        <v>401</v>
      </c>
      <c r="B49" s="331">
        <v>0</v>
      </c>
      <c r="C49" s="331">
        <v>1</v>
      </c>
      <c r="D49" s="331">
        <v>0</v>
      </c>
      <c r="E49" s="331">
        <v>0</v>
      </c>
      <c r="F49" s="331">
        <v>0</v>
      </c>
      <c r="G49" s="331">
        <v>0</v>
      </c>
    </row>
    <row r="50" spans="1:7" s="154" customFormat="1" ht="15">
      <c r="A50" s="401" t="s">
        <v>646</v>
      </c>
      <c r="B50" s="401"/>
      <c r="C50" s="401"/>
      <c r="D50" s="401"/>
      <c r="E50" s="401"/>
      <c r="F50" s="401"/>
      <c r="G50" s="401"/>
    </row>
    <row r="51" spans="1:7">
      <c r="A51" s="452"/>
      <c r="B51" s="452"/>
      <c r="C51" s="452"/>
      <c r="D51" s="452"/>
      <c r="E51" s="452"/>
      <c r="F51" s="452"/>
    </row>
    <row r="52" spans="1:7">
      <c r="A52" s="453"/>
      <c r="B52" s="453"/>
      <c r="C52" s="453"/>
      <c r="D52" s="453"/>
      <c r="E52" s="453"/>
      <c r="F52" s="453"/>
    </row>
  </sheetData>
  <mergeCells count="5">
    <mergeCell ref="A51:F51"/>
    <mergeCell ref="A52:F52"/>
    <mergeCell ref="A3:G3"/>
    <mergeCell ref="A1:O1"/>
    <mergeCell ref="A50:G50"/>
  </mergeCells>
  <pageMargins left="0.7" right="0.7" top="0.78740157499999996" bottom="0.78740157499999996" header="0.3" footer="0.3"/>
  <pageSetup paperSize="9" scale="78"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31"/>
  <sheetViews>
    <sheetView zoomScale="85" zoomScaleNormal="85" workbookViewId="0">
      <selection activeCell="M15" sqref="M15"/>
    </sheetView>
  </sheetViews>
  <sheetFormatPr baseColWidth="10" defaultColWidth="11.42578125" defaultRowHeight="12"/>
  <cols>
    <col min="1" max="1" width="25.140625" style="24" customWidth="1"/>
    <col min="2" max="7" width="6.7109375" style="25" customWidth="1"/>
    <col min="8" max="16384" width="11.42578125" style="25"/>
  </cols>
  <sheetData>
    <row r="1" spans="1:11" s="23" customFormat="1" ht="24" customHeight="1">
      <c r="A1" s="79" t="s">
        <v>644</v>
      </c>
      <c r="B1" s="79"/>
      <c r="C1" s="79"/>
      <c r="D1" s="79"/>
      <c r="E1" s="79"/>
      <c r="F1" s="79"/>
      <c r="G1" s="79"/>
      <c r="H1" s="79"/>
      <c r="I1" s="79"/>
      <c r="J1" s="79"/>
      <c r="K1" s="79"/>
    </row>
    <row r="2" spans="1:11" s="23" customFormat="1" ht="15.75" customHeight="1">
      <c r="A2" s="205" t="s">
        <v>645</v>
      </c>
      <c r="B2" s="204"/>
      <c r="C2" s="204"/>
      <c r="D2" s="204"/>
      <c r="E2" s="204"/>
      <c r="F2" s="204"/>
      <c r="G2" s="204"/>
    </row>
    <row r="3" spans="1:11" s="23" customFormat="1" ht="15.75" customHeight="1">
      <c r="A3" s="205"/>
      <c r="B3" s="204"/>
      <c r="C3" s="204"/>
      <c r="D3" s="204"/>
      <c r="E3" s="204"/>
      <c r="F3" s="204"/>
      <c r="G3" s="204"/>
    </row>
    <row r="4" spans="1:11" s="30" customFormat="1" ht="15.75" customHeight="1" thickBot="1">
      <c r="A4" s="450" t="s">
        <v>442</v>
      </c>
      <c r="B4" s="450"/>
      <c r="C4" s="450"/>
      <c r="D4" s="450"/>
      <c r="E4" s="450"/>
      <c r="F4" s="450"/>
      <c r="G4" s="450"/>
    </row>
    <row r="5" spans="1:11" s="20" customFormat="1" ht="15.75" customHeight="1">
      <c r="A5" s="335" t="s">
        <v>4</v>
      </c>
      <c r="B5" s="302">
        <v>2014</v>
      </c>
      <c r="C5" s="302">
        <v>2015</v>
      </c>
      <c r="D5" s="302">
        <v>2016</v>
      </c>
      <c r="E5" s="302">
        <v>2017</v>
      </c>
      <c r="F5" s="302">
        <v>2018</v>
      </c>
      <c r="G5" s="302">
        <v>2019</v>
      </c>
    </row>
    <row r="6" spans="1:11" s="13" customFormat="1" ht="15.75" customHeight="1">
      <c r="A6" s="135" t="s">
        <v>7</v>
      </c>
      <c r="B6" s="388">
        <v>2</v>
      </c>
      <c r="C6" s="388">
        <v>18</v>
      </c>
      <c r="D6" s="388">
        <v>31</v>
      </c>
      <c r="E6" s="388">
        <v>8</v>
      </c>
      <c r="F6" s="388">
        <v>53</v>
      </c>
      <c r="G6" s="388">
        <v>19</v>
      </c>
    </row>
    <row r="7" spans="1:11" s="13" customFormat="1" ht="15.75" customHeight="1">
      <c r="A7" s="137" t="s">
        <v>72</v>
      </c>
      <c r="B7" s="96">
        <v>1</v>
      </c>
      <c r="C7" s="96">
        <v>4</v>
      </c>
      <c r="D7" s="96">
        <v>0</v>
      </c>
      <c r="E7" s="96">
        <v>2</v>
      </c>
      <c r="F7" s="96">
        <v>1</v>
      </c>
      <c r="G7" s="96">
        <v>0</v>
      </c>
    </row>
    <row r="8" spans="1:11" s="17" customFormat="1" ht="15.75" customHeight="1">
      <c r="A8" s="203" t="s">
        <v>67</v>
      </c>
      <c r="B8" s="160">
        <v>1</v>
      </c>
      <c r="C8" s="96">
        <v>4</v>
      </c>
      <c r="D8" s="96">
        <v>0</v>
      </c>
      <c r="E8" s="83">
        <v>2</v>
      </c>
      <c r="F8" s="96">
        <v>0</v>
      </c>
      <c r="G8" s="96">
        <v>0</v>
      </c>
    </row>
    <row r="9" spans="1:11" s="17" customFormat="1" ht="15.75" customHeight="1">
      <c r="A9" s="147" t="s">
        <v>65</v>
      </c>
      <c r="B9" s="160">
        <v>0</v>
      </c>
      <c r="C9" s="96">
        <v>0</v>
      </c>
      <c r="D9" s="96">
        <v>0</v>
      </c>
      <c r="E9" s="96">
        <v>0</v>
      </c>
      <c r="F9" s="83">
        <v>1</v>
      </c>
      <c r="G9" s="83"/>
    </row>
    <row r="10" spans="1:11" s="13" customFormat="1" ht="15.75" customHeight="1">
      <c r="A10" s="147" t="s">
        <v>73</v>
      </c>
      <c r="B10" s="80">
        <v>1</v>
      </c>
      <c r="C10" s="80">
        <v>10</v>
      </c>
      <c r="D10" s="80">
        <v>30</v>
      </c>
      <c r="E10" s="80">
        <v>4</v>
      </c>
      <c r="F10" s="80">
        <v>51</v>
      </c>
      <c r="G10" s="96">
        <v>12</v>
      </c>
    </row>
    <row r="11" spans="1:11" s="17" customFormat="1" ht="15.75" customHeight="1">
      <c r="A11" s="203" t="s">
        <v>267</v>
      </c>
      <c r="B11" s="160">
        <v>0</v>
      </c>
      <c r="C11" s="80">
        <v>4</v>
      </c>
      <c r="D11" s="83">
        <v>2</v>
      </c>
      <c r="E11" s="96">
        <v>0</v>
      </c>
      <c r="F11" s="83">
        <v>5</v>
      </c>
      <c r="G11" s="83">
        <v>0</v>
      </c>
    </row>
    <row r="12" spans="1:11" s="17" customFormat="1" ht="15.75" customHeight="1">
      <c r="A12" s="203" t="s">
        <v>106</v>
      </c>
      <c r="B12" s="160">
        <v>0</v>
      </c>
      <c r="C12" s="160">
        <v>0</v>
      </c>
      <c r="D12" s="160">
        <v>0</v>
      </c>
      <c r="E12" s="160">
        <v>0</v>
      </c>
      <c r="F12" s="160">
        <v>0</v>
      </c>
      <c r="G12" s="83">
        <v>5</v>
      </c>
    </row>
    <row r="13" spans="1:11" s="17" customFormat="1" ht="15.75" customHeight="1">
      <c r="A13" s="203" t="s">
        <v>58</v>
      </c>
      <c r="B13" s="160">
        <v>0</v>
      </c>
      <c r="C13" s="96">
        <v>1</v>
      </c>
      <c r="D13" s="96">
        <v>0</v>
      </c>
      <c r="E13" s="96">
        <v>0</v>
      </c>
      <c r="F13" s="96">
        <v>0</v>
      </c>
      <c r="G13" s="96">
        <v>0</v>
      </c>
    </row>
    <row r="14" spans="1:11" s="17" customFormat="1" ht="15.75" customHeight="1">
      <c r="A14" s="203" t="s">
        <v>55</v>
      </c>
      <c r="B14" s="80">
        <v>1</v>
      </c>
      <c r="C14" s="96">
        <v>0</v>
      </c>
      <c r="D14" s="83">
        <v>7</v>
      </c>
      <c r="E14" s="96">
        <v>0</v>
      </c>
      <c r="F14" s="96">
        <v>0</v>
      </c>
      <c r="G14" s="96">
        <v>1</v>
      </c>
    </row>
    <row r="15" spans="1:11" s="17" customFormat="1" ht="15.75" customHeight="1">
      <c r="A15" s="203" t="s">
        <v>457</v>
      </c>
      <c r="B15" s="160">
        <v>0</v>
      </c>
      <c r="C15" s="96">
        <v>0</v>
      </c>
      <c r="D15" s="83">
        <v>9</v>
      </c>
      <c r="E15" s="96">
        <v>0</v>
      </c>
      <c r="F15" s="83">
        <v>3</v>
      </c>
      <c r="G15" s="83">
        <v>0</v>
      </c>
    </row>
    <row r="16" spans="1:11" s="17" customFormat="1" ht="15.75" customHeight="1">
      <c r="A16" s="147" t="s">
        <v>69</v>
      </c>
      <c r="B16" s="160">
        <v>0</v>
      </c>
      <c r="C16" s="96">
        <v>5</v>
      </c>
      <c r="D16" s="96">
        <v>0</v>
      </c>
      <c r="E16" s="83">
        <v>1</v>
      </c>
      <c r="F16" s="96">
        <v>0</v>
      </c>
      <c r="G16" s="96">
        <v>0</v>
      </c>
    </row>
    <row r="17" spans="1:7" s="17" customFormat="1" ht="15.75" customHeight="1">
      <c r="A17" s="147" t="s">
        <v>60</v>
      </c>
      <c r="B17" s="160">
        <v>0</v>
      </c>
      <c r="C17" s="96">
        <v>0</v>
      </c>
      <c r="D17" s="83">
        <v>12</v>
      </c>
      <c r="E17" s="83">
        <v>3</v>
      </c>
      <c r="F17" s="83">
        <v>43</v>
      </c>
      <c r="G17" s="83">
        <v>3</v>
      </c>
    </row>
    <row r="18" spans="1:7" s="17" customFormat="1" ht="15.75" customHeight="1">
      <c r="A18" s="147" t="s">
        <v>56</v>
      </c>
      <c r="B18" s="160">
        <v>0</v>
      </c>
      <c r="C18" s="160">
        <v>0</v>
      </c>
      <c r="D18" s="160">
        <v>0</v>
      </c>
      <c r="E18" s="160">
        <v>0</v>
      </c>
      <c r="F18" s="160">
        <v>0</v>
      </c>
      <c r="G18" s="83">
        <v>3</v>
      </c>
    </row>
    <row r="19" spans="1:7" s="17" customFormat="1" ht="15.75" customHeight="1">
      <c r="A19" s="147" t="s">
        <v>74</v>
      </c>
      <c r="B19" s="160">
        <v>0</v>
      </c>
      <c r="C19" s="160">
        <v>0</v>
      </c>
      <c r="D19" s="160">
        <v>0</v>
      </c>
      <c r="E19" s="160">
        <v>0</v>
      </c>
      <c r="F19" s="160">
        <v>0</v>
      </c>
      <c r="G19" s="160">
        <v>4</v>
      </c>
    </row>
    <row r="20" spans="1:7" s="17" customFormat="1" ht="15.75" customHeight="1">
      <c r="A20" s="147" t="s">
        <v>61</v>
      </c>
      <c r="B20" s="160">
        <v>0</v>
      </c>
      <c r="C20" s="160">
        <v>0</v>
      </c>
      <c r="D20" s="160">
        <v>0</v>
      </c>
      <c r="E20" s="160">
        <v>0</v>
      </c>
      <c r="F20" s="160">
        <v>0</v>
      </c>
      <c r="G20" s="83">
        <v>2</v>
      </c>
    </row>
    <row r="21" spans="1:7" s="17" customFormat="1" ht="15.75" customHeight="1">
      <c r="A21" s="147" t="s">
        <v>54</v>
      </c>
      <c r="B21" s="160">
        <v>0</v>
      </c>
      <c r="C21" s="160">
        <v>0</v>
      </c>
      <c r="D21" s="160">
        <v>0</v>
      </c>
      <c r="E21" s="160">
        <v>0</v>
      </c>
      <c r="F21" s="160">
        <v>0</v>
      </c>
      <c r="G21" s="83">
        <v>2</v>
      </c>
    </row>
    <row r="22" spans="1:7" ht="15.75" customHeight="1">
      <c r="A22" s="147" t="s">
        <v>76</v>
      </c>
      <c r="B22" s="96">
        <v>0</v>
      </c>
      <c r="C22" s="96">
        <v>4</v>
      </c>
      <c r="D22" s="170">
        <v>1</v>
      </c>
      <c r="E22" s="170">
        <v>2</v>
      </c>
      <c r="F22" s="170">
        <v>1</v>
      </c>
      <c r="G22" s="170">
        <v>3</v>
      </c>
    </row>
    <row r="23" spans="1:7" ht="15.75" customHeight="1">
      <c r="A23" s="203" t="s">
        <v>93</v>
      </c>
      <c r="B23" s="160">
        <v>0</v>
      </c>
      <c r="C23" s="96">
        <v>4</v>
      </c>
      <c r="D23" s="96">
        <v>0</v>
      </c>
      <c r="E23" s="160">
        <v>0</v>
      </c>
      <c r="F23" s="96">
        <v>0</v>
      </c>
      <c r="G23" s="96">
        <v>0</v>
      </c>
    </row>
    <row r="24" spans="1:7" ht="15.75" customHeight="1">
      <c r="A24" s="203" t="s">
        <v>303</v>
      </c>
      <c r="B24" s="160">
        <v>0</v>
      </c>
      <c r="C24" s="96">
        <v>0</v>
      </c>
      <c r="D24" s="96">
        <v>0</v>
      </c>
      <c r="E24" s="170">
        <v>2</v>
      </c>
      <c r="F24" s="96">
        <v>0</v>
      </c>
      <c r="G24" s="96">
        <v>0</v>
      </c>
    </row>
    <row r="25" spans="1:7" ht="15.75" customHeight="1">
      <c r="A25" s="203" t="s">
        <v>204</v>
      </c>
      <c r="B25" s="160">
        <v>0</v>
      </c>
      <c r="C25" s="160">
        <v>0</v>
      </c>
      <c r="D25" s="160">
        <v>0</v>
      </c>
      <c r="E25" s="160">
        <v>0</v>
      </c>
      <c r="F25" s="160">
        <v>0</v>
      </c>
      <c r="G25" s="96">
        <v>1</v>
      </c>
    </row>
    <row r="26" spans="1:7" ht="15.75" customHeight="1">
      <c r="A26" s="203" t="s">
        <v>95</v>
      </c>
      <c r="B26" s="160">
        <v>0</v>
      </c>
      <c r="C26" s="160">
        <v>0</v>
      </c>
      <c r="D26" s="160">
        <v>0</v>
      </c>
      <c r="E26" s="160">
        <v>0</v>
      </c>
      <c r="F26" s="160">
        <v>0</v>
      </c>
      <c r="G26" s="96">
        <v>2</v>
      </c>
    </row>
    <row r="27" spans="1:7" ht="15.75" customHeight="1">
      <c r="A27" s="203" t="s">
        <v>268</v>
      </c>
      <c r="B27" s="160">
        <v>0</v>
      </c>
      <c r="C27" s="96">
        <v>0</v>
      </c>
      <c r="D27" s="83">
        <v>1</v>
      </c>
      <c r="E27" s="160">
        <v>0</v>
      </c>
      <c r="F27" s="96">
        <v>0</v>
      </c>
      <c r="G27" s="96">
        <v>0</v>
      </c>
    </row>
    <row r="28" spans="1:7" ht="15.75" customHeight="1" thickBot="1">
      <c r="A28" s="334" t="s">
        <v>195</v>
      </c>
      <c r="B28" s="331">
        <v>0</v>
      </c>
      <c r="C28" s="252">
        <v>0</v>
      </c>
      <c r="D28" s="252">
        <v>0</v>
      </c>
      <c r="E28" s="331">
        <v>0</v>
      </c>
      <c r="F28" s="232">
        <v>1</v>
      </c>
      <c r="G28" s="232">
        <v>0</v>
      </c>
    </row>
    <row r="29" spans="1:7" ht="12.75">
      <c r="A29" s="401" t="s">
        <v>646</v>
      </c>
      <c r="B29" s="401"/>
      <c r="C29" s="401"/>
      <c r="D29" s="401"/>
      <c r="E29" s="401"/>
      <c r="F29" s="401"/>
      <c r="G29" s="401"/>
    </row>
    <row r="30" spans="1:7">
      <c r="A30" s="452"/>
      <c r="B30" s="452"/>
      <c r="C30" s="452"/>
      <c r="D30" s="452"/>
      <c r="E30" s="452"/>
      <c r="F30" s="452"/>
    </row>
    <row r="31" spans="1:7">
      <c r="A31" s="453"/>
      <c r="B31" s="453"/>
      <c r="C31" s="453"/>
      <c r="D31" s="453"/>
      <c r="E31" s="453"/>
      <c r="F31" s="453"/>
    </row>
  </sheetData>
  <mergeCells count="4">
    <mergeCell ref="A30:F30"/>
    <mergeCell ref="A31:F31"/>
    <mergeCell ref="A4:G4"/>
    <mergeCell ref="A29:G29"/>
  </mergeCells>
  <phoneticPr fontId="0" type="noConversion"/>
  <pageMargins left="0.78740157499999996" right="0.78740157499999996" top="0.984251969" bottom="0.984251969" header="0.4921259845" footer="0.4921259845"/>
  <pageSetup paperSize="9" scale="82" orientation="portrait" r:id="rId1"/>
  <headerFooter alignWithMargins="0"/>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14"/>
  <sheetViews>
    <sheetView zoomScale="85" zoomScaleNormal="85" workbookViewId="0">
      <selection activeCell="S45" sqref="S45"/>
    </sheetView>
  </sheetViews>
  <sheetFormatPr baseColWidth="10" defaultColWidth="11.42578125" defaultRowHeight="12"/>
  <cols>
    <col min="1" max="1" width="24" style="24" bestFit="1" customWidth="1"/>
    <col min="2" max="4" width="6.7109375" style="24" customWidth="1"/>
    <col min="5" max="5" width="6.7109375" style="26" customWidth="1"/>
    <col min="6" max="7" width="6.7109375" style="25" customWidth="1"/>
    <col min="8" max="8" width="6.85546875" style="25" customWidth="1"/>
    <col min="9" max="13" width="6.7109375" style="25" customWidth="1"/>
    <col min="14" max="16384" width="11.42578125" style="25"/>
  </cols>
  <sheetData>
    <row r="1" spans="1:13" s="23" customFormat="1" ht="18">
      <c r="A1" s="400" t="s">
        <v>208</v>
      </c>
      <c r="B1" s="400"/>
      <c r="C1" s="400"/>
      <c r="D1" s="400"/>
      <c r="E1" s="400"/>
      <c r="F1" s="400"/>
      <c r="G1" s="400"/>
      <c r="H1" s="400"/>
      <c r="I1" s="400"/>
    </row>
    <row r="2" spans="1:13" s="23" customFormat="1" ht="15.75" customHeight="1">
      <c r="A2" s="31"/>
      <c r="B2" s="31"/>
      <c r="C2" s="31"/>
      <c r="D2" s="31"/>
      <c r="E2" s="22"/>
    </row>
    <row r="3" spans="1:13" s="154" customFormat="1" ht="15.75" customHeight="1" thickBot="1">
      <c r="A3" s="450" t="s">
        <v>203</v>
      </c>
      <c r="B3" s="450"/>
      <c r="C3" s="450"/>
      <c r="D3" s="450"/>
      <c r="E3" s="450"/>
      <c r="F3" s="450"/>
      <c r="G3" s="450"/>
      <c r="H3" s="450"/>
      <c r="I3" s="450"/>
      <c r="J3" s="450"/>
      <c r="K3" s="450"/>
      <c r="L3" s="450"/>
      <c r="M3" s="450"/>
    </row>
    <row r="4" spans="1:13" s="114" customFormat="1" ht="15.75" customHeight="1">
      <c r="A4" s="335" t="s">
        <v>4</v>
      </c>
      <c r="B4" s="302">
        <v>2008</v>
      </c>
      <c r="C4" s="302">
        <v>2009</v>
      </c>
      <c r="D4" s="302">
        <v>2010</v>
      </c>
      <c r="E4" s="302">
        <v>2011</v>
      </c>
      <c r="F4" s="302">
        <v>2012</v>
      </c>
      <c r="G4" s="302">
        <v>2013</v>
      </c>
      <c r="H4" s="335">
        <v>2014</v>
      </c>
      <c r="I4" s="302">
        <v>2015</v>
      </c>
      <c r="J4" s="302">
        <v>2016</v>
      </c>
      <c r="K4" s="302">
        <v>2017</v>
      </c>
      <c r="L4" s="302">
        <v>2018</v>
      </c>
      <c r="M4" s="302">
        <v>2019</v>
      </c>
    </row>
    <row r="5" spans="1:13" s="154" customFormat="1" ht="15.75" customHeight="1">
      <c r="A5" s="136" t="s">
        <v>7</v>
      </c>
      <c r="B5" s="388">
        <v>0</v>
      </c>
      <c r="C5" s="388">
        <v>0</v>
      </c>
      <c r="D5" s="388">
        <v>0</v>
      </c>
      <c r="E5" s="388">
        <v>12</v>
      </c>
      <c r="F5" s="388">
        <v>1</v>
      </c>
      <c r="G5" s="388">
        <v>6</v>
      </c>
      <c r="H5" s="388">
        <v>0</v>
      </c>
      <c r="I5" s="388">
        <v>0</v>
      </c>
      <c r="J5" s="388">
        <v>10</v>
      </c>
      <c r="K5" s="388">
        <f>SUM(K6:K13)</f>
        <v>7</v>
      </c>
      <c r="L5" s="388">
        <f>SUM(L6:L13)</f>
        <v>4</v>
      </c>
      <c r="M5" s="388">
        <f>SUM(M6:M13)</f>
        <v>7</v>
      </c>
    </row>
    <row r="6" spans="1:13" s="154" customFormat="1" ht="15.75" customHeight="1">
      <c r="A6" s="137" t="s">
        <v>63</v>
      </c>
      <c r="B6" s="206">
        <v>0</v>
      </c>
      <c r="C6" s="206">
        <v>0</v>
      </c>
      <c r="D6" s="206">
        <v>0</v>
      </c>
      <c r="E6" s="117">
        <v>0</v>
      </c>
      <c r="F6" s="115">
        <v>0</v>
      </c>
      <c r="G6" s="115">
        <v>0</v>
      </c>
      <c r="H6" s="155">
        <v>0</v>
      </c>
      <c r="I6" s="155">
        <v>0</v>
      </c>
      <c r="J6" s="170">
        <v>0</v>
      </c>
      <c r="K6" s="170">
        <v>4</v>
      </c>
      <c r="L6" s="83">
        <v>0</v>
      </c>
      <c r="M6" s="83">
        <v>0</v>
      </c>
    </row>
    <row r="7" spans="1:13" s="154" customFormat="1" ht="15.75" customHeight="1">
      <c r="A7" s="137" t="s">
        <v>267</v>
      </c>
      <c r="B7" s="206">
        <v>0</v>
      </c>
      <c r="C7" s="206">
        <v>0</v>
      </c>
      <c r="D7" s="206">
        <v>0</v>
      </c>
      <c r="E7" s="206">
        <v>0</v>
      </c>
      <c r="F7" s="206">
        <v>0</v>
      </c>
      <c r="G7" s="206">
        <v>0</v>
      </c>
      <c r="H7" s="206">
        <v>0</v>
      </c>
      <c r="I7" s="206">
        <v>0</v>
      </c>
      <c r="J7" s="206">
        <v>0</v>
      </c>
      <c r="K7" s="206">
        <v>0</v>
      </c>
      <c r="L7" s="206">
        <v>0</v>
      </c>
      <c r="M7" s="83">
        <v>1</v>
      </c>
    </row>
    <row r="8" spans="1:13" s="154" customFormat="1" ht="15.75" customHeight="1">
      <c r="A8" s="137" t="s">
        <v>204</v>
      </c>
      <c r="B8" s="155">
        <v>0</v>
      </c>
      <c r="C8" s="155">
        <v>0</v>
      </c>
      <c r="D8" s="155">
        <v>0</v>
      </c>
      <c r="E8" s="115">
        <v>0</v>
      </c>
      <c r="F8" s="115">
        <v>0</v>
      </c>
      <c r="G8" s="154">
        <v>3</v>
      </c>
      <c r="H8" s="155">
        <v>0</v>
      </c>
      <c r="I8" s="155">
        <v>0</v>
      </c>
      <c r="J8" s="154">
        <v>2</v>
      </c>
      <c r="K8" s="154">
        <v>2</v>
      </c>
      <c r="L8" s="81">
        <v>2</v>
      </c>
      <c r="M8" s="83">
        <v>0</v>
      </c>
    </row>
    <row r="9" spans="1:13" s="154" customFormat="1" ht="15.75" customHeight="1">
      <c r="A9" s="137" t="s">
        <v>96</v>
      </c>
      <c r="B9" s="206">
        <v>0</v>
      </c>
      <c r="C9" s="206">
        <v>0</v>
      </c>
      <c r="D9" s="206">
        <v>0</v>
      </c>
      <c r="E9" s="206">
        <v>0</v>
      </c>
      <c r="F9" s="206">
        <v>0</v>
      </c>
      <c r="G9" s="206">
        <v>0</v>
      </c>
      <c r="H9" s="206">
        <v>0</v>
      </c>
      <c r="I9" s="206">
        <v>0</v>
      </c>
      <c r="J9" s="206">
        <v>0</v>
      </c>
      <c r="K9" s="206">
        <v>0</v>
      </c>
      <c r="L9" s="206">
        <v>0</v>
      </c>
      <c r="M9" s="81">
        <v>4</v>
      </c>
    </row>
    <row r="10" spans="1:13" s="154" customFormat="1" ht="15.75" customHeight="1">
      <c r="A10" s="137" t="s">
        <v>101</v>
      </c>
      <c r="B10" s="155">
        <v>0</v>
      </c>
      <c r="C10" s="155">
        <v>0</v>
      </c>
      <c r="D10" s="155">
        <v>0</v>
      </c>
      <c r="E10" s="155">
        <v>0</v>
      </c>
      <c r="F10" s="155">
        <v>0</v>
      </c>
      <c r="G10" s="155">
        <v>0</v>
      </c>
      <c r="H10" s="155">
        <v>0</v>
      </c>
      <c r="I10" s="155">
        <v>0</v>
      </c>
      <c r="J10" s="154">
        <v>1</v>
      </c>
      <c r="K10" s="154">
        <v>1</v>
      </c>
      <c r="L10" s="83">
        <v>0</v>
      </c>
      <c r="M10" s="83">
        <v>0</v>
      </c>
    </row>
    <row r="11" spans="1:13" s="154" customFormat="1" ht="15.75" customHeight="1">
      <c r="A11" s="207" t="s">
        <v>100</v>
      </c>
      <c r="B11" s="155">
        <v>0</v>
      </c>
      <c r="C11" s="155">
        <v>0</v>
      </c>
      <c r="D11" s="155">
        <v>0</v>
      </c>
      <c r="E11" s="125">
        <v>4</v>
      </c>
      <c r="F11" s="155">
        <v>0</v>
      </c>
      <c r="G11" s="155">
        <v>0</v>
      </c>
      <c r="H11" s="155">
        <v>0</v>
      </c>
      <c r="I11" s="155">
        <v>0</v>
      </c>
      <c r="J11" s="155">
        <v>0</v>
      </c>
      <c r="K11" s="170">
        <v>0</v>
      </c>
      <c r="L11" s="83">
        <v>1</v>
      </c>
      <c r="M11" s="83">
        <v>0</v>
      </c>
    </row>
    <row r="12" spans="1:13" s="154" customFormat="1" ht="15.75" customHeight="1">
      <c r="A12" s="207" t="s">
        <v>54</v>
      </c>
      <c r="B12" s="155">
        <v>0</v>
      </c>
      <c r="C12" s="155">
        <v>0</v>
      </c>
      <c r="D12" s="155">
        <v>0</v>
      </c>
      <c r="E12" s="174">
        <v>8</v>
      </c>
      <c r="F12" s="154">
        <v>1</v>
      </c>
      <c r="G12" s="154">
        <v>3</v>
      </c>
      <c r="H12" s="155">
        <v>0</v>
      </c>
      <c r="I12" s="155">
        <v>0</v>
      </c>
      <c r="J12" s="154">
        <v>2</v>
      </c>
      <c r="K12" s="170">
        <v>0</v>
      </c>
      <c r="L12" s="83">
        <v>1</v>
      </c>
      <c r="M12" s="83">
        <v>2</v>
      </c>
    </row>
    <row r="13" spans="1:13" s="154" customFormat="1" ht="15.75" customHeight="1" thickBot="1">
      <c r="A13" s="336" t="s">
        <v>56</v>
      </c>
      <c r="B13" s="300">
        <v>0</v>
      </c>
      <c r="C13" s="300">
        <v>0</v>
      </c>
      <c r="D13" s="300">
        <v>0</v>
      </c>
      <c r="E13" s="300">
        <v>0</v>
      </c>
      <c r="F13" s="300">
        <v>0</v>
      </c>
      <c r="G13" s="300">
        <v>0</v>
      </c>
      <c r="H13" s="300">
        <v>0</v>
      </c>
      <c r="I13" s="300">
        <v>0</v>
      </c>
      <c r="J13" s="295">
        <v>5</v>
      </c>
      <c r="K13" s="296">
        <v>0</v>
      </c>
      <c r="L13" s="232">
        <v>0</v>
      </c>
      <c r="M13" s="232">
        <v>0</v>
      </c>
    </row>
    <row r="14" spans="1:13" ht="16.5" customHeight="1">
      <c r="A14" s="401" t="s">
        <v>646</v>
      </c>
      <c r="B14" s="401"/>
      <c r="C14" s="401"/>
      <c r="D14" s="401"/>
      <c r="E14" s="401"/>
      <c r="F14" s="401"/>
      <c r="G14" s="401"/>
      <c r="H14" s="401"/>
      <c r="I14" s="401"/>
      <c r="J14" s="401"/>
      <c r="K14" s="401"/>
      <c r="L14" s="401"/>
      <c r="M14" s="401"/>
    </row>
  </sheetData>
  <mergeCells count="3">
    <mergeCell ref="A1:I1"/>
    <mergeCell ref="A3:M3"/>
    <mergeCell ref="A14:M14"/>
  </mergeCells>
  <phoneticPr fontId="0" type="noConversion"/>
  <conditionalFormatting sqref="E6 E8">
    <cfRule type="cellIs" dxfId="7" priority="4" stopIfTrue="1" operator="notEqual">
      <formula>#REF!</formula>
    </cfRule>
  </conditionalFormatting>
  <conditionalFormatting sqref="F8">
    <cfRule type="cellIs" dxfId="6" priority="3" stopIfTrue="1" operator="notEqual">
      <formula>#REF!</formula>
    </cfRule>
  </conditionalFormatting>
  <conditionalFormatting sqref="F6">
    <cfRule type="cellIs" dxfId="5" priority="2" stopIfTrue="1" operator="notEqual">
      <formula>#REF!</formula>
    </cfRule>
  </conditionalFormatting>
  <conditionalFormatting sqref="G6">
    <cfRule type="cellIs" dxfId="4" priority="1" stopIfTrue="1" operator="notEqual">
      <formula>#REF!</formula>
    </cfRule>
  </conditionalFormatting>
  <pageMargins left="0.59055118110236227" right="0.39370078740157483" top="0.98425196850393704" bottom="0.98425196850393704" header="0.51181102362204722" footer="0.51181102362204722"/>
  <pageSetup paperSize="9" scale="71" orientation="portrait" r:id="rId1"/>
  <headerFooter alignWithMargins="0">
    <oddHeader>&amp;R&amp;A</oddHeader>
    <oddFooter>&amp;C- &amp;P -</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39"/>
  <sheetViews>
    <sheetView zoomScale="85" zoomScaleNormal="85" workbookViewId="0">
      <selection activeCell="S21" sqref="S21"/>
    </sheetView>
  </sheetViews>
  <sheetFormatPr baseColWidth="10" defaultColWidth="11.42578125" defaultRowHeight="12"/>
  <cols>
    <col min="1" max="1" width="24.28515625" style="16" bestFit="1" customWidth="1"/>
    <col min="2" max="4" width="6.7109375" style="16" customWidth="1"/>
    <col min="5" max="5" width="6.7109375" style="14" customWidth="1"/>
    <col min="6" max="13" width="6.7109375" style="17" customWidth="1"/>
    <col min="14" max="16384" width="11.42578125" style="17"/>
  </cols>
  <sheetData>
    <row r="1" spans="1:13" s="13" customFormat="1" ht="18">
      <c r="A1" s="400" t="s">
        <v>209</v>
      </c>
      <c r="B1" s="400"/>
      <c r="C1" s="400"/>
      <c r="D1" s="400"/>
      <c r="E1" s="400"/>
      <c r="F1" s="400"/>
      <c r="G1" s="400"/>
      <c r="H1" s="400"/>
      <c r="I1" s="400"/>
    </row>
    <row r="2" spans="1:13" s="13" customFormat="1" ht="15.75" customHeight="1">
      <c r="A2" s="34"/>
      <c r="B2" s="34"/>
      <c r="C2" s="34"/>
      <c r="D2" s="34"/>
      <c r="E2" s="34"/>
    </row>
    <row r="3" spans="1:13" s="81" customFormat="1" ht="15.75" customHeight="1" thickBot="1">
      <c r="A3" s="450" t="s">
        <v>243</v>
      </c>
      <c r="B3" s="450"/>
      <c r="C3" s="450"/>
      <c r="D3" s="450"/>
      <c r="E3" s="450"/>
      <c r="F3" s="450"/>
      <c r="G3" s="450"/>
      <c r="H3" s="450"/>
      <c r="I3" s="450"/>
      <c r="J3" s="450"/>
      <c r="K3" s="450"/>
      <c r="L3" s="450"/>
      <c r="M3" s="450"/>
    </row>
    <row r="4" spans="1:13" s="114" customFormat="1" ht="15.75" customHeight="1">
      <c r="A4" s="335" t="s">
        <v>4</v>
      </c>
      <c r="B4" s="302">
        <v>2008</v>
      </c>
      <c r="C4" s="302">
        <v>2009</v>
      </c>
      <c r="D4" s="302">
        <v>2010</v>
      </c>
      <c r="E4" s="335">
        <v>2011</v>
      </c>
      <c r="F4" s="302">
        <v>2012</v>
      </c>
      <c r="G4" s="302">
        <v>2013</v>
      </c>
      <c r="H4" s="302">
        <v>2014</v>
      </c>
      <c r="I4" s="335">
        <v>2015</v>
      </c>
      <c r="J4" s="302">
        <v>2016</v>
      </c>
      <c r="K4" s="302">
        <v>2017</v>
      </c>
      <c r="L4" s="302">
        <v>2018</v>
      </c>
      <c r="M4" s="335">
        <v>2019</v>
      </c>
    </row>
    <row r="5" spans="1:13" s="93" customFormat="1" ht="15.75" customHeight="1">
      <c r="A5" s="136" t="s">
        <v>7</v>
      </c>
      <c r="B5" s="388">
        <v>0</v>
      </c>
      <c r="C5" s="388">
        <v>0</v>
      </c>
      <c r="D5" s="388">
        <v>0</v>
      </c>
      <c r="E5" s="388">
        <v>2</v>
      </c>
      <c r="F5" s="388">
        <v>18</v>
      </c>
      <c r="G5" s="388">
        <v>1</v>
      </c>
      <c r="H5" s="388">
        <v>2</v>
      </c>
      <c r="I5" s="388">
        <v>2</v>
      </c>
      <c r="J5" s="388">
        <v>19</v>
      </c>
      <c r="K5" s="388">
        <f>SUM(K6:K14)</f>
        <v>17</v>
      </c>
      <c r="L5" s="388">
        <f>SUM(L6:L14)</f>
        <v>2</v>
      </c>
      <c r="M5" s="388">
        <f>SUM(M6:M14)</f>
        <v>5</v>
      </c>
    </row>
    <row r="6" spans="1:13" s="93" customFormat="1" ht="15.75" customHeight="1">
      <c r="A6" s="209" t="s">
        <v>192</v>
      </c>
      <c r="B6" s="206">
        <v>0</v>
      </c>
      <c r="C6" s="206">
        <v>0</v>
      </c>
      <c r="D6" s="208">
        <v>0</v>
      </c>
      <c r="E6" s="208">
        <v>0</v>
      </c>
      <c r="F6" s="81">
        <v>1</v>
      </c>
      <c r="G6" s="172">
        <v>0</v>
      </c>
      <c r="H6" s="172">
        <v>0</v>
      </c>
      <c r="I6" s="96">
        <v>0</v>
      </c>
      <c r="J6" s="83">
        <v>0</v>
      </c>
      <c r="K6" s="101">
        <v>0</v>
      </c>
      <c r="L6" s="101">
        <v>0</v>
      </c>
      <c r="M6" s="101">
        <v>0</v>
      </c>
    </row>
    <row r="7" spans="1:13" s="93" customFormat="1" ht="15.75" customHeight="1">
      <c r="A7" s="209" t="s">
        <v>204</v>
      </c>
      <c r="B7" s="206">
        <v>0</v>
      </c>
      <c r="C7" s="206">
        <v>0</v>
      </c>
      <c r="D7" s="208">
        <v>0</v>
      </c>
      <c r="E7" s="125">
        <v>1</v>
      </c>
      <c r="F7" s="81">
        <v>1</v>
      </c>
      <c r="G7" s="81">
        <v>1</v>
      </c>
      <c r="H7" s="208">
        <v>0</v>
      </c>
      <c r="I7" s="96">
        <v>2</v>
      </c>
      <c r="J7" s="83">
        <v>11</v>
      </c>
      <c r="K7" s="83">
        <v>3</v>
      </c>
      <c r="L7" s="83">
        <v>1</v>
      </c>
      <c r="M7" s="83">
        <v>0</v>
      </c>
    </row>
    <row r="8" spans="1:13" s="93" customFormat="1" ht="15.75" customHeight="1">
      <c r="A8" s="209" t="s">
        <v>100</v>
      </c>
      <c r="B8" s="206">
        <v>0</v>
      </c>
      <c r="C8" s="206">
        <v>0</v>
      </c>
      <c r="D8" s="208">
        <v>0</v>
      </c>
      <c r="E8" s="208">
        <v>0</v>
      </c>
      <c r="F8" s="81">
        <v>5</v>
      </c>
      <c r="G8" s="208">
        <v>0</v>
      </c>
      <c r="H8" s="81">
        <v>1</v>
      </c>
      <c r="I8" s="96">
        <v>0</v>
      </c>
      <c r="J8" s="83">
        <v>1</v>
      </c>
      <c r="K8" s="83">
        <v>1</v>
      </c>
      <c r="L8" s="83">
        <v>0</v>
      </c>
      <c r="M8" s="83">
        <v>0</v>
      </c>
    </row>
    <row r="9" spans="1:13" s="93" customFormat="1" ht="15.75" customHeight="1">
      <c r="A9" s="209" t="s">
        <v>101</v>
      </c>
      <c r="B9" s="206">
        <v>0</v>
      </c>
      <c r="C9" s="206">
        <v>0</v>
      </c>
      <c r="D9" s="208">
        <v>0</v>
      </c>
      <c r="E9" s="208">
        <v>0</v>
      </c>
      <c r="F9" s="81">
        <v>3</v>
      </c>
      <c r="G9" s="208">
        <v>0</v>
      </c>
      <c r="H9" s="208">
        <v>0</v>
      </c>
      <c r="I9" s="102">
        <v>0</v>
      </c>
      <c r="J9" s="83">
        <v>4</v>
      </c>
      <c r="K9" s="83">
        <v>0</v>
      </c>
      <c r="L9" s="83">
        <v>0</v>
      </c>
      <c r="M9" s="83">
        <v>0</v>
      </c>
    </row>
    <row r="10" spans="1:13" s="93" customFormat="1" ht="15.75" customHeight="1">
      <c r="A10" s="209" t="s">
        <v>96</v>
      </c>
      <c r="B10" s="155">
        <v>0</v>
      </c>
      <c r="C10" s="155">
        <v>0</v>
      </c>
      <c r="D10" s="172">
        <v>0</v>
      </c>
      <c r="E10" s="172">
        <v>0</v>
      </c>
      <c r="F10" s="172">
        <v>0</v>
      </c>
      <c r="G10" s="172">
        <v>0</v>
      </c>
      <c r="H10" s="172">
        <v>0</v>
      </c>
      <c r="I10" s="96">
        <v>0</v>
      </c>
      <c r="J10" s="83">
        <v>1</v>
      </c>
      <c r="K10" s="83">
        <v>0</v>
      </c>
      <c r="L10" s="83">
        <v>0</v>
      </c>
      <c r="M10" s="83">
        <v>0</v>
      </c>
    </row>
    <row r="11" spans="1:13" s="93" customFormat="1" ht="15.75" customHeight="1">
      <c r="A11" s="209" t="s">
        <v>425</v>
      </c>
      <c r="B11" s="206">
        <v>0</v>
      </c>
      <c r="C11" s="206">
        <v>0</v>
      </c>
      <c r="D11" s="206">
        <v>0</v>
      </c>
      <c r="E11" s="206">
        <v>0</v>
      </c>
      <c r="F11" s="206">
        <v>0</v>
      </c>
      <c r="G11" s="206">
        <v>0</v>
      </c>
      <c r="H11" s="206">
        <v>0</v>
      </c>
      <c r="I11" s="206">
        <v>0</v>
      </c>
      <c r="J11" s="206">
        <v>0</v>
      </c>
      <c r="K11" s="155">
        <v>0</v>
      </c>
      <c r="L11" s="83">
        <v>1</v>
      </c>
      <c r="M11" s="83">
        <v>5</v>
      </c>
    </row>
    <row r="12" spans="1:13" s="81" customFormat="1" ht="15.75" customHeight="1">
      <c r="A12" s="210" t="s">
        <v>54</v>
      </c>
      <c r="B12" s="155">
        <v>0</v>
      </c>
      <c r="C12" s="155">
        <v>0</v>
      </c>
      <c r="D12" s="172">
        <v>0</v>
      </c>
      <c r="E12" s="125">
        <v>1</v>
      </c>
      <c r="F12" s="81">
        <v>8</v>
      </c>
      <c r="G12" s="208">
        <v>0</v>
      </c>
      <c r="H12" s="81">
        <v>1</v>
      </c>
      <c r="I12" s="96">
        <v>0</v>
      </c>
      <c r="J12" s="83">
        <v>2</v>
      </c>
      <c r="K12" s="83">
        <v>1</v>
      </c>
      <c r="L12" s="83">
        <v>0</v>
      </c>
      <c r="M12" s="83">
        <v>0</v>
      </c>
    </row>
    <row r="13" spans="1:13" s="81" customFormat="1" ht="15.75" customHeight="1">
      <c r="A13" s="207" t="s">
        <v>102</v>
      </c>
      <c r="B13" s="155">
        <v>0</v>
      </c>
      <c r="C13" s="155">
        <v>0</v>
      </c>
      <c r="D13" s="172">
        <v>0</v>
      </c>
      <c r="E13" s="125">
        <v>0</v>
      </c>
      <c r="F13" s="125">
        <v>0</v>
      </c>
      <c r="G13" s="208">
        <v>0</v>
      </c>
      <c r="H13" s="125">
        <v>0</v>
      </c>
      <c r="I13" s="96">
        <v>0</v>
      </c>
      <c r="J13" s="83">
        <v>0</v>
      </c>
      <c r="K13" s="83">
        <v>9</v>
      </c>
      <c r="L13" s="83">
        <v>0</v>
      </c>
      <c r="M13" s="83">
        <v>0</v>
      </c>
    </row>
    <row r="14" spans="1:13" s="81" customFormat="1" ht="15.75" customHeight="1" thickBot="1">
      <c r="A14" s="336" t="s">
        <v>56</v>
      </c>
      <c r="B14" s="300">
        <v>0</v>
      </c>
      <c r="C14" s="300">
        <v>0</v>
      </c>
      <c r="D14" s="337">
        <v>0</v>
      </c>
      <c r="E14" s="338">
        <v>0</v>
      </c>
      <c r="F14" s="338">
        <v>0</v>
      </c>
      <c r="G14" s="339">
        <v>0</v>
      </c>
      <c r="H14" s="338">
        <v>0</v>
      </c>
      <c r="I14" s="252">
        <v>0</v>
      </c>
      <c r="J14" s="232">
        <v>0</v>
      </c>
      <c r="K14" s="232">
        <v>3</v>
      </c>
      <c r="L14" s="340">
        <v>0</v>
      </c>
      <c r="M14" s="340">
        <v>0</v>
      </c>
    </row>
    <row r="15" spans="1:13" s="81" customFormat="1" ht="15.75" customHeight="1">
      <c r="A15" s="401" t="s">
        <v>646</v>
      </c>
      <c r="B15" s="401"/>
      <c r="C15" s="401"/>
      <c r="D15" s="401"/>
      <c r="E15" s="401"/>
      <c r="F15" s="401"/>
      <c r="G15" s="401"/>
      <c r="H15" s="401"/>
      <c r="I15" s="401"/>
      <c r="J15" s="401"/>
      <c r="K15" s="401"/>
      <c r="L15" s="401"/>
      <c r="M15" s="401"/>
    </row>
    <row r="16" spans="1:13" s="81" customFormat="1" ht="15.75" customHeight="1">
      <c r="A16" s="80"/>
      <c r="B16" s="80"/>
      <c r="C16" s="80"/>
      <c r="D16" s="80"/>
      <c r="E16" s="92"/>
    </row>
    <row r="17" spans="1:13" s="81" customFormat="1" ht="15.75" customHeight="1">
      <c r="A17" s="416" t="s">
        <v>131</v>
      </c>
      <c r="B17" s="416"/>
      <c r="C17" s="416"/>
      <c r="D17" s="416"/>
      <c r="E17" s="416"/>
      <c r="F17" s="416"/>
      <c r="G17" s="416"/>
      <c r="H17" s="416"/>
      <c r="I17" s="416"/>
      <c r="J17" s="416"/>
      <c r="K17" s="416"/>
      <c r="L17" s="416"/>
      <c r="M17" s="416"/>
    </row>
    <row r="18" spans="1:13" s="81" customFormat="1" ht="15.75" customHeight="1">
      <c r="A18" s="403" t="s">
        <v>485</v>
      </c>
      <c r="B18" s="403"/>
      <c r="C18" s="403"/>
      <c r="D18" s="403"/>
      <c r="E18" s="403"/>
      <c r="F18" s="403"/>
      <c r="G18" s="403"/>
      <c r="H18" s="403"/>
      <c r="I18" s="403"/>
      <c r="J18" s="403"/>
      <c r="K18" s="403"/>
      <c r="L18" s="403"/>
      <c r="M18" s="403"/>
    </row>
    <row r="19" spans="1:13">
      <c r="A19" s="14"/>
      <c r="B19" s="14"/>
      <c r="C19" s="14"/>
      <c r="D19" s="14"/>
      <c r="F19" s="14"/>
      <c r="G19" s="14"/>
      <c r="H19" s="14"/>
      <c r="I19" s="14"/>
      <c r="J19" s="14"/>
      <c r="K19" s="14"/>
      <c r="L19" s="14"/>
      <c r="M19" s="14"/>
    </row>
    <row r="20" spans="1:13">
      <c r="A20" s="14"/>
      <c r="B20" s="14"/>
      <c r="C20" s="14"/>
      <c r="D20" s="14"/>
      <c r="F20" s="14"/>
      <c r="G20" s="14"/>
      <c r="H20" s="14"/>
      <c r="I20" s="14"/>
      <c r="J20" s="14"/>
      <c r="K20" s="14"/>
      <c r="L20" s="14"/>
      <c r="M20" s="14"/>
    </row>
    <row r="21" spans="1:13" ht="18" customHeight="1">
      <c r="A21" s="400" t="s">
        <v>409</v>
      </c>
      <c r="B21" s="400"/>
      <c r="C21" s="400"/>
      <c r="D21" s="400"/>
      <c r="E21" s="400"/>
      <c r="F21" s="400"/>
      <c r="G21" s="400"/>
      <c r="H21" s="400"/>
      <c r="I21" s="400"/>
      <c r="J21" s="400"/>
      <c r="K21" s="400"/>
      <c r="L21" s="400"/>
      <c r="M21" s="400"/>
    </row>
    <row r="22" spans="1:13" ht="15.75" customHeight="1" thickBot="1">
      <c r="A22" s="450" t="s">
        <v>319</v>
      </c>
      <c r="B22" s="450"/>
      <c r="C22" s="450"/>
      <c r="D22" s="450"/>
      <c r="E22" s="450"/>
      <c r="F22" s="450"/>
      <c r="G22" s="450"/>
      <c r="H22" s="450"/>
      <c r="I22" s="450"/>
      <c r="J22" s="450"/>
      <c r="K22" s="450"/>
      <c r="L22" s="450"/>
      <c r="M22" s="450"/>
    </row>
    <row r="23" spans="1:13" ht="15.75" customHeight="1">
      <c r="A23" s="335" t="s">
        <v>4</v>
      </c>
      <c r="B23" s="302">
        <v>2008</v>
      </c>
      <c r="C23" s="302">
        <v>2009</v>
      </c>
      <c r="D23" s="302">
        <v>2010</v>
      </c>
      <c r="E23" s="335">
        <v>2011</v>
      </c>
      <c r="F23" s="302">
        <v>2012</v>
      </c>
      <c r="G23" s="302">
        <v>2013</v>
      </c>
      <c r="H23" s="302">
        <v>2014</v>
      </c>
      <c r="I23" s="335">
        <v>2015</v>
      </c>
      <c r="J23" s="302">
        <v>2016</v>
      </c>
      <c r="K23" s="302">
        <v>2017</v>
      </c>
      <c r="L23" s="302">
        <v>2018</v>
      </c>
      <c r="M23" s="335">
        <v>2019</v>
      </c>
    </row>
    <row r="24" spans="1:13" ht="15.75" customHeight="1">
      <c r="A24" s="213" t="s">
        <v>7</v>
      </c>
      <c r="B24" s="388">
        <v>0</v>
      </c>
      <c r="C24" s="388">
        <v>2</v>
      </c>
      <c r="D24" s="388">
        <v>0</v>
      </c>
      <c r="E24" s="388">
        <v>0</v>
      </c>
      <c r="F24" s="388">
        <v>0</v>
      </c>
      <c r="G24" s="388">
        <v>0</v>
      </c>
      <c r="H24" s="388">
        <v>0</v>
      </c>
      <c r="I24" s="388">
        <v>4</v>
      </c>
      <c r="J24" s="388">
        <f>SUM(J25:J30)</f>
        <v>14</v>
      </c>
      <c r="K24" s="388">
        <v>0</v>
      </c>
      <c r="L24" s="388">
        <v>3</v>
      </c>
      <c r="M24" s="388">
        <v>2</v>
      </c>
    </row>
    <row r="25" spans="1:13" ht="15.75" customHeight="1">
      <c r="A25" s="211" t="s">
        <v>66</v>
      </c>
      <c r="B25" s="160">
        <v>0</v>
      </c>
      <c r="C25" s="160">
        <v>0</v>
      </c>
      <c r="D25" s="160">
        <v>0</v>
      </c>
      <c r="E25" s="160">
        <v>0</v>
      </c>
      <c r="F25" s="160">
        <v>0</v>
      </c>
      <c r="G25" s="160">
        <v>0</v>
      </c>
      <c r="H25" s="160">
        <v>0</v>
      </c>
      <c r="I25" s="160">
        <v>0</v>
      </c>
      <c r="J25" s="160">
        <v>1</v>
      </c>
      <c r="K25" s="83">
        <v>0</v>
      </c>
      <c r="L25" s="83">
        <v>0</v>
      </c>
      <c r="M25" s="83">
        <v>0</v>
      </c>
    </row>
    <row r="26" spans="1:13" ht="15.75" customHeight="1">
      <c r="A26" s="212" t="s">
        <v>93</v>
      </c>
      <c r="B26" s="96">
        <v>0</v>
      </c>
      <c r="C26" s="151">
        <v>2</v>
      </c>
      <c r="D26" s="96">
        <v>0</v>
      </c>
      <c r="E26" s="96">
        <v>0</v>
      </c>
      <c r="F26" s="96">
        <v>0</v>
      </c>
      <c r="G26" s="96">
        <v>0</v>
      </c>
      <c r="H26" s="96">
        <v>0</v>
      </c>
      <c r="I26" s="96">
        <v>0</v>
      </c>
      <c r="J26" s="96">
        <v>0</v>
      </c>
      <c r="K26" s="83">
        <v>0</v>
      </c>
      <c r="L26" s="83">
        <v>0</v>
      </c>
      <c r="M26" s="83">
        <v>0</v>
      </c>
    </row>
    <row r="27" spans="1:13" ht="15">
      <c r="A27" s="211" t="s">
        <v>58</v>
      </c>
      <c r="B27" s="96">
        <v>0</v>
      </c>
      <c r="C27" s="96">
        <v>0</v>
      </c>
      <c r="D27" s="96">
        <v>0</v>
      </c>
      <c r="E27" s="96">
        <v>0</v>
      </c>
      <c r="F27" s="96">
        <v>0</v>
      </c>
      <c r="G27" s="96">
        <v>0</v>
      </c>
      <c r="H27" s="96">
        <v>0</v>
      </c>
      <c r="I27" s="96">
        <v>0</v>
      </c>
      <c r="J27" s="96">
        <v>2</v>
      </c>
      <c r="K27" s="83">
        <v>0</v>
      </c>
      <c r="L27" s="83">
        <v>0</v>
      </c>
      <c r="M27" s="83">
        <v>0</v>
      </c>
    </row>
    <row r="28" spans="1:13" ht="15.75" customHeight="1">
      <c r="A28" s="211" t="s">
        <v>204</v>
      </c>
      <c r="B28" s="96">
        <v>0</v>
      </c>
      <c r="C28" s="96">
        <v>0</v>
      </c>
      <c r="D28" s="96">
        <v>0</v>
      </c>
      <c r="E28" s="96">
        <v>0</v>
      </c>
      <c r="F28" s="96">
        <v>0</v>
      </c>
      <c r="G28" s="96">
        <v>0</v>
      </c>
      <c r="H28" s="96">
        <v>0</v>
      </c>
      <c r="I28" s="96">
        <v>0</v>
      </c>
      <c r="J28" s="96">
        <v>0</v>
      </c>
      <c r="K28" s="96">
        <v>0</v>
      </c>
      <c r="L28" s="83">
        <v>3</v>
      </c>
      <c r="M28" s="83">
        <v>1</v>
      </c>
    </row>
    <row r="29" spans="1:13" ht="15.75" customHeight="1">
      <c r="A29" s="211" t="s">
        <v>100</v>
      </c>
      <c r="B29" s="96">
        <v>0</v>
      </c>
      <c r="C29" s="96">
        <v>0</v>
      </c>
      <c r="D29" s="96">
        <v>0</v>
      </c>
      <c r="E29" s="96">
        <v>0</v>
      </c>
      <c r="F29" s="96">
        <v>0</v>
      </c>
      <c r="G29" s="96">
        <v>0</v>
      </c>
      <c r="H29" s="96">
        <v>0</v>
      </c>
      <c r="I29" s="96">
        <v>0</v>
      </c>
      <c r="J29" s="96">
        <v>3</v>
      </c>
      <c r="K29" s="83">
        <v>0</v>
      </c>
      <c r="L29" s="83">
        <v>0</v>
      </c>
      <c r="M29" s="83">
        <v>1</v>
      </c>
    </row>
    <row r="30" spans="1:13" ht="15.75" customHeight="1" thickBot="1">
      <c r="A30" s="341" t="s">
        <v>54</v>
      </c>
      <c r="B30" s="252">
        <v>0</v>
      </c>
      <c r="C30" s="252">
        <v>0</v>
      </c>
      <c r="D30" s="252">
        <v>0</v>
      </c>
      <c r="E30" s="252">
        <v>0</v>
      </c>
      <c r="F30" s="252">
        <v>0</v>
      </c>
      <c r="G30" s="252">
        <v>0</v>
      </c>
      <c r="H30" s="252">
        <v>0</v>
      </c>
      <c r="I30" s="252">
        <v>4</v>
      </c>
      <c r="J30" s="252">
        <v>8</v>
      </c>
      <c r="K30" s="232">
        <v>0</v>
      </c>
      <c r="L30" s="232">
        <v>0</v>
      </c>
      <c r="M30" s="232">
        <v>0</v>
      </c>
    </row>
    <row r="31" spans="1:13" ht="15.75" customHeight="1">
      <c r="A31" s="401" t="s">
        <v>646</v>
      </c>
      <c r="B31" s="401"/>
      <c r="C31" s="401"/>
      <c r="D31" s="401"/>
      <c r="E31" s="401"/>
      <c r="F31" s="401"/>
      <c r="G31" s="401"/>
      <c r="H31" s="401"/>
      <c r="I31" s="401"/>
      <c r="J31" s="401"/>
      <c r="K31" s="401"/>
      <c r="L31" s="401"/>
      <c r="M31" s="401"/>
    </row>
    <row r="32" spans="1:13" ht="15.75" customHeight="1">
      <c r="A32" s="14"/>
      <c r="B32" s="14"/>
      <c r="C32" s="14"/>
      <c r="D32" s="14"/>
      <c r="F32" s="14"/>
    </row>
    <row r="33" spans="1:13" ht="18">
      <c r="A33" s="400" t="s">
        <v>320</v>
      </c>
      <c r="B33" s="400"/>
      <c r="C33" s="400"/>
      <c r="D33" s="400"/>
      <c r="E33" s="400"/>
      <c r="F33" s="400"/>
      <c r="G33" s="400"/>
      <c r="H33" s="400"/>
      <c r="I33" s="400"/>
    </row>
    <row r="34" spans="1:13" ht="15.75" customHeight="1" thickBot="1">
      <c r="A34" s="450" t="s">
        <v>408</v>
      </c>
      <c r="B34" s="450"/>
      <c r="C34" s="450"/>
      <c r="D34" s="450"/>
      <c r="E34" s="450"/>
      <c r="F34" s="450"/>
      <c r="G34" s="450"/>
      <c r="H34" s="450"/>
      <c r="I34" s="450"/>
      <c r="J34" s="450"/>
      <c r="K34" s="450"/>
      <c r="L34" s="450"/>
      <c r="M34" s="450"/>
    </row>
    <row r="35" spans="1:13" ht="15.75" customHeight="1">
      <c r="A35" s="335" t="s">
        <v>4</v>
      </c>
      <c r="B35" s="302">
        <v>2008</v>
      </c>
      <c r="C35" s="302">
        <v>2009</v>
      </c>
      <c r="D35" s="302">
        <v>2010</v>
      </c>
      <c r="E35" s="335">
        <v>2011</v>
      </c>
      <c r="F35" s="302">
        <v>2012</v>
      </c>
      <c r="G35" s="302">
        <v>2013</v>
      </c>
      <c r="H35" s="302">
        <v>2014</v>
      </c>
      <c r="I35" s="335">
        <v>2015</v>
      </c>
      <c r="J35" s="302">
        <v>2016</v>
      </c>
      <c r="K35" s="302">
        <v>2017</v>
      </c>
      <c r="L35" s="302">
        <v>2018</v>
      </c>
      <c r="M35" s="335">
        <v>2019</v>
      </c>
    </row>
    <row r="36" spans="1:13" ht="15.75" customHeight="1">
      <c r="A36" s="213" t="s">
        <v>7</v>
      </c>
      <c r="B36" s="388">
        <v>0</v>
      </c>
      <c r="C36" s="388">
        <v>0</v>
      </c>
      <c r="D36" s="388">
        <v>0</v>
      </c>
      <c r="E36" s="388">
        <v>0</v>
      </c>
      <c r="F36" s="388">
        <v>1</v>
      </c>
      <c r="G36" s="388">
        <v>0</v>
      </c>
      <c r="H36" s="388">
        <v>5</v>
      </c>
      <c r="I36" s="388">
        <v>18</v>
      </c>
      <c r="J36" s="388">
        <v>0</v>
      </c>
      <c r="K36" s="388">
        <v>0</v>
      </c>
      <c r="L36" s="388">
        <v>0</v>
      </c>
      <c r="M36" s="388">
        <v>0</v>
      </c>
    </row>
    <row r="37" spans="1:13" ht="15.75" customHeight="1">
      <c r="A37" s="209" t="s">
        <v>100</v>
      </c>
      <c r="B37" s="96">
        <v>0</v>
      </c>
      <c r="C37" s="96">
        <v>0</v>
      </c>
      <c r="D37" s="96">
        <v>0</v>
      </c>
      <c r="E37" s="96">
        <v>0</v>
      </c>
      <c r="F37" s="96">
        <v>1</v>
      </c>
      <c r="G37" s="96">
        <v>0</v>
      </c>
      <c r="H37" s="96">
        <v>0</v>
      </c>
      <c r="I37" s="96">
        <v>0</v>
      </c>
      <c r="J37" s="83">
        <v>0</v>
      </c>
      <c r="K37" s="83">
        <v>0</v>
      </c>
      <c r="L37" s="83">
        <v>0</v>
      </c>
      <c r="M37" s="83">
        <v>0</v>
      </c>
    </row>
    <row r="38" spans="1:13" ht="15.75" customHeight="1" thickBot="1">
      <c r="A38" s="342" t="s">
        <v>102</v>
      </c>
      <c r="B38" s="252" t="s">
        <v>105</v>
      </c>
      <c r="C38" s="252" t="s">
        <v>105</v>
      </c>
      <c r="D38" s="252" t="s">
        <v>105</v>
      </c>
      <c r="E38" s="252" t="s">
        <v>105</v>
      </c>
      <c r="F38" s="252" t="s">
        <v>105</v>
      </c>
      <c r="G38" s="252" t="s">
        <v>105</v>
      </c>
      <c r="H38" s="252">
        <v>5</v>
      </c>
      <c r="I38" s="252">
        <v>18</v>
      </c>
      <c r="J38" s="232">
        <v>0</v>
      </c>
      <c r="K38" s="232">
        <v>0</v>
      </c>
      <c r="L38" s="232">
        <v>0</v>
      </c>
      <c r="M38" s="232">
        <v>0</v>
      </c>
    </row>
    <row r="39" spans="1:13" ht="16.5" customHeight="1">
      <c r="A39" s="401" t="s">
        <v>646</v>
      </c>
      <c r="B39" s="401"/>
      <c r="C39" s="401"/>
      <c r="D39" s="401"/>
      <c r="E39" s="401"/>
      <c r="F39" s="401"/>
      <c r="G39" s="401"/>
      <c r="H39" s="401"/>
      <c r="I39" s="401"/>
      <c r="J39" s="401"/>
      <c r="K39" s="401"/>
      <c r="L39" s="401"/>
      <c r="M39" s="401"/>
    </row>
  </sheetData>
  <mergeCells count="11">
    <mergeCell ref="A39:M39"/>
    <mergeCell ref="A33:I33"/>
    <mergeCell ref="A1:I1"/>
    <mergeCell ref="A3:M3"/>
    <mergeCell ref="A22:M22"/>
    <mergeCell ref="A34:M34"/>
    <mergeCell ref="A17:M17"/>
    <mergeCell ref="A18:M18"/>
    <mergeCell ref="A21:M21"/>
    <mergeCell ref="A15:M15"/>
    <mergeCell ref="A31:M31"/>
  </mergeCells>
  <phoneticPr fontId="0" type="noConversion"/>
  <pageMargins left="0.59055118110236227" right="0.39370078740157483" top="0.98425196850393704" bottom="0.98425196850393704" header="0.51181102362204722" footer="0.51181102362204722"/>
  <pageSetup paperSize="9" scale="69" orientation="portrait" r:id="rId1"/>
  <headerFooter alignWithMargins="0">
    <oddHeader>&amp;R&amp;A</oddHeader>
    <oddFooter>&amp;C- &amp;P -</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34"/>
  <sheetViews>
    <sheetView zoomScale="85" zoomScaleNormal="85" workbookViewId="0">
      <selection activeCell="I21" sqref="I21"/>
    </sheetView>
  </sheetViews>
  <sheetFormatPr baseColWidth="10" defaultRowHeight="12.75"/>
  <cols>
    <col min="1" max="1" width="6.42578125" bestFit="1" customWidth="1"/>
    <col min="2" max="2" width="17.42578125" bestFit="1" customWidth="1"/>
    <col min="3" max="3" width="10.7109375" bestFit="1" customWidth="1"/>
    <col min="4" max="4" width="13.7109375" bestFit="1" customWidth="1"/>
    <col min="5" max="5" width="16" bestFit="1" customWidth="1"/>
    <col min="6" max="6" width="14.42578125" bestFit="1" customWidth="1"/>
  </cols>
  <sheetData>
    <row r="1" spans="1:7" ht="18">
      <c r="A1" s="400" t="s">
        <v>210</v>
      </c>
      <c r="B1" s="400"/>
      <c r="C1" s="400"/>
      <c r="D1" s="400"/>
      <c r="E1" s="400"/>
      <c r="F1" s="400"/>
    </row>
    <row r="2" spans="1:7" ht="16.5" customHeight="1">
      <c r="A2" s="391"/>
      <c r="B2" s="391"/>
      <c r="C2" s="391"/>
      <c r="D2" s="391"/>
      <c r="E2" s="391"/>
      <c r="F2" s="391"/>
    </row>
    <row r="3" spans="1:7" ht="15.75" thickBot="1">
      <c r="A3" s="455" t="s">
        <v>185</v>
      </c>
      <c r="B3" s="455"/>
      <c r="C3" s="455"/>
      <c r="D3" s="455"/>
      <c r="E3" s="455"/>
      <c r="F3" s="455"/>
    </row>
    <row r="4" spans="1:7" s="20" customFormat="1" ht="15.75">
      <c r="A4" s="302" t="s">
        <v>1</v>
      </c>
      <c r="B4" s="302" t="s">
        <v>9</v>
      </c>
      <c r="C4" s="302" t="s">
        <v>47</v>
      </c>
      <c r="D4" s="335" t="s">
        <v>50</v>
      </c>
      <c r="E4" s="302" t="s">
        <v>49</v>
      </c>
      <c r="F4" s="302" t="s">
        <v>135</v>
      </c>
    </row>
    <row r="5" spans="1:7" ht="15">
      <c r="A5" s="92">
        <v>2009</v>
      </c>
      <c r="B5" s="376">
        <v>584</v>
      </c>
      <c r="C5" s="80">
        <v>160623</v>
      </c>
      <c r="D5" s="80">
        <v>69295</v>
      </c>
      <c r="E5" s="80">
        <v>346216</v>
      </c>
      <c r="F5" s="80">
        <v>15751</v>
      </c>
    </row>
    <row r="6" spans="1:7" ht="15">
      <c r="A6" s="92">
        <v>2010</v>
      </c>
      <c r="B6" s="376">
        <v>591</v>
      </c>
      <c r="C6" s="80">
        <v>161778</v>
      </c>
      <c r="D6" s="80">
        <v>70978</v>
      </c>
      <c r="E6" s="80">
        <v>404055</v>
      </c>
      <c r="F6" s="80">
        <v>16962</v>
      </c>
    </row>
    <row r="7" spans="1:7" ht="15">
      <c r="A7" s="92">
        <v>2011</v>
      </c>
      <c r="B7" s="376">
        <v>650</v>
      </c>
      <c r="C7" s="80">
        <v>148799</v>
      </c>
      <c r="D7" s="80">
        <v>82230</v>
      </c>
      <c r="E7" s="80">
        <v>489422</v>
      </c>
      <c r="F7" s="80">
        <v>20268</v>
      </c>
    </row>
    <row r="8" spans="1:7" ht="15">
      <c r="A8" s="92">
        <v>2012</v>
      </c>
      <c r="B8" s="376">
        <v>671</v>
      </c>
      <c r="C8" s="80">
        <v>149051</v>
      </c>
      <c r="D8" s="80">
        <v>91557</v>
      </c>
      <c r="E8" s="80">
        <v>592175</v>
      </c>
      <c r="F8" s="80">
        <v>20478</v>
      </c>
    </row>
    <row r="9" spans="1:7" ht="15">
      <c r="A9" s="92">
        <v>2013</v>
      </c>
      <c r="B9" s="376">
        <v>696</v>
      </c>
      <c r="C9" s="80">
        <v>160157</v>
      </c>
      <c r="D9" s="80">
        <v>101866</v>
      </c>
      <c r="E9" s="80">
        <v>692713</v>
      </c>
      <c r="F9" s="80">
        <v>21098</v>
      </c>
    </row>
    <row r="10" spans="1:7" ht="15">
      <c r="A10" s="92">
        <v>2014</v>
      </c>
      <c r="B10" s="376">
        <v>615</v>
      </c>
      <c r="C10" s="80">
        <v>156282</v>
      </c>
      <c r="D10" s="80">
        <v>116262</v>
      </c>
      <c r="E10" s="80">
        <v>884893</v>
      </c>
      <c r="F10" s="80">
        <v>22332</v>
      </c>
    </row>
    <row r="11" spans="1:7" ht="15">
      <c r="A11" s="92">
        <v>2015</v>
      </c>
      <c r="B11" s="376">
        <v>657</v>
      </c>
      <c r="C11" s="80">
        <v>153627</v>
      </c>
      <c r="D11" s="80">
        <v>166323</v>
      </c>
      <c r="E11" s="80">
        <v>1543848</v>
      </c>
      <c r="F11" s="80">
        <v>23803</v>
      </c>
    </row>
    <row r="12" spans="1:7" ht="15">
      <c r="A12" s="92">
        <v>2016</v>
      </c>
      <c r="B12" s="376">
        <v>607</v>
      </c>
      <c r="C12" s="80">
        <v>149305</v>
      </c>
      <c r="D12" s="80">
        <v>129509</v>
      </c>
      <c r="E12" s="80">
        <v>1029852</v>
      </c>
      <c r="F12" s="80">
        <v>22888</v>
      </c>
    </row>
    <row r="13" spans="1:7" ht="15">
      <c r="A13" s="92">
        <v>2017</v>
      </c>
      <c r="B13" s="376">
        <v>645</v>
      </c>
      <c r="C13" s="80">
        <v>143377</v>
      </c>
      <c r="D13" s="80">
        <v>111801</v>
      </c>
      <c r="E13" s="80">
        <v>917109</v>
      </c>
      <c r="F13" s="80">
        <v>24379</v>
      </c>
    </row>
    <row r="14" spans="1:7" ht="15.75" thickBot="1">
      <c r="A14" s="248">
        <v>2018</v>
      </c>
      <c r="B14" s="371">
        <v>649</v>
      </c>
      <c r="C14" s="229">
        <v>144857</v>
      </c>
      <c r="D14" s="229">
        <v>105633</v>
      </c>
      <c r="E14" s="229">
        <v>893886</v>
      </c>
      <c r="F14" s="229">
        <v>24644</v>
      </c>
    </row>
    <row r="15" spans="1:7" ht="16.5" customHeight="1">
      <c r="A15" s="401" t="s">
        <v>646</v>
      </c>
      <c r="B15" s="401"/>
      <c r="C15" s="401"/>
      <c r="D15" s="401"/>
      <c r="E15" s="401"/>
      <c r="F15" s="401"/>
      <c r="G15" s="217"/>
    </row>
    <row r="16" spans="1:7" ht="16.5" customHeight="1">
      <c r="A16" s="392"/>
      <c r="B16" s="392"/>
      <c r="C16" s="392"/>
      <c r="D16" s="392"/>
      <c r="E16" s="392"/>
      <c r="F16" s="392"/>
      <c r="G16" s="392"/>
    </row>
    <row r="17" spans="1:6" ht="15.75" customHeight="1">
      <c r="A17" s="154"/>
      <c r="B17" s="154"/>
      <c r="C17" s="154"/>
      <c r="D17" s="154"/>
      <c r="E17" s="154"/>
      <c r="F17" s="154"/>
    </row>
    <row r="18" spans="1:6" ht="18">
      <c r="A18" s="400" t="s">
        <v>318</v>
      </c>
      <c r="B18" s="400"/>
      <c r="C18" s="400"/>
      <c r="D18" s="400"/>
      <c r="E18" s="400"/>
      <c r="F18" s="400"/>
    </row>
    <row r="19" spans="1:6" ht="15.75" thickBot="1">
      <c r="A19" s="455" t="s">
        <v>186</v>
      </c>
      <c r="B19" s="455"/>
      <c r="C19" s="455"/>
      <c r="D19" s="455"/>
      <c r="E19" s="455"/>
      <c r="F19" s="455"/>
    </row>
    <row r="20" spans="1:6" s="20" customFormat="1" ht="15.75">
      <c r="A20" s="302" t="s">
        <v>1</v>
      </c>
      <c r="B20" s="302" t="s">
        <v>9</v>
      </c>
      <c r="C20" s="302" t="s">
        <v>47</v>
      </c>
      <c r="D20" s="335" t="s">
        <v>50</v>
      </c>
      <c r="E20" s="302" t="s">
        <v>49</v>
      </c>
      <c r="F20" s="302" t="s">
        <v>135</v>
      </c>
    </row>
    <row r="21" spans="1:6" ht="15">
      <c r="A21" s="147">
        <v>2009</v>
      </c>
      <c r="B21" s="389">
        <v>16.31786303054011</v>
      </c>
      <c r="C21" s="214">
        <v>20.742059066113399</v>
      </c>
      <c r="D21" s="214">
        <v>8.3054437662307929</v>
      </c>
      <c r="E21" s="214">
        <v>4.2271825397249341</v>
      </c>
      <c r="F21" s="214">
        <v>31.642301966921334</v>
      </c>
    </row>
    <row r="22" spans="1:6" ht="15">
      <c r="A22" s="147">
        <v>2010</v>
      </c>
      <c r="B22" s="389">
        <v>16.41210774784782</v>
      </c>
      <c r="C22" s="214">
        <v>20.666660705138113</v>
      </c>
      <c r="D22" s="214">
        <v>8.4867362910327113</v>
      </c>
      <c r="E22" s="214">
        <v>4.9409411978472493</v>
      </c>
      <c r="F22" s="214">
        <v>33.458722997989952</v>
      </c>
    </row>
    <row r="23" spans="1:6" ht="15">
      <c r="A23" s="147">
        <v>2011</v>
      </c>
      <c r="B23" s="389">
        <v>17.915713458835203</v>
      </c>
      <c r="C23" s="214">
        <v>18.805803247005525</v>
      </c>
      <c r="D23" s="214">
        <v>9.7990351710049612</v>
      </c>
      <c r="E23" s="214">
        <v>6.0392831167509389</v>
      </c>
      <c r="F23" s="214">
        <v>39.101257556480078</v>
      </c>
    </row>
    <row r="24" spans="1:6" ht="15">
      <c r="A24" s="147">
        <v>2012</v>
      </c>
      <c r="B24" s="389">
        <v>18.315318266186264</v>
      </c>
      <c r="C24" s="214">
        <v>18.638688355343429</v>
      </c>
      <c r="D24" s="214">
        <v>10.860866331937148</v>
      </c>
      <c r="E24" s="214">
        <v>7.3629958377920479</v>
      </c>
      <c r="F24" s="214">
        <v>38.568894011820412</v>
      </c>
    </row>
    <row r="25" spans="1:6" ht="15">
      <c r="A25" s="147">
        <v>2013</v>
      </c>
      <c r="B25" s="389">
        <v>18.840344323534186</v>
      </c>
      <c r="C25" s="214">
        <v>19.798511511221768</v>
      </c>
      <c r="D25" s="214">
        <v>12.013386128894295</v>
      </c>
      <c r="E25" s="214">
        <v>8.5895939933093324</v>
      </c>
      <c r="F25" s="214">
        <v>38.828804870440294</v>
      </c>
    </row>
    <row r="26" spans="1:6" ht="15">
      <c r="A26" s="147">
        <v>2014</v>
      </c>
      <c r="B26" s="389">
        <v>16.525594518339378</v>
      </c>
      <c r="C26" s="214">
        <v>19.085200689710884</v>
      </c>
      <c r="D26" s="214">
        <v>13.611307048173199</v>
      </c>
      <c r="E26" s="214">
        <v>10.926965702466582</v>
      </c>
      <c r="F26" s="214">
        <v>40.142436264085894</v>
      </c>
    </row>
    <row r="27" spans="1:6" ht="15">
      <c r="A27" s="147">
        <v>2015</v>
      </c>
      <c r="B27" s="389">
        <v>17.534963168570513</v>
      </c>
      <c r="C27" s="214">
        <v>18.548618056900441</v>
      </c>
      <c r="D27" s="214">
        <v>19.265580186463403</v>
      </c>
      <c r="E27" s="214">
        <v>18.899645738147012</v>
      </c>
      <c r="F27" s="214">
        <v>41.788717941515458</v>
      </c>
    </row>
    <row r="28" spans="1:6" ht="15">
      <c r="A28" s="147">
        <v>2016</v>
      </c>
      <c r="B28" s="389">
        <v>16.106777052486333</v>
      </c>
      <c r="C28" s="214">
        <v>17.831001208836906</v>
      </c>
      <c r="D28" s="214">
        <v>14.823614677815385</v>
      </c>
      <c r="E28" s="214">
        <v>12.505994556548295</v>
      </c>
      <c r="F28" s="214">
        <v>39.228187804434938</v>
      </c>
    </row>
    <row r="29" spans="1:6" ht="15">
      <c r="A29" s="147">
        <v>2017</v>
      </c>
      <c r="B29" s="389">
        <v>17.02880375953745</v>
      </c>
      <c r="C29" s="214">
        <v>16.963998371952144</v>
      </c>
      <c r="D29" s="214">
        <v>12.708174056324216</v>
      </c>
      <c r="E29" s="214">
        <v>11.095357656451174</v>
      </c>
      <c r="F29" s="214">
        <v>40.881315231681469</v>
      </c>
    </row>
    <row r="30" spans="1:6" ht="15.75" thickBot="1">
      <c r="A30" s="294">
        <v>2018</v>
      </c>
      <c r="B30" s="390">
        <v>16.989084055391221</v>
      </c>
      <c r="C30" s="343">
        <v>17.01332054547813</v>
      </c>
      <c r="D30" s="343">
        <v>11.948730170993317</v>
      </c>
      <c r="E30" s="343">
        <v>10.781950045414202</v>
      </c>
      <c r="F30" s="343">
        <v>40.536261646732171</v>
      </c>
    </row>
    <row r="31" spans="1:6">
      <c r="A31" s="401" t="s">
        <v>646</v>
      </c>
      <c r="B31" s="401"/>
      <c r="C31" s="401"/>
      <c r="D31" s="401"/>
      <c r="E31" s="401"/>
      <c r="F31" s="401"/>
    </row>
    <row r="32" spans="1:6" ht="15">
      <c r="A32" s="154"/>
      <c r="B32" s="154"/>
      <c r="C32" s="154"/>
      <c r="D32" s="154"/>
      <c r="E32" s="154"/>
      <c r="F32" s="154"/>
    </row>
    <row r="33" spans="1:6" ht="15.75">
      <c r="A33" s="416" t="s">
        <v>131</v>
      </c>
      <c r="B33" s="416"/>
      <c r="C33" s="416"/>
      <c r="D33" s="416"/>
      <c r="E33" s="416"/>
      <c r="F33" s="416"/>
    </row>
    <row r="34" spans="1:6" ht="27.75" customHeight="1">
      <c r="A34" s="454" t="s">
        <v>411</v>
      </c>
      <c r="B34" s="454"/>
      <c r="C34" s="454"/>
      <c r="D34" s="454"/>
      <c r="E34" s="454"/>
      <c r="F34" s="454"/>
    </row>
  </sheetData>
  <mergeCells count="8">
    <mergeCell ref="A34:F34"/>
    <mergeCell ref="A1:F1"/>
    <mergeCell ref="A18:F18"/>
    <mergeCell ref="A3:F3"/>
    <mergeCell ref="A19:F19"/>
    <mergeCell ref="A33:F33"/>
    <mergeCell ref="A15:F15"/>
    <mergeCell ref="A31:F31"/>
  </mergeCells>
  <phoneticPr fontId="11"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34"/>
  <sheetViews>
    <sheetView zoomScale="85" zoomScaleNormal="85" workbookViewId="0">
      <selection activeCell="Q47" sqref="Q47"/>
    </sheetView>
  </sheetViews>
  <sheetFormatPr baseColWidth="10" defaultRowHeight="12.75"/>
  <cols>
    <col min="1" max="1" width="6.42578125" bestFit="1" customWidth="1"/>
    <col min="2" max="2" width="17.42578125" bestFit="1" customWidth="1"/>
    <col min="3" max="3" width="10.7109375" bestFit="1" customWidth="1"/>
    <col min="4" max="4" width="13.7109375" bestFit="1" customWidth="1"/>
    <col min="5" max="5" width="16" bestFit="1" customWidth="1"/>
    <col min="6" max="6" width="14.42578125" bestFit="1" customWidth="1"/>
  </cols>
  <sheetData>
    <row r="1" spans="1:6" ht="18">
      <c r="A1" s="400" t="s">
        <v>211</v>
      </c>
      <c r="B1" s="400"/>
      <c r="C1" s="400"/>
      <c r="D1" s="400"/>
      <c r="E1" s="400"/>
      <c r="F1" s="400"/>
    </row>
    <row r="2" spans="1:6" ht="16.5" customHeight="1">
      <c r="A2" s="391"/>
      <c r="B2" s="391"/>
      <c r="C2" s="391"/>
      <c r="D2" s="391"/>
      <c r="E2" s="391"/>
      <c r="F2" s="391"/>
    </row>
    <row r="3" spans="1:6" ht="15.75" customHeight="1" thickBot="1">
      <c r="A3" s="455" t="s">
        <v>187</v>
      </c>
      <c r="B3" s="455"/>
      <c r="C3" s="455"/>
      <c r="D3" s="455"/>
      <c r="E3" s="455"/>
      <c r="F3" s="455"/>
    </row>
    <row r="4" spans="1:6" s="20" customFormat="1" ht="15.75" customHeight="1">
      <c r="A4" s="302" t="s">
        <v>1</v>
      </c>
      <c r="B4" s="302" t="s">
        <v>9</v>
      </c>
      <c r="C4" s="302" t="s">
        <v>47</v>
      </c>
      <c r="D4" s="335" t="s">
        <v>50</v>
      </c>
      <c r="E4" s="302" t="s">
        <v>49</v>
      </c>
      <c r="F4" s="302" t="s">
        <v>135</v>
      </c>
    </row>
    <row r="5" spans="1:6" ht="15.75" customHeight="1">
      <c r="A5" s="92">
        <v>2009</v>
      </c>
      <c r="B5" s="457">
        <v>455</v>
      </c>
      <c r="C5" s="80">
        <v>86036</v>
      </c>
      <c r="D5" s="80">
        <v>53244</v>
      </c>
      <c r="E5" s="80">
        <v>286582</v>
      </c>
      <c r="F5" s="80">
        <v>9168</v>
      </c>
    </row>
    <row r="6" spans="1:6" ht="15.75" customHeight="1">
      <c r="A6" s="92">
        <v>2010</v>
      </c>
      <c r="B6" s="458">
        <v>428</v>
      </c>
      <c r="C6" s="80">
        <v>96839</v>
      </c>
      <c r="D6" s="80">
        <v>51651</v>
      </c>
      <c r="E6" s="80">
        <v>252456</v>
      </c>
      <c r="F6" s="80">
        <v>9302</v>
      </c>
    </row>
    <row r="7" spans="1:6" ht="15.75" customHeight="1">
      <c r="A7" s="92">
        <v>2011</v>
      </c>
      <c r="B7" s="458">
        <v>467</v>
      </c>
      <c r="C7" s="80">
        <v>96494</v>
      </c>
      <c r="D7" s="80">
        <v>51197</v>
      </c>
      <c r="E7" s="80">
        <v>249045</v>
      </c>
      <c r="F7" s="80">
        <v>9264</v>
      </c>
    </row>
    <row r="8" spans="1:6" ht="15.75" customHeight="1">
      <c r="A8" s="92">
        <v>2012</v>
      </c>
      <c r="B8" s="458">
        <v>439</v>
      </c>
      <c r="C8" s="80">
        <v>103881</v>
      </c>
      <c r="D8" s="80">
        <v>51812</v>
      </c>
      <c r="E8" s="80">
        <v>240001</v>
      </c>
      <c r="F8" s="80">
        <v>10442</v>
      </c>
    </row>
    <row r="9" spans="1:6" ht="15.75" customHeight="1">
      <c r="A9" s="92">
        <v>2013</v>
      </c>
      <c r="B9" s="458">
        <v>497</v>
      </c>
      <c r="C9" s="80">
        <v>106196</v>
      </c>
      <c r="D9" s="80">
        <v>54071</v>
      </c>
      <c r="E9" s="80">
        <v>259328</v>
      </c>
      <c r="F9" s="80">
        <v>10750</v>
      </c>
    </row>
    <row r="10" spans="1:6" ht="15.75" customHeight="1">
      <c r="A10" s="92">
        <v>2014</v>
      </c>
      <c r="B10" s="458">
        <v>476</v>
      </c>
      <c r="C10" s="80">
        <v>111103</v>
      </c>
      <c r="D10" s="80">
        <v>53491</v>
      </c>
      <c r="E10" s="80">
        <v>324221</v>
      </c>
      <c r="F10" s="80">
        <v>11283</v>
      </c>
    </row>
    <row r="11" spans="1:6" ht="15.75" customHeight="1">
      <c r="A11" s="92">
        <v>2015</v>
      </c>
      <c r="B11" s="458">
        <v>468</v>
      </c>
      <c r="C11" s="80">
        <v>116631</v>
      </c>
      <c r="D11" s="80">
        <v>56689</v>
      </c>
      <c r="E11" s="80">
        <v>347162</v>
      </c>
      <c r="F11" s="80">
        <v>12644</v>
      </c>
    </row>
    <row r="12" spans="1:6" ht="15.75" customHeight="1">
      <c r="A12" s="92">
        <v>2016</v>
      </c>
      <c r="B12" s="458">
        <v>522</v>
      </c>
      <c r="C12" s="80">
        <v>120653</v>
      </c>
      <c r="D12" s="80">
        <v>64428</v>
      </c>
      <c r="E12" s="80">
        <v>533762</v>
      </c>
      <c r="F12" s="80">
        <v>13442</v>
      </c>
    </row>
    <row r="13" spans="1:6" ht="15.75" customHeight="1">
      <c r="A13" s="92">
        <v>2017</v>
      </c>
      <c r="B13" s="458">
        <v>426</v>
      </c>
      <c r="C13" s="80">
        <v>124997</v>
      </c>
      <c r="D13" s="80">
        <v>66144</v>
      </c>
      <c r="E13" s="80">
        <v>560700</v>
      </c>
      <c r="F13" s="80">
        <v>13831</v>
      </c>
    </row>
    <row r="14" spans="1:6" ht="15.75" customHeight="1" thickBot="1">
      <c r="A14" s="248">
        <v>2018</v>
      </c>
      <c r="B14" s="459">
        <v>484</v>
      </c>
      <c r="C14" s="229">
        <v>130225</v>
      </c>
      <c r="D14" s="229">
        <v>67212</v>
      </c>
      <c r="E14" s="229">
        <v>540415</v>
      </c>
      <c r="F14" s="229">
        <v>13985</v>
      </c>
    </row>
    <row r="15" spans="1:6" ht="15.75" customHeight="1">
      <c r="A15" s="401" t="s">
        <v>646</v>
      </c>
      <c r="B15" s="401"/>
      <c r="C15" s="401"/>
      <c r="D15" s="401"/>
      <c r="E15" s="401"/>
      <c r="F15" s="401"/>
    </row>
    <row r="16" spans="1:6" ht="15.75" customHeight="1">
      <c r="A16" s="392"/>
      <c r="B16" s="392"/>
      <c r="C16" s="392"/>
      <c r="D16" s="392"/>
      <c r="E16" s="392"/>
      <c r="F16" s="392"/>
    </row>
    <row r="17" spans="1:7" ht="15.75" customHeight="1">
      <c r="A17" s="81"/>
      <c r="B17" s="81"/>
      <c r="C17" s="81"/>
      <c r="D17" s="81"/>
      <c r="E17" s="81"/>
      <c r="F17" s="81"/>
    </row>
    <row r="18" spans="1:7" ht="15.75" customHeight="1">
      <c r="A18" s="400" t="s">
        <v>317</v>
      </c>
      <c r="B18" s="400"/>
      <c r="C18" s="400"/>
      <c r="D18" s="400"/>
      <c r="E18" s="400"/>
      <c r="F18" s="400"/>
      <c r="G18" s="400"/>
    </row>
    <row r="19" spans="1:7" ht="15.75" customHeight="1" thickBot="1">
      <c r="A19" s="455" t="s">
        <v>188</v>
      </c>
      <c r="B19" s="455"/>
      <c r="C19" s="455"/>
      <c r="D19" s="455"/>
      <c r="E19" s="455"/>
      <c r="F19" s="455"/>
    </row>
    <row r="20" spans="1:7" s="20" customFormat="1" ht="15.75" customHeight="1">
      <c r="A20" s="302" t="s">
        <v>1</v>
      </c>
      <c r="B20" s="302" t="s">
        <v>9</v>
      </c>
      <c r="C20" s="302" t="s">
        <v>47</v>
      </c>
      <c r="D20" s="335" t="s">
        <v>50</v>
      </c>
      <c r="E20" s="302" t="s">
        <v>49</v>
      </c>
      <c r="F20" s="302" t="s">
        <v>135</v>
      </c>
    </row>
    <row r="21" spans="1:7" ht="15.75" customHeight="1">
      <c r="A21" s="92">
        <v>2009</v>
      </c>
      <c r="B21" s="389">
        <v>12.713403559752997</v>
      </c>
      <c r="C21" s="215">
        <v>11.110263124285641</v>
      </c>
      <c r="D21" s="215">
        <v>6.3816299572724198</v>
      </c>
      <c r="E21" s="215">
        <v>3.4990711769515306</v>
      </c>
      <c r="F21" s="215">
        <v>18.417663921829391</v>
      </c>
    </row>
    <row r="22" spans="1:7" ht="15.75" customHeight="1">
      <c r="A22" s="92">
        <v>2010</v>
      </c>
      <c r="B22" s="389">
        <v>11.885587336850875</v>
      </c>
      <c r="C22" s="215">
        <v>12.370895647275091</v>
      </c>
      <c r="D22" s="215">
        <v>6.1758349934927805</v>
      </c>
      <c r="E22" s="215">
        <v>3.0871298487674328</v>
      </c>
      <c r="F22" s="215">
        <v>18.348841016820099</v>
      </c>
    </row>
    <row r="23" spans="1:7" ht="15.75" customHeight="1">
      <c r="A23" s="92">
        <v>2011</v>
      </c>
      <c r="B23" s="389">
        <v>12.871751054270829</v>
      </c>
      <c r="C23" s="215">
        <v>12.19529149064544</v>
      </c>
      <c r="D23" s="215">
        <v>6.1009510355094365</v>
      </c>
      <c r="E23" s="215">
        <v>3.0731214857755424</v>
      </c>
      <c r="F23" s="215">
        <v>17.872214821552763</v>
      </c>
    </row>
    <row r="24" spans="1:7" ht="15.75" customHeight="1">
      <c r="A24" s="92">
        <v>2012</v>
      </c>
      <c r="B24" s="389">
        <v>11.982749208428867</v>
      </c>
      <c r="C24" s="215">
        <v>12.990222038372305</v>
      </c>
      <c r="D24" s="215">
        <v>6.1461516475018563</v>
      </c>
      <c r="E24" s="215">
        <v>2.9841286174963977</v>
      </c>
      <c r="F24" s="215">
        <v>19.66678343937048</v>
      </c>
    </row>
    <row r="25" spans="1:7" ht="15.75" customHeight="1">
      <c r="A25" s="92">
        <v>2013</v>
      </c>
      <c r="B25" s="389">
        <v>13.453521736776569</v>
      </c>
      <c r="C25" s="215">
        <v>13.127885315320011</v>
      </c>
      <c r="D25" s="215">
        <v>6.376767531614508</v>
      </c>
      <c r="E25" s="215">
        <v>3.2156495274333272</v>
      </c>
      <c r="F25" s="215">
        <v>19.784323270321028</v>
      </c>
    </row>
    <row r="26" spans="1:7" ht="15.75" customHeight="1">
      <c r="A26" s="92">
        <v>2014</v>
      </c>
      <c r="B26" s="389">
        <v>12.790541448340724</v>
      </c>
      <c r="C26" s="215">
        <v>13.567928822442434</v>
      </c>
      <c r="D26" s="215">
        <v>6.2624281821561016</v>
      </c>
      <c r="E26" s="215">
        <v>4.0035933689377332</v>
      </c>
      <c r="F26" s="215">
        <v>20.281529122679611</v>
      </c>
    </row>
    <row r="27" spans="1:7" ht="15.75" customHeight="1">
      <c r="A27" s="92">
        <v>2015</v>
      </c>
      <c r="B27" s="389">
        <v>12.490658695420091</v>
      </c>
      <c r="C27" s="215">
        <v>14.081794688396933</v>
      </c>
      <c r="D27" s="215">
        <v>6.5664188067220044</v>
      </c>
      <c r="E27" s="215">
        <v>4.2499253901592597</v>
      </c>
      <c r="F27" s="215">
        <v>22.19789730926864</v>
      </c>
    </row>
    <row r="28" spans="1:7" ht="15.75" customHeight="1">
      <c r="A28" s="92">
        <v>2016</v>
      </c>
      <c r="B28" s="389">
        <v>13.8512975640822</v>
      </c>
      <c r="C28" s="215">
        <v>14.409187829274298</v>
      </c>
      <c r="D28" s="215">
        <v>7.3744361122569844</v>
      </c>
      <c r="E28" s="215">
        <v>6.4817320027463472</v>
      </c>
      <c r="F28" s="215">
        <v>23.038504913806992</v>
      </c>
    </row>
    <row r="29" spans="1:7" ht="15.75" customHeight="1">
      <c r="A29" s="92">
        <v>2017</v>
      </c>
      <c r="B29" s="389">
        <v>11.246930855136362</v>
      </c>
      <c r="C29" s="215">
        <v>14.78932398152355</v>
      </c>
      <c r="D29" s="215">
        <v>7.5184431693948079</v>
      </c>
      <c r="E29" s="215">
        <v>6.783454352723802</v>
      </c>
      <c r="F29" s="215">
        <v>23.193300421239034</v>
      </c>
    </row>
    <row r="30" spans="1:7" ht="15.75" customHeight="1" thickBot="1">
      <c r="A30" s="248">
        <v>2018</v>
      </c>
      <c r="B30" s="390">
        <v>12.66982539724091</v>
      </c>
      <c r="C30" s="344">
        <v>15.29480569137073</v>
      </c>
      <c r="D30" s="344">
        <v>7.6027193419935317</v>
      </c>
      <c r="E30" s="344">
        <v>6.5184235280477782</v>
      </c>
      <c r="F30" s="344">
        <v>23.003555393992428</v>
      </c>
    </row>
    <row r="31" spans="1:7" ht="15.75" customHeight="1">
      <c r="A31" s="401" t="s">
        <v>646</v>
      </c>
      <c r="B31" s="401"/>
      <c r="C31" s="401"/>
      <c r="D31" s="401"/>
      <c r="E31" s="401"/>
      <c r="F31" s="401"/>
    </row>
    <row r="32" spans="1:7" ht="15.75" customHeight="1">
      <c r="A32" s="154"/>
      <c r="B32" s="154"/>
      <c r="C32" s="154"/>
      <c r="D32" s="154"/>
      <c r="E32" s="154"/>
      <c r="F32" s="154"/>
    </row>
    <row r="33" spans="1:6" ht="15.75" customHeight="1">
      <c r="A33" s="416" t="s">
        <v>131</v>
      </c>
      <c r="B33" s="416"/>
      <c r="C33" s="416"/>
      <c r="D33" s="416"/>
      <c r="E33" s="416"/>
      <c r="F33" s="416"/>
    </row>
    <row r="34" spans="1:6" ht="48.75" customHeight="1">
      <c r="A34" s="454" t="s">
        <v>411</v>
      </c>
      <c r="B34" s="454"/>
      <c r="C34" s="454"/>
      <c r="D34" s="454"/>
      <c r="E34" s="454"/>
      <c r="F34" s="454"/>
    </row>
  </sheetData>
  <mergeCells count="8">
    <mergeCell ref="A34:F34"/>
    <mergeCell ref="A1:F1"/>
    <mergeCell ref="A3:F3"/>
    <mergeCell ref="A19:F19"/>
    <mergeCell ref="A33:F33"/>
    <mergeCell ref="A18:G18"/>
    <mergeCell ref="A15:F15"/>
    <mergeCell ref="A31:F31"/>
  </mergeCells>
  <phoneticPr fontId="11"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75"/>
  <sheetViews>
    <sheetView zoomScale="85" zoomScaleNormal="85" workbookViewId="0">
      <selection activeCell="K34" sqref="K34"/>
    </sheetView>
  </sheetViews>
  <sheetFormatPr baseColWidth="10" defaultColWidth="11.42578125" defaultRowHeight="12"/>
  <cols>
    <col min="1" max="1" width="27.140625" style="14" bestFit="1" customWidth="1"/>
    <col min="2" max="2" width="16.42578125" style="15" bestFit="1" customWidth="1"/>
    <col min="3" max="3" width="17.140625" style="16" bestFit="1" customWidth="1"/>
    <col min="4" max="4" width="20.7109375" style="17" bestFit="1" customWidth="1"/>
    <col min="5" max="16384" width="11.42578125" style="17"/>
  </cols>
  <sheetData>
    <row r="1" spans="1:6" s="13" customFormat="1" ht="18">
      <c r="A1" s="400" t="s">
        <v>449</v>
      </c>
      <c r="B1" s="400"/>
      <c r="C1" s="400"/>
      <c r="D1" s="400"/>
      <c r="E1" s="400"/>
      <c r="F1" s="400"/>
    </row>
    <row r="2" spans="1:6" s="93" customFormat="1" ht="15.75" customHeight="1">
      <c r="A2" s="85"/>
      <c r="B2" s="85"/>
      <c r="C2" s="85"/>
      <c r="D2" s="85"/>
    </row>
    <row r="3" spans="1:6" s="81" customFormat="1" ht="15.75" customHeight="1" thickBot="1">
      <c r="A3" s="397" t="s">
        <v>633</v>
      </c>
      <c r="B3" s="397"/>
      <c r="C3" s="397"/>
      <c r="D3" s="397"/>
    </row>
    <row r="4" spans="1:6" s="81" customFormat="1" ht="15.75" customHeight="1">
      <c r="A4" s="258" t="s">
        <v>4</v>
      </c>
      <c r="B4" s="250" t="s">
        <v>29</v>
      </c>
      <c r="C4" s="236" t="s">
        <v>30</v>
      </c>
      <c r="D4" s="236" t="s">
        <v>386</v>
      </c>
    </row>
    <row r="5" spans="1:6" s="81" customFormat="1" ht="15.75" customHeight="1">
      <c r="A5" s="100" t="s">
        <v>7</v>
      </c>
      <c r="B5" s="101">
        <v>727</v>
      </c>
      <c r="C5" s="101">
        <v>446</v>
      </c>
      <c r="D5" s="345">
        <v>281</v>
      </c>
    </row>
    <row r="6" spans="1:6" s="81" customFormat="1" ht="15.75" customHeight="1">
      <c r="A6" s="100" t="s">
        <v>9</v>
      </c>
      <c r="B6" s="101">
        <v>171</v>
      </c>
      <c r="C6" s="101">
        <v>191</v>
      </c>
      <c r="D6" s="345">
        <v>-20</v>
      </c>
    </row>
    <row r="7" spans="1:6" s="81" customFormat="1" ht="15.75" customHeight="1">
      <c r="A7" s="100" t="s">
        <v>47</v>
      </c>
      <c r="B7" s="101">
        <v>131</v>
      </c>
      <c r="C7" s="101">
        <v>38</v>
      </c>
      <c r="D7" s="345">
        <v>93</v>
      </c>
    </row>
    <row r="8" spans="1:6" s="81" customFormat="1" ht="15.75" customHeight="1">
      <c r="A8" s="100" t="s">
        <v>72</v>
      </c>
      <c r="B8" s="101">
        <v>276</v>
      </c>
      <c r="C8" s="101">
        <v>154</v>
      </c>
      <c r="D8" s="345">
        <v>122</v>
      </c>
    </row>
    <row r="9" spans="1:6" s="81" customFormat="1" ht="15.75" customHeight="1">
      <c r="A9" s="98" t="s">
        <v>64</v>
      </c>
      <c r="B9" s="96">
        <v>2</v>
      </c>
      <c r="C9" s="96">
        <v>4</v>
      </c>
      <c r="D9" s="346">
        <v>-2</v>
      </c>
    </row>
    <row r="10" spans="1:6" s="81" customFormat="1" ht="15.75" customHeight="1">
      <c r="A10" s="98" t="s">
        <v>388</v>
      </c>
      <c r="B10" s="96">
        <v>0</v>
      </c>
      <c r="C10" s="96">
        <v>3</v>
      </c>
      <c r="D10" s="346">
        <v>-3</v>
      </c>
    </row>
    <row r="11" spans="1:6" s="81" customFormat="1" ht="15.75" customHeight="1">
      <c r="A11" s="98" t="s">
        <v>389</v>
      </c>
      <c r="B11" s="96">
        <v>1</v>
      </c>
      <c r="C11" s="96">
        <v>1</v>
      </c>
      <c r="D11" s="346">
        <v>0</v>
      </c>
    </row>
    <row r="12" spans="1:6" s="81" customFormat="1" ht="15.75" customHeight="1">
      <c r="A12" s="98" t="s">
        <v>49</v>
      </c>
      <c r="B12" s="96">
        <v>92</v>
      </c>
      <c r="C12" s="96">
        <v>37</v>
      </c>
      <c r="D12" s="346">
        <v>55</v>
      </c>
    </row>
    <row r="13" spans="1:6" s="81" customFormat="1" ht="15.75" customHeight="1">
      <c r="A13" s="98" t="s">
        <v>53</v>
      </c>
      <c r="B13" s="96">
        <v>0</v>
      </c>
      <c r="C13" s="96">
        <v>1</v>
      </c>
      <c r="D13" s="346">
        <v>-1</v>
      </c>
    </row>
    <row r="14" spans="1:6" s="81" customFormat="1" ht="15.75" customHeight="1">
      <c r="A14" s="98" t="s">
        <v>430</v>
      </c>
      <c r="B14" s="96">
        <v>5</v>
      </c>
      <c r="C14" s="96">
        <v>3</v>
      </c>
      <c r="D14" s="346">
        <v>2</v>
      </c>
    </row>
    <row r="15" spans="1:6" s="81" customFormat="1" ht="15.75" customHeight="1">
      <c r="A15" s="98" t="s">
        <v>421</v>
      </c>
      <c r="B15" s="96">
        <v>1</v>
      </c>
      <c r="C15" s="96">
        <v>0</v>
      </c>
      <c r="D15" s="346">
        <v>1</v>
      </c>
    </row>
    <row r="16" spans="1:6" s="81" customFormat="1" ht="15.75" customHeight="1">
      <c r="A16" s="98" t="s">
        <v>258</v>
      </c>
      <c r="B16" s="96">
        <v>19</v>
      </c>
      <c r="C16" s="96">
        <v>22</v>
      </c>
      <c r="D16" s="346">
        <v>-3</v>
      </c>
    </row>
    <row r="17" spans="1:4" s="81" customFormat="1" ht="15.75" customHeight="1">
      <c r="A17" s="98" t="s">
        <v>67</v>
      </c>
      <c r="B17" s="96">
        <v>2</v>
      </c>
      <c r="C17" s="96">
        <v>2</v>
      </c>
      <c r="D17" s="346">
        <v>0</v>
      </c>
    </row>
    <row r="18" spans="1:4" s="81" customFormat="1" ht="15.75" customHeight="1">
      <c r="A18" s="98" t="s">
        <v>79</v>
      </c>
      <c r="B18" s="96">
        <v>1</v>
      </c>
      <c r="C18" s="96">
        <v>0</v>
      </c>
      <c r="D18" s="346">
        <v>1</v>
      </c>
    </row>
    <row r="19" spans="1:4" s="81" customFormat="1" ht="15.75" customHeight="1">
      <c r="A19" s="98" t="s">
        <v>261</v>
      </c>
      <c r="B19" s="96">
        <v>3</v>
      </c>
      <c r="C19" s="96">
        <v>0</v>
      </c>
      <c r="D19" s="346">
        <v>3</v>
      </c>
    </row>
    <row r="20" spans="1:4" s="81" customFormat="1" ht="15.75" customHeight="1">
      <c r="A20" s="98" t="s">
        <v>50</v>
      </c>
      <c r="B20" s="99">
        <v>99</v>
      </c>
      <c r="C20" s="99">
        <v>39</v>
      </c>
      <c r="D20" s="346">
        <v>60</v>
      </c>
    </row>
    <row r="21" spans="1:4" s="81" customFormat="1" ht="15.75" customHeight="1">
      <c r="A21" s="98" t="s">
        <v>68</v>
      </c>
      <c r="B21" s="96">
        <v>2</v>
      </c>
      <c r="C21" s="96">
        <v>1</v>
      </c>
      <c r="D21" s="346">
        <v>1</v>
      </c>
    </row>
    <row r="22" spans="1:4" s="81" customFormat="1" ht="15.75" customHeight="1">
      <c r="A22" s="98" t="s">
        <v>262</v>
      </c>
      <c r="B22" s="96">
        <v>12</v>
      </c>
      <c r="C22" s="96">
        <v>27</v>
      </c>
      <c r="D22" s="346">
        <v>-15</v>
      </c>
    </row>
    <row r="23" spans="1:4" s="81" customFormat="1" ht="15.75" customHeight="1">
      <c r="A23" s="98" t="s">
        <v>51</v>
      </c>
      <c r="B23" s="99">
        <v>2</v>
      </c>
      <c r="C23" s="99">
        <v>1</v>
      </c>
      <c r="D23" s="346">
        <v>1</v>
      </c>
    </row>
    <row r="24" spans="1:4" s="81" customFormat="1" ht="15.75" customHeight="1">
      <c r="A24" s="98" t="s">
        <v>398</v>
      </c>
      <c r="B24" s="99">
        <v>0</v>
      </c>
      <c r="C24" s="99">
        <v>3</v>
      </c>
      <c r="D24" s="346">
        <v>-3</v>
      </c>
    </row>
    <row r="25" spans="1:4" s="81" customFormat="1" ht="15.75" customHeight="1">
      <c r="A25" s="98" t="s">
        <v>327</v>
      </c>
      <c r="B25" s="99">
        <v>5</v>
      </c>
      <c r="C25" s="99">
        <v>2</v>
      </c>
      <c r="D25" s="346">
        <v>3</v>
      </c>
    </row>
    <row r="26" spans="1:4" s="81" customFormat="1" ht="15.75" customHeight="1">
      <c r="A26" s="98" t="s">
        <v>263</v>
      </c>
      <c r="B26" s="99">
        <v>4</v>
      </c>
      <c r="C26" s="99">
        <v>0</v>
      </c>
      <c r="D26" s="346">
        <v>4</v>
      </c>
    </row>
    <row r="27" spans="1:4" s="81" customFormat="1" ht="15.75" customHeight="1">
      <c r="A27" s="98" t="s">
        <v>264</v>
      </c>
      <c r="B27" s="99">
        <v>12</v>
      </c>
      <c r="C27" s="99">
        <v>8</v>
      </c>
      <c r="D27" s="346">
        <v>4</v>
      </c>
    </row>
    <row r="28" spans="1:4" s="81" customFormat="1" ht="15.75" customHeight="1">
      <c r="A28" s="98" t="s">
        <v>65</v>
      </c>
      <c r="B28" s="99">
        <v>4</v>
      </c>
      <c r="C28" s="99">
        <v>0</v>
      </c>
      <c r="D28" s="346">
        <v>4</v>
      </c>
    </row>
    <row r="29" spans="1:4" s="81" customFormat="1" ht="15.75" customHeight="1">
      <c r="A29" s="98" t="s">
        <v>62</v>
      </c>
      <c r="B29" s="99">
        <v>10</v>
      </c>
      <c r="C29" s="99">
        <v>0</v>
      </c>
      <c r="D29" s="346">
        <v>10</v>
      </c>
    </row>
    <row r="30" spans="1:4" s="81" customFormat="1" ht="15.75" customHeight="1">
      <c r="A30" s="85" t="s">
        <v>73</v>
      </c>
      <c r="B30" s="102">
        <v>48</v>
      </c>
      <c r="C30" s="102">
        <v>30</v>
      </c>
      <c r="D30" s="345">
        <v>18</v>
      </c>
    </row>
    <row r="31" spans="1:4" s="81" customFormat="1" ht="15.75" customHeight="1">
      <c r="A31" s="98" t="s">
        <v>58</v>
      </c>
      <c r="B31" s="96">
        <v>5</v>
      </c>
      <c r="C31" s="96">
        <v>0</v>
      </c>
      <c r="D31" s="346">
        <v>5</v>
      </c>
    </row>
    <row r="32" spans="1:4" s="81" customFormat="1" ht="15.75" customHeight="1">
      <c r="A32" s="98" t="s">
        <v>55</v>
      </c>
      <c r="B32" s="96">
        <v>5</v>
      </c>
      <c r="C32" s="96">
        <v>5</v>
      </c>
      <c r="D32" s="346">
        <v>0</v>
      </c>
    </row>
    <row r="33" spans="1:4" s="81" customFormat="1" ht="15.75" customHeight="1">
      <c r="A33" s="98" t="s">
        <v>457</v>
      </c>
      <c r="B33" s="96">
        <v>3</v>
      </c>
      <c r="C33" s="96">
        <v>5</v>
      </c>
      <c r="D33" s="346">
        <v>-2</v>
      </c>
    </row>
    <row r="34" spans="1:4" s="81" customFormat="1" ht="15.75" customHeight="1">
      <c r="A34" s="98" t="s">
        <v>69</v>
      </c>
      <c r="B34" s="96">
        <v>5</v>
      </c>
      <c r="C34" s="96">
        <v>1</v>
      </c>
      <c r="D34" s="346">
        <v>4</v>
      </c>
    </row>
    <row r="35" spans="1:4" s="81" customFormat="1" ht="15.75" customHeight="1">
      <c r="A35" s="98" t="s">
        <v>60</v>
      </c>
      <c r="B35" s="96">
        <v>7</v>
      </c>
      <c r="C35" s="96">
        <v>2</v>
      </c>
      <c r="D35" s="346">
        <v>5</v>
      </c>
    </row>
    <row r="36" spans="1:4" s="81" customFormat="1" ht="15.75" customHeight="1">
      <c r="A36" s="98" t="s">
        <v>52</v>
      </c>
      <c r="B36" s="96">
        <v>19</v>
      </c>
      <c r="C36" s="96">
        <v>6</v>
      </c>
      <c r="D36" s="346">
        <v>13</v>
      </c>
    </row>
    <row r="37" spans="1:4" s="81" customFormat="1" ht="15.75" customHeight="1">
      <c r="A37" s="98" t="s">
        <v>56</v>
      </c>
      <c r="B37" s="96">
        <v>4</v>
      </c>
      <c r="C37" s="96">
        <v>11</v>
      </c>
      <c r="D37" s="346">
        <v>-7</v>
      </c>
    </row>
    <row r="38" spans="1:4" s="81" customFormat="1" ht="15.75" customHeight="1">
      <c r="A38" s="85" t="s">
        <v>74</v>
      </c>
      <c r="B38" s="102">
        <v>19</v>
      </c>
      <c r="C38" s="102">
        <v>1</v>
      </c>
      <c r="D38" s="345">
        <v>18</v>
      </c>
    </row>
    <row r="39" spans="1:4" s="81" customFormat="1" ht="15.75" customHeight="1">
      <c r="A39" s="98" t="s">
        <v>48</v>
      </c>
      <c r="B39" s="96">
        <v>3</v>
      </c>
      <c r="C39" s="96">
        <v>0</v>
      </c>
      <c r="D39" s="346">
        <v>3</v>
      </c>
    </row>
    <row r="40" spans="1:4" s="81" customFormat="1" ht="15.75" customHeight="1">
      <c r="A40" s="98" t="s">
        <v>100</v>
      </c>
      <c r="B40" s="96">
        <v>1</v>
      </c>
      <c r="C40" s="96">
        <v>0</v>
      </c>
      <c r="D40" s="346">
        <v>1</v>
      </c>
    </row>
    <row r="41" spans="1:4" s="81" customFormat="1" ht="15.75" customHeight="1">
      <c r="A41" s="98" t="s">
        <v>393</v>
      </c>
      <c r="B41" s="96">
        <v>5</v>
      </c>
      <c r="C41" s="96">
        <v>0</v>
      </c>
      <c r="D41" s="346">
        <v>5</v>
      </c>
    </row>
    <row r="42" spans="1:4" s="81" customFormat="1" ht="15.75" customHeight="1">
      <c r="A42" s="98" t="s">
        <v>450</v>
      </c>
      <c r="B42" s="96">
        <v>1</v>
      </c>
      <c r="C42" s="96">
        <v>0</v>
      </c>
      <c r="D42" s="346">
        <v>1</v>
      </c>
    </row>
    <row r="43" spans="1:4" s="81" customFormat="1" ht="15.75" customHeight="1">
      <c r="A43" s="98" t="s">
        <v>259</v>
      </c>
      <c r="B43" s="96">
        <v>2</v>
      </c>
      <c r="C43" s="96">
        <v>0</v>
      </c>
      <c r="D43" s="346">
        <v>2</v>
      </c>
    </row>
    <row r="44" spans="1:4" s="81" customFormat="1" ht="15.75" customHeight="1">
      <c r="A44" s="98" t="s">
        <v>451</v>
      </c>
      <c r="B44" s="96">
        <v>1</v>
      </c>
      <c r="C44" s="96">
        <v>0</v>
      </c>
      <c r="D44" s="346">
        <v>1</v>
      </c>
    </row>
    <row r="45" spans="1:4" s="81" customFormat="1" ht="15.75" customHeight="1">
      <c r="A45" s="98" t="s">
        <v>61</v>
      </c>
      <c r="B45" s="96">
        <v>2</v>
      </c>
      <c r="C45" s="96">
        <v>0</v>
      </c>
      <c r="D45" s="346">
        <v>2</v>
      </c>
    </row>
    <row r="46" spans="1:4" s="81" customFormat="1" ht="15.75" customHeight="1">
      <c r="A46" s="98" t="s">
        <v>431</v>
      </c>
      <c r="B46" s="96">
        <v>1</v>
      </c>
      <c r="C46" s="96">
        <v>0</v>
      </c>
      <c r="D46" s="346">
        <v>1</v>
      </c>
    </row>
    <row r="47" spans="1:4" s="81" customFormat="1" ht="15.75" customHeight="1">
      <c r="A47" s="98" t="s">
        <v>54</v>
      </c>
      <c r="B47" s="96">
        <v>1</v>
      </c>
      <c r="C47" s="96">
        <v>0</v>
      </c>
      <c r="D47" s="346">
        <v>1</v>
      </c>
    </row>
    <row r="48" spans="1:4" s="81" customFormat="1" ht="15.75" customHeight="1">
      <c r="A48" s="98" t="s">
        <v>452</v>
      </c>
      <c r="B48" s="96">
        <v>1</v>
      </c>
      <c r="C48" s="96">
        <v>0</v>
      </c>
      <c r="D48" s="346">
        <v>1</v>
      </c>
    </row>
    <row r="49" spans="1:4" s="81" customFormat="1" ht="15.75" customHeight="1">
      <c r="A49" s="98" t="s">
        <v>57</v>
      </c>
      <c r="B49" s="96">
        <v>1</v>
      </c>
      <c r="C49" s="96">
        <v>1</v>
      </c>
      <c r="D49" s="346">
        <v>0</v>
      </c>
    </row>
    <row r="50" spans="1:4" s="81" customFormat="1" ht="15.75" customHeight="1">
      <c r="A50" s="85" t="s">
        <v>75</v>
      </c>
      <c r="B50" s="102">
        <v>40</v>
      </c>
      <c r="C50" s="102">
        <v>17</v>
      </c>
      <c r="D50" s="345">
        <v>23</v>
      </c>
    </row>
    <row r="51" spans="1:4" s="81" customFormat="1" ht="15.75" customHeight="1">
      <c r="A51" s="98" t="s">
        <v>453</v>
      </c>
      <c r="B51" s="96">
        <v>0</v>
      </c>
      <c r="C51" s="96">
        <v>1</v>
      </c>
      <c r="D51" s="346">
        <v>-1</v>
      </c>
    </row>
    <row r="52" spans="1:4" s="81" customFormat="1" ht="15.75" customHeight="1">
      <c r="A52" s="98" t="s">
        <v>256</v>
      </c>
      <c r="B52" s="96">
        <v>15</v>
      </c>
      <c r="C52" s="96">
        <v>5</v>
      </c>
      <c r="D52" s="346">
        <v>10</v>
      </c>
    </row>
    <row r="53" spans="1:4" s="81" customFormat="1" ht="15.75" customHeight="1">
      <c r="A53" s="98" t="s">
        <v>257</v>
      </c>
      <c r="B53" s="96">
        <v>1</v>
      </c>
      <c r="C53" s="96">
        <v>1</v>
      </c>
      <c r="D53" s="346">
        <v>0</v>
      </c>
    </row>
    <row r="54" spans="1:4" s="81" customFormat="1" ht="15.75" customHeight="1">
      <c r="A54" s="98" t="s">
        <v>396</v>
      </c>
      <c r="B54" s="96">
        <v>1</v>
      </c>
      <c r="C54" s="96">
        <v>0</v>
      </c>
      <c r="D54" s="346">
        <v>1</v>
      </c>
    </row>
    <row r="55" spans="1:4" s="81" customFormat="1" ht="15.75" customHeight="1">
      <c r="A55" s="98" t="s">
        <v>432</v>
      </c>
      <c r="B55" s="96">
        <v>2</v>
      </c>
      <c r="C55" s="96">
        <v>0</v>
      </c>
      <c r="D55" s="346">
        <v>2</v>
      </c>
    </row>
    <row r="56" spans="1:4" s="81" customFormat="1" ht="15.75" customHeight="1">
      <c r="A56" s="98" t="s">
        <v>397</v>
      </c>
      <c r="B56" s="96">
        <v>0</v>
      </c>
      <c r="C56" s="96">
        <v>1</v>
      </c>
      <c r="D56" s="346">
        <v>-1</v>
      </c>
    </row>
    <row r="57" spans="1:4" s="81" customFormat="1" ht="15.75" customHeight="1">
      <c r="A57" s="98" t="s">
        <v>260</v>
      </c>
      <c r="B57" s="96">
        <v>3</v>
      </c>
      <c r="C57" s="96">
        <v>0</v>
      </c>
      <c r="D57" s="346">
        <v>3</v>
      </c>
    </row>
    <row r="58" spans="1:4" s="81" customFormat="1" ht="15.75" customHeight="1">
      <c r="A58" s="98" t="s">
        <v>266</v>
      </c>
      <c r="B58" s="96">
        <v>18</v>
      </c>
      <c r="C58" s="96">
        <v>8</v>
      </c>
      <c r="D58" s="346">
        <v>10</v>
      </c>
    </row>
    <row r="59" spans="1:4" s="81" customFormat="1" ht="15.75" customHeight="1">
      <c r="A59" s="98" t="s">
        <v>193</v>
      </c>
      <c r="B59" s="96">
        <v>0</v>
      </c>
      <c r="C59" s="96">
        <v>1</v>
      </c>
      <c r="D59" s="346">
        <v>-1</v>
      </c>
    </row>
    <row r="60" spans="1:4" s="81" customFormat="1" ht="15.75" customHeight="1">
      <c r="A60" s="85" t="s">
        <v>76</v>
      </c>
      <c r="B60" s="102">
        <v>40</v>
      </c>
      <c r="C60" s="102">
        <v>14</v>
      </c>
      <c r="D60" s="345">
        <v>26</v>
      </c>
    </row>
    <row r="61" spans="1:4" s="81" customFormat="1" ht="15.75" customHeight="1">
      <c r="A61" s="98" t="s">
        <v>63</v>
      </c>
      <c r="B61" s="96">
        <v>1</v>
      </c>
      <c r="C61" s="96">
        <v>0</v>
      </c>
      <c r="D61" s="346">
        <v>1</v>
      </c>
    </row>
    <row r="62" spans="1:4" s="81" customFormat="1" ht="15.75" customHeight="1">
      <c r="A62" s="98" t="s">
        <v>454</v>
      </c>
      <c r="B62" s="96">
        <v>14</v>
      </c>
      <c r="C62" s="96">
        <v>1</v>
      </c>
      <c r="D62" s="346">
        <v>13</v>
      </c>
    </row>
    <row r="63" spans="1:4" s="81" customFormat="1" ht="15.75" customHeight="1">
      <c r="A63" s="98" t="s">
        <v>95</v>
      </c>
      <c r="B63" s="96">
        <v>1</v>
      </c>
      <c r="C63" s="96">
        <v>1</v>
      </c>
      <c r="D63" s="346">
        <v>0</v>
      </c>
    </row>
    <row r="64" spans="1:4" s="81" customFormat="1" ht="15.75" customHeight="1">
      <c r="A64" s="98" t="s">
        <v>422</v>
      </c>
      <c r="B64" s="96">
        <v>11</v>
      </c>
      <c r="C64" s="96">
        <v>6</v>
      </c>
      <c r="D64" s="346">
        <v>5</v>
      </c>
    </row>
    <row r="65" spans="1:6" s="81" customFormat="1" ht="15.75" customHeight="1">
      <c r="A65" s="98" t="s">
        <v>417</v>
      </c>
      <c r="B65" s="96">
        <v>3</v>
      </c>
      <c r="C65" s="96">
        <v>1</v>
      </c>
      <c r="D65" s="346">
        <v>2</v>
      </c>
    </row>
    <row r="66" spans="1:6" s="81" customFormat="1" ht="15.75" customHeight="1">
      <c r="A66" s="98" t="s">
        <v>433</v>
      </c>
      <c r="B66" s="96">
        <v>0</v>
      </c>
      <c r="C66" s="96">
        <v>3</v>
      </c>
      <c r="D66" s="346">
        <v>-3</v>
      </c>
    </row>
    <row r="67" spans="1:6" s="81" customFormat="1" ht="15.75" customHeight="1">
      <c r="A67" s="98" t="s">
        <v>322</v>
      </c>
      <c r="B67" s="96">
        <v>1</v>
      </c>
      <c r="C67" s="96">
        <v>0</v>
      </c>
      <c r="D67" s="346">
        <v>1</v>
      </c>
    </row>
    <row r="68" spans="1:6" s="81" customFormat="1" ht="15.75" customHeight="1">
      <c r="A68" s="98" t="s">
        <v>195</v>
      </c>
      <c r="B68" s="96">
        <v>0</v>
      </c>
      <c r="C68" s="96">
        <v>1</v>
      </c>
      <c r="D68" s="346">
        <v>-1</v>
      </c>
    </row>
    <row r="69" spans="1:6" s="81" customFormat="1" ht="15.75" customHeight="1">
      <c r="A69" s="98" t="s">
        <v>390</v>
      </c>
      <c r="B69" s="96">
        <v>4</v>
      </c>
      <c r="C69" s="96">
        <v>0</v>
      </c>
      <c r="D69" s="346">
        <v>4</v>
      </c>
    </row>
    <row r="70" spans="1:6" s="81" customFormat="1" ht="15.75" customHeight="1">
      <c r="A70" s="98" t="s">
        <v>455</v>
      </c>
      <c r="B70" s="96">
        <v>2</v>
      </c>
      <c r="C70" s="96">
        <v>0</v>
      </c>
      <c r="D70" s="346">
        <v>2</v>
      </c>
    </row>
    <row r="71" spans="1:6" s="81" customFormat="1" ht="15.75" customHeight="1">
      <c r="A71" s="98" t="s">
        <v>265</v>
      </c>
      <c r="B71" s="96">
        <v>3</v>
      </c>
      <c r="C71" s="96">
        <v>1</v>
      </c>
      <c r="D71" s="346">
        <v>2</v>
      </c>
    </row>
    <row r="72" spans="1:6" s="81" customFormat="1" ht="15.75" customHeight="1">
      <c r="A72" s="85" t="s">
        <v>304</v>
      </c>
      <c r="B72" s="102">
        <v>2</v>
      </c>
      <c r="C72" s="102">
        <v>1</v>
      </c>
      <c r="D72" s="345">
        <v>1</v>
      </c>
    </row>
    <row r="73" spans="1:6" s="81" customFormat="1" ht="15.75" customHeight="1">
      <c r="A73" s="98" t="s">
        <v>423</v>
      </c>
      <c r="B73" s="96">
        <v>2</v>
      </c>
      <c r="C73" s="96">
        <v>0</v>
      </c>
      <c r="D73" s="346">
        <v>2</v>
      </c>
    </row>
    <row r="74" spans="1:6" s="81" customFormat="1" ht="15.75" customHeight="1" thickBot="1">
      <c r="A74" s="251" t="s">
        <v>456</v>
      </c>
      <c r="B74" s="252">
        <v>0</v>
      </c>
      <c r="C74" s="252">
        <v>1</v>
      </c>
      <c r="D74" s="347">
        <v>-1</v>
      </c>
    </row>
    <row r="75" spans="1:6" ht="12.75">
      <c r="A75" s="401" t="s">
        <v>646</v>
      </c>
      <c r="B75" s="401"/>
      <c r="C75" s="401"/>
      <c r="D75" s="401"/>
      <c r="E75" s="216"/>
      <c r="F75" s="216"/>
    </row>
  </sheetData>
  <mergeCells count="3">
    <mergeCell ref="A3:D3"/>
    <mergeCell ref="A1:F1"/>
    <mergeCell ref="A75:D75"/>
  </mergeCells>
  <pageMargins left="0.7" right="0.7" top="0.78740157499999996" bottom="0.78740157499999996" header="0.3" footer="0.3"/>
  <pageSetup paperSize="9" scale="8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33"/>
  <sheetViews>
    <sheetView zoomScale="85" zoomScaleNormal="85" workbookViewId="0">
      <selection activeCell="P12" sqref="P12"/>
    </sheetView>
  </sheetViews>
  <sheetFormatPr baseColWidth="10" defaultColWidth="11.42578125" defaultRowHeight="12"/>
  <cols>
    <col min="1" max="1" width="24" style="14" bestFit="1" customWidth="1"/>
    <col min="2" max="2" width="6.5703125" style="15" bestFit="1" customWidth="1"/>
    <col min="3" max="3" width="7.7109375" style="16" customWidth="1"/>
    <col min="4" max="4" width="7.7109375" style="16" bestFit="1" customWidth="1"/>
    <col min="5" max="10" width="7.7109375" style="17" bestFit="1" customWidth="1"/>
    <col min="11" max="11" width="7.7109375" style="17" customWidth="1"/>
    <col min="12" max="16384" width="11.42578125" style="17"/>
  </cols>
  <sheetData>
    <row r="1" spans="1:14" s="13" customFormat="1" ht="18">
      <c r="A1" s="400" t="s">
        <v>480</v>
      </c>
      <c r="B1" s="400"/>
      <c r="C1" s="400"/>
      <c r="D1" s="400"/>
      <c r="E1" s="400"/>
      <c r="F1" s="400"/>
      <c r="G1" s="400"/>
      <c r="H1" s="400"/>
      <c r="I1" s="400"/>
      <c r="J1" s="400"/>
      <c r="K1" s="400"/>
      <c r="L1" s="400"/>
      <c r="M1" s="400"/>
      <c r="N1" s="400"/>
    </row>
    <row r="2" spans="1:14" s="93" customFormat="1" ht="15.75" customHeight="1">
      <c r="A2" s="85"/>
      <c r="B2" s="85"/>
      <c r="C2" s="85"/>
      <c r="D2" s="85"/>
      <c r="E2" s="85"/>
      <c r="F2" s="85"/>
      <c r="G2" s="85"/>
      <c r="H2" s="85"/>
      <c r="I2" s="85"/>
      <c r="J2" s="85"/>
      <c r="K2" s="85"/>
    </row>
    <row r="3" spans="1:14" s="81" customFormat="1" ht="15.75" customHeight="1">
      <c r="A3" s="406" t="s">
        <v>108</v>
      </c>
      <c r="B3" s="406"/>
      <c r="C3" s="406"/>
      <c r="D3" s="406"/>
      <c r="E3" s="406"/>
      <c r="F3" s="406"/>
      <c r="G3" s="406"/>
      <c r="H3" s="406"/>
      <c r="I3" s="406"/>
      <c r="J3" s="406"/>
      <c r="K3" s="406"/>
    </row>
    <row r="4" spans="1:14" s="81" customFormat="1" ht="15.75" customHeight="1" thickBot="1">
      <c r="A4" s="254"/>
      <c r="B4" s="404" t="s">
        <v>8</v>
      </c>
      <c r="C4" s="405"/>
      <c r="D4" s="405"/>
      <c r="E4" s="405"/>
      <c r="F4" s="405"/>
      <c r="G4" s="405"/>
      <c r="H4" s="405"/>
      <c r="I4" s="405"/>
      <c r="J4" s="405"/>
      <c r="K4" s="405"/>
    </row>
    <row r="5" spans="1:14" s="81" customFormat="1" ht="15.75" customHeight="1">
      <c r="A5" s="256" t="s">
        <v>4</v>
      </c>
      <c r="B5" s="257" t="s">
        <v>7</v>
      </c>
      <c r="C5" s="250" t="s">
        <v>334</v>
      </c>
      <c r="D5" s="250" t="s">
        <v>340</v>
      </c>
      <c r="E5" s="250" t="s">
        <v>335</v>
      </c>
      <c r="F5" s="250" t="s">
        <v>341</v>
      </c>
      <c r="G5" s="250" t="s">
        <v>336</v>
      </c>
      <c r="H5" s="250" t="s">
        <v>337</v>
      </c>
      <c r="I5" s="250" t="s">
        <v>338</v>
      </c>
      <c r="J5" s="250" t="s">
        <v>339</v>
      </c>
      <c r="K5" s="250" t="s">
        <v>33</v>
      </c>
    </row>
    <row r="6" spans="1:14" s="81" customFormat="1" ht="15.75" customHeight="1">
      <c r="A6" s="100" t="s">
        <v>7</v>
      </c>
      <c r="B6" s="345">
        <v>727</v>
      </c>
      <c r="C6" s="103">
        <v>110</v>
      </c>
      <c r="D6" s="103">
        <v>26</v>
      </c>
      <c r="E6" s="103">
        <v>40</v>
      </c>
      <c r="F6" s="103">
        <v>106</v>
      </c>
      <c r="G6" s="103">
        <v>218</v>
      </c>
      <c r="H6" s="103">
        <v>121</v>
      </c>
      <c r="I6" s="103">
        <v>71</v>
      </c>
      <c r="J6" s="103">
        <v>15</v>
      </c>
      <c r="K6" s="103">
        <v>20</v>
      </c>
      <c r="L6" s="108"/>
    </row>
    <row r="7" spans="1:14" s="81" customFormat="1" ht="15.75" customHeight="1">
      <c r="A7" s="98" t="s">
        <v>6</v>
      </c>
      <c r="B7" s="346">
        <v>370</v>
      </c>
      <c r="C7" s="97">
        <v>56</v>
      </c>
      <c r="D7" s="97">
        <v>15</v>
      </c>
      <c r="E7" s="97">
        <v>27</v>
      </c>
      <c r="F7" s="97">
        <v>65</v>
      </c>
      <c r="G7" s="97">
        <v>105</v>
      </c>
      <c r="H7" s="97">
        <v>55</v>
      </c>
      <c r="I7" s="97">
        <v>34</v>
      </c>
      <c r="J7" s="97">
        <v>4</v>
      </c>
      <c r="K7" s="97">
        <v>9</v>
      </c>
    </row>
    <row r="8" spans="1:14" s="81" customFormat="1" ht="15.75" customHeight="1">
      <c r="A8" s="98" t="s">
        <v>5</v>
      </c>
      <c r="B8" s="346">
        <v>357</v>
      </c>
      <c r="C8" s="97">
        <v>54</v>
      </c>
      <c r="D8" s="97">
        <v>11</v>
      </c>
      <c r="E8" s="97">
        <v>13</v>
      </c>
      <c r="F8" s="97">
        <v>41</v>
      </c>
      <c r="G8" s="97">
        <v>113</v>
      </c>
      <c r="H8" s="97">
        <v>66</v>
      </c>
      <c r="I8" s="97">
        <v>37</v>
      </c>
      <c r="J8" s="97">
        <v>11</v>
      </c>
      <c r="K8" s="97">
        <v>11</v>
      </c>
    </row>
    <row r="9" spans="1:14" s="81" customFormat="1" ht="15.75" customHeight="1">
      <c r="A9" s="95" t="s">
        <v>9</v>
      </c>
      <c r="B9" s="346">
        <v>171</v>
      </c>
      <c r="C9" s="97">
        <v>47</v>
      </c>
      <c r="D9" s="97">
        <v>9</v>
      </c>
      <c r="E9" s="97">
        <v>14</v>
      </c>
      <c r="F9" s="97">
        <v>23</v>
      </c>
      <c r="G9" s="97">
        <v>33</v>
      </c>
      <c r="H9" s="97">
        <v>24</v>
      </c>
      <c r="I9" s="97">
        <v>13</v>
      </c>
      <c r="J9" s="97">
        <v>3</v>
      </c>
      <c r="K9" s="97">
        <v>5</v>
      </c>
    </row>
    <row r="10" spans="1:14" s="81" customFormat="1" ht="15.75" customHeight="1">
      <c r="A10" s="98" t="s">
        <v>6</v>
      </c>
      <c r="B10" s="346">
        <v>86</v>
      </c>
      <c r="C10" s="97">
        <v>24</v>
      </c>
      <c r="D10" s="97">
        <v>5</v>
      </c>
      <c r="E10" s="97">
        <v>7</v>
      </c>
      <c r="F10" s="97">
        <v>12</v>
      </c>
      <c r="G10" s="97">
        <v>16</v>
      </c>
      <c r="H10" s="97">
        <v>11</v>
      </c>
      <c r="I10" s="97">
        <v>8</v>
      </c>
      <c r="J10" s="97" t="s">
        <v>105</v>
      </c>
      <c r="K10" s="97">
        <v>3</v>
      </c>
    </row>
    <row r="11" spans="1:14" s="81" customFormat="1" ht="15.75" customHeight="1">
      <c r="A11" s="98" t="s">
        <v>5</v>
      </c>
      <c r="B11" s="346">
        <v>85</v>
      </c>
      <c r="C11" s="97">
        <v>23</v>
      </c>
      <c r="D11" s="97">
        <v>4</v>
      </c>
      <c r="E11" s="97">
        <v>7</v>
      </c>
      <c r="F11" s="97">
        <v>11</v>
      </c>
      <c r="G11" s="97">
        <v>17</v>
      </c>
      <c r="H11" s="97">
        <v>13</v>
      </c>
      <c r="I11" s="97">
        <v>5</v>
      </c>
      <c r="J11" s="97">
        <v>3</v>
      </c>
      <c r="K11" s="97">
        <v>2</v>
      </c>
    </row>
    <row r="12" spans="1:14" s="81" customFormat="1" ht="15.75" customHeight="1">
      <c r="A12" s="109" t="s">
        <v>47</v>
      </c>
      <c r="B12" s="346">
        <v>131</v>
      </c>
      <c r="C12" s="97">
        <v>6</v>
      </c>
      <c r="D12" s="97">
        <v>3</v>
      </c>
      <c r="E12" s="97">
        <v>5</v>
      </c>
      <c r="F12" s="97">
        <v>16</v>
      </c>
      <c r="G12" s="97">
        <v>58</v>
      </c>
      <c r="H12" s="97">
        <v>19</v>
      </c>
      <c r="I12" s="97">
        <v>13</v>
      </c>
      <c r="J12" s="97">
        <v>3</v>
      </c>
      <c r="K12" s="97">
        <v>8</v>
      </c>
    </row>
    <row r="13" spans="1:14" s="81" customFormat="1" ht="15.75" customHeight="1">
      <c r="A13" s="98" t="s">
        <v>6</v>
      </c>
      <c r="B13" s="346">
        <v>67</v>
      </c>
      <c r="C13" s="97">
        <v>2</v>
      </c>
      <c r="D13" s="97">
        <v>3</v>
      </c>
      <c r="E13" s="97">
        <v>5</v>
      </c>
      <c r="F13" s="97">
        <v>9</v>
      </c>
      <c r="G13" s="97">
        <v>30</v>
      </c>
      <c r="H13" s="97">
        <v>9</v>
      </c>
      <c r="I13" s="97">
        <v>4</v>
      </c>
      <c r="J13" s="97">
        <v>2</v>
      </c>
      <c r="K13" s="97">
        <v>3</v>
      </c>
    </row>
    <row r="14" spans="1:14" s="81" customFormat="1" ht="15.75" customHeight="1">
      <c r="A14" s="98" t="s">
        <v>5</v>
      </c>
      <c r="B14" s="346">
        <v>64</v>
      </c>
      <c r="C14" s="97">
        <v>4</v>
      </c>
      <c r="D14" s="97" t="s">
        <v>105</v>
      </c>
      <c r="E14" s="97" t="s">
        <v>105</v>
      </c>
      <c r="F14" s="97">
        <v>7</v>
      </c>
      <c r="G14" s="97">
        <v>28</v>
      </c>
      <c r="H14" s="97">
        <v>10</v>
      </c>
      <c r="I14" s="97">
        <v>9</v>
      </c>
      <c r="J14" s="97">
        <v>1</v>
      </c>
      <c r="K14" s="97">
        <v>5</v>
      </c>
    </row>
    <row r="15" spans="1:14" s="81" customFormat="1" ht="15.75" customHeight="1">
      <c r="A15" s="109" t="s">
        <v>72</v>
      </c>
      <c r="B15" s="346">
        <v>276</v>
      </c>
      <c r="C15" s="97">
        <v>37</v>
      </c>
      <c r="D15" s="97">
        <v>7</v>
      </c>
      <c r="E15" s="97">
        <v>11</v>
      </c>
      <c r="F15" s="97">
        <v>32</v>
      </c>
      <c r="G15" s="97">
        <v>82</v>
      </c>
      <c r="H15" s="97">
        <v>59</v>
      </c>
      <c r="I15" s="97">
        <v>37</v>
      </c>
      <c r="J15" s="97">
        <v>7</v>
      </c>
      <c r="K15" s="97">
        <v>4</v>
      </c>
    </row>
    <row r="16" spans="1:14" s="81" customFormat="1" ht="15.75" customHeight="1">
      <c r="A16" s="98" t="s">
        <v>6</v>
      </c>
      <c r="B16" s="346">
        <v>127</v>
      </c>
      <c r="C16" s="97">
        <v>20</v>
      </c>
      <c r="D16" s="97">
        <v>3</v>
      </c>
      <c r="E16" s="97">
        <v>8</v>
      </c>
      <c r="F16" s="97">
        <v>20</v>
      </c>
      <c r="G16" s="97">
        <v>33</v>
      </c>
      <c r="H16" s="97">
        <v>24</v>
      </c>
      <c r="I16" s="97">
        <v>16</v>
      </c>
      <c r="J16" s="97">
        <v>1</v>
      </c>
      <c r="K16" s="97">
        <v>2</v>
      </c>
    </row>
    <row r="17" spans="1:11" s="81" customFormat="1" ht="15.75" customHeight="1">
      <c r="A17" s="98" t="s">
        <v>5</v>
      </c>
      <c r="B17" s="346">
        <v>149</v>
      </c>
      <c r="C17" s="97">
        <v>17</v>
      </c>
      <c r="D17" s="97">
        <v>4</v>
      </c>
      <c r="E17" s="97">
        <v>3</v>
      </c>
      <c r="F17" s="97">
        <v>12</v>
      </c>
      <c r="G17" s="97">
        <v>49</v>
      </c>
      <c r="H17" s="97">
        <v>35</v>
      </c>
      <c r="I17" s="97">
        <v>21</v>
      </c>
      <c r="J17" s="97">
        <v>6</v>
      </c>
      <c r="K17" s="97">
        <v>2</v>
      </c>
    </row>
    <row r="18" spans="1:11" s="81" customFormat="1" ht="15.75" customHeight="1">
      <c r="A18" s="109" t="s">
        <v>73</v>
      </c>
      <c r="B18" s="346">
        <v>48</v>
      </c>
      <c r="C18" s="97">
        <v>5</v>
      </c>
      <c r="D18" s="97">
        <v>2</v>
      </c>
      <c r="E18" s="97">
        <v>4</v>
      </c>
      <c r="F18" s="97">
        <v>12</v>
      </c>
      <c r="G18" s="97">
        <v>16</v>
      </c>
      <c r="H18" s="97">
        <v>5</v>
      </c>
      <c r="I18" s="97">
        <v>2</v>
      </c>
      <c r="J18" s="97">
        <v>1</v>
      </c>
      <c r="K18" s="97">
        <v>1</v>
      </c>
    </row>
    <row r="19" spans="1:11" s="81" customFormat="1" ht="15.75" customHeight="1">
      <c r="A19" s="98" t="s">
        <v>6</v>
      </c>
      <c r="B19" s="346">
        <v>28</v>
      </c>
      <c r="C19" s="97">
        <v>3</v>
      </c>
      <c r="D19" s="97">
        <v>1</v>
      </c>
      <c r="E19" s="97">
        <v>4</v>
      </c>
      <c r="F19" s="97">
        <v>8</v>
      </c>
      <c r="G19" s="97">
        <v>7</v>
      </c>
      <c r="H19" s="110">
        <v>2</v>
      </c>
      <c r="I19" s="97">
        <v>2</v>
      </c>
      <c r="J19" s="110" t="s">
        <v>105</v>
      </c>
      <c r="K19" s="110">
        <v>1</v>
      </c>
    </row>
    <row r="20" spans="1:11" s="81" customFormat="1" ht="15.75" customHeight="1">
      <c r="A20" s="98" t="s">
        <v>5</v>
      </c>
      <c r="B20" s="346">
        <v>20</v>
      </c>
      <c r="C20" s="97">
        <v>2</v>
      </c>
      <c r="D20" s="97">
        <v>1</v>
      </c>
      <c r="E20" s="97" t="s">
        <v>105</v>
      </c>
      <c r="F20" s="97">
        <v>4</v>
      </c>
      <c r="G20" s="97">
        <v>9</v>
      </c>
      <c r="H20" s="97">
        <v>3</v>
      </c>
      <c r="I20" s="110" t="s">
        <v>105</v>
      </c>
      <c r="J20" s="97">
        <v>1</v>
      </c>
      <c r="K20" s="97" t="s">
        <v>105</v>
      </c>
    </row>
    <row r="21" spans="1:11" s="81" customFormat="1" ht="15.75" customHeight="1">
      <c r="A21" s="109" t="s">
        <v>74</v>
      </c>
      <c r="B21" s="346">
        <v>19</v>
      </c>
      <c r="C21" s="97">
        <v>3</v>
      </c>
      <c r="D21" s="97">
        <v>2</v>
      </c>
      <c r="E21" s="97">
        <v>1</v>
      </c>
      <c r="F21" s="97">
        <v>4</v>
      </c>
      <c r="G21" s="97">
        <v>8</v>
      </c>
      <c r="H21" s="110">
        <v>1</v>
      </c>
      <c r="I21" s="110" t="s">
        <v>105</v>
      </c>
      <c r="J21" s="110" t="s">
        <v>105</v>
      </c>
      <c r="K21" s="110" t="s">
        <v>105</v>
      </c>
    </row>
    <row r="22" spans="1:11" s="81" customFormat="1" ht="15.75" customHeight="1">
      <c r="A22" s="98" t="s">
        <v>6</v>
      </c>
      <c r="B22" s="346">
        <v>11</v>
      </c>
      <c r="C22" s="97">
        <v>1</v>
      </c>
      <c r="D22" s="97">
        <v>2</v>
      </c>
      <c r="E22" s="97">
        <v>1</v>
      </c>
      <c r="F22" s="97">
        <v>3</v>
      </c>
      <c r="G22" s="97">
        <v>3</v>
      </c>
      <c r="H22" s="110">
        <v>1</v>
      </c>
      <c r="I22" s="110" t="s">
        <v>105</v>
      </c>
      <c r="J22" s="110" t="s">
        <v>105</v>
      </c>
      <c r="K22" s="110" t="s">
        <v>105</v>
      </c>
    </row>
    <row r="23" spans="1:11" s="81" customFormat="1" ht="15.75" customHeight="1">
      <c r="A23" s="98" t="s">
        <v>5</v>
      </c>
      <c r="B23" s="346">
        <v>8</v>
      </c>
      <c r="C23" s="97">
        <v>2</v>
      </c>
      <c r="D23" s="110" t="s">
        <v>105</v>
      </c>
      <c r="E23" s="97" t="s">
        <v>105</v>
      </c>
      <c r="F23" s="97">
        <v>1</v>
      </c>
      <c r="G23" s="97">
        <v>5</v>
      </c>
      <c r="H23" s="110" t="s">
        <v>105</v>
      </c>
      <c r="I23" s="110" t="s">
        <v>105</v>
      </c>
      <c r="J23" s="110" t="s">
        <v>105</v>
      </c>
      <c r="K23" s="110" t="s">
        <v>105</v>
      </c>
    </row>
    <row r="24" spans="1:11" s="81" customFormat="1" ht="15.75" customHeight="1">
      <c r="A24" s="109" t="s">
        <v>75</v>
      </c>
      <c r="B24" s="346">
        <v>40</v>
      </c>
      <c r="C24" s="97">
        <v>6</v>
      </c>
      <c r="D24" s="97" t="s">
        <v>105</v>
      </c>
      <c r="E24" s="97">
        <v>5</v>
      </c>
      <c r="F24" s="97">
        <v>11</v>
      </c>
      <c r="G24" s="97">
        <v>9</v>
      </c>
      <c r="H24" s="97">
        <v>4</v>
      </c>
      <c r="I24" s="110">
        <v>4</v>
      </c>
      <c r="J24" s="97" t="s">
        <v>105</v>
      </c>
      <c r="K24" s="110">
        <v>1</v>
      </c>
    </row>
    <row r="25" spans="1:11" s="81" customFormat="1" ht="15.75" customHeight="1">
      <c r="A25" s="98" t="s">
        <v>6</v>
      </c>
      <c r="B25" s="346">
        <v>25</v>
      </c>
      <c r="C25" s="97">
        <v>4</v>
      </c>
      <c r="D25" s="97" t="s">
        <v>105</v>
      </c>
      <c r="E25" s="97">
        <v>2</v>
      </c>
      <c r="F25" s="97">
        <v>7</v>
      </c>
      <c r="G25" s="97">
        <v>6</v>
      </c>
      <c r="H25" s="110">
        <v>3</v>
      </c>
      <c r="I25" s="110">
        <v>3</v>
      </c>
      <c r="J25" s="97" t="s">
        <v>105</v>
      </c>
      <c r="K25" s="110" t="s">
        <v>105</v>
      </c>
    </row>
    <row r="26" spans="1:11" s="81" customFormat="1" ht="15.75" customHeight="1">
      <c r="A26" s="98" t="s">
        <v>5</v>
      </c>
      <c r="B26" s="346">
        <v>15</v>
      </c>
      <c r="C26" s="97">
        <v>2</v>
      </c>
      <c r="D26" s="110" t="s">
        <v>105</v>
      </c>
      <c r="E26" s="97">
        <v>3</v>
      </c>
      <c r="F26" s="97">
        <v>4</v>
      </c>
      <c r="G26" s="97">
        <v>3</v>
      </c>
      <c r="H26" s="97">
        <v>1</v>
      </c>
      <c r="I26" s="110">
        <v>1</v>
      </c>
      <c r="J26" s="110" t="s">
        <v>105</v>
      </c>
      <c r="K26" s="110">
        <v>1</v>
      </c>
    </row>
    <row r="27" spans="1:11" s="81" customFormat="1" ht="15.75" customHeight="1">
      <c r="A27" s="109" t="s">
        <v>76</v>
      </c>
      <c r="B27" s="346">
        <v>40</v>
      </c>
      <c r="C27" s="97">
        <v>6</v>
      </c>
      <c r="D27" s="110">
        <v>3</v>
      </c>
      <c r="E27" s="110" t="s">
        <v>105</v>
      </c>
      <c r="F27" s="97">
        <v>8</v>
      </c>
      <c r="G27" s="97">
        <v>11</v>
      </c>
      <c r="H27" s="97">
        <v>8</v>
      </c>
      <c r="I27" s="110">
        <v>2</v>
      </c>
      <c r="J27" s="110">
        <v>1</v>
      </c>
      <c r="K27" s="97">
        <v>1</v>
      </c>
    </row>
    <row r="28" spans="1:11" s="81" customFormat="1" ht="15.75" customHeight="1">
      <c r="A28" s="98" t="s">
        <v>6</v>
      </c>
      <c r="B28" s="346">
        <v>24</v>
      </c>
      <c r="C28" s="97">
        <v>2</v>
      </c>
      <c r="D28" s="110">
        <v>1</v>
      </c>
      <c r="E28" s="110" t="s">
        <v>105</v>
      </c>
      <c r="F28" s="97">
        <v>6</v>
      </c>
      <c r="G28" s="97">
        <v>9</v>
      </c>
      <c r="H28" s="97">
        <v>4</v>
      </c>
      <c r="I28" s="110">
        <v>1</v>
      </c>
      <c r="J28" s="110">
        <v>1</v>
      </c>
      <c r="K28" s="110" t="s">
        <v>105</v>
      </c>
    </row>
    <row r="29" spans="1:11" s="81" customFormat="1" ht="15.75" customHeight="1">
      <c r="A29" s="98" t="s">
        <v>5</v>
      </c>
      <c r="B29" s="348">
        <v>16</v>
      </c>
      <c r="C29" s="111">
        <v>4</v>
      </c>
      <c r="D29" s="110">
        <v>2</v>
      </c>
      <c r="E29" s="110" t="s">
        <v>105</v>
      </c>
      <c r="F29" s="111">
        <v>2</v>
      </c>
      <c r="G29" s="111">
        <v>2</v>
      </c>
      <c r="H29" s="111">
        <v>4</v>
      </c>
      <c r="I29" s="110">
        <v>1</v>
      </c>
      <c r="J29" s="110" t="s">
        <v>105</v>
      </c>
      <c r="K29" s="111">
        <v>1</v>
      </c>
    </row>
    <row r="30" spans="1:11" s="81" customFormat="1" ht="15.75" customHeight="1">
      <c r="A30" s="92" t="s">
        <v>304</v>
      </c>
      <c r="B30" s="346">
        <v>2</v>
      </c>
      <c r="C30" s="97" t="s">
        <v>105</v>
      </c>
      <c r="D30" s="110" t="s">
        <v>105</v>
      </c>
      <c r="E30" s="110" t="s">
        <v>105</v>
      </c>
      <c r="F30" s="97" t="s">
        <v>105</v>
      </c>
      <c r="G30" s="97">
        <v>1</v>
      </c>
      <c r="H30" s="97">
        <v>1</v>
      </c>
      <c r="I30" s="110" t="s">
        <v>105</v>
      </c>
      <c r="J30" s="110" t="s">
        <v>105</v>
      </c>
      <c r="K30" s="97" t="s">
        <v>105</v>
      </c>
    </row>
    <row r="31" spans="1:11" s="81" customFormat="1" ht="15.75" customHeight="1">
      <c r="A31" s="98" t="s">
        <v>6</v>
      </c>
      <c r="B31" s="346">
        <v>2</v>
      </c>
      <c r="C31" s="97" t="s">
        <v>105</v>
      </c>
      <c r="D31" s="110" t="s">
        <v>105</v>
      </c>
      <c r="E31" s="110" t="s">
        <v>105</v>
      </c>
      <c r="F31" s="97" t="s">
        <v>105</v>
      </c>
      <c r="G31" s="97">
        <v>1</v>
      </c>
      <c r="H31" s="97">
        <v>1</v>
      </c>
      <c r="I31" s="110" t="s">
        <v>105</v>
      </c>
      <c r="J31" s="110" t="s">
        <v>105</v>
      </c>
      <c r="K31" s="110" t="s">
        <v>105</v>
      </c>
    </row>
    <row r="32" spans="1:11" s="81" customFormat="1" ht="15.75" customHeight="1" thickBot="1">
      <c r="A32" s="251" t="s">
        <v>5</v>
      </c>
      <c r="B32" s="347" t="s">
        <v>105</v>
      </c>
      <c r="C32" s="253" t="s">
        <v>105</v>
      </c>
      <c r="D32" s="255" t="s">
        <v>105</v>
      </c>
      <c r="E32" s="255" t="s">
        <v>105</v>
      </c>
      <c r="F32" s="253" t="s">
        <v>105</v>
      </c>
      <c r="G32" s="253" t="s">
        <v>105</v>
      </c>
      <c r="H32" s="253" t="s">
        <v>105</v>
      </c>
      <c r="I32" s="255" t="s">
        <v>105</v>
      </c>
      <c r="J32" s="255" t="s">
        <v>105</v>
      </c>
      <c r="K32" s="253" t="s">
        <v>105</v>
      </c>
    </row>
    <row r="33" spans="1:11" ht="12.75">
      <c r="A33" s="401" t="s">
        <v>646</v>
      </c>
      <c r="B33" s="401"/>
      <c r="C33" s="401"/>
      <c r="D33" s="401"/>
      <c r="E33" s="401"/>
      <c r="F33" s="401"/>
      <c r="G33" s="401"/>
      <c r="H33" s="401"/>
      <c r="I33" s="401"/>
      <c r="J33" s="401"/>
      <c r="K33" s="401"/>
    </row>
  </sheetData>
  <mergeCells count="4">
    <mergeCell ref="B4:K4"/>
    <mergeCell ref="A3:K3"/>
    <mergeCell ref="A1:N1"/>
    <mergeCell ref="A33:K33"/>
  </mergeCells>
  <phoneticPr fontId="0" type="noConversion"/>
  <pageMargins left="0.59055118110236227" right="0.39370078740157483" top="0.98425196850393704" bottom="0.98425196850393704" header="0.51181102362204722" footer="0.51181102362204722"/>
  <pageSetup paperSize="9" scale="97" orientation="portrait" r:id="rId1"/>
  <headerFooter alignWithMargins="0">
    <oddHeader>&amp;R&amp;A</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150"/>
  <sheetViews>
    <sheetView zoomScale="85" zoomScaleNormal="85" workbookViewId="0">
      <selection activeCell="N11" sqref="N11"/>
    </sheetView>
  </sheetViews>
  <sheetFormatPr baseColWidth="10" defaultColWidth="11.42578125" defaultRowHeight="12"/>
  <cols>
    <col min="1" max="1" width="24" style="14" bestFit="1" customWidth="1"/>
    <col min="2" max="2" width="7.7109375" style="15" customWidth="1"/>
    <col min="3" max="3" width="7.7109375" style="16" customWidth="1"/>
    <col min="4" max="4" width="7.7109375" style="16" bestFit="1" customWidth="1"/>
    <col min="5" max="10" width="7.7109375" style="17" bestFit="1" customWidth="1"/>
    <col min="11" max="11" width="7.7109375" style="17" customWidth="1"/>
    <col min="12" max="16384" width="11.42578125" style="17"/>
  </cols>
  <sheetData>
    <row r="1" spans="1:14" s="13" customFormat="1" ht="18">
      <c r="A1" s="400" t="s">
        <v>481</v>
      </c>
      <c r="B1" s="400"/>
      <c r="C1" s="400"/>
      <c r="D1" s="400"/>
      <c r="E1" s="400"/>
      <c r="F1" s="400"/>
      <c r="G1" s="400"/>
      <c r="H1" s="400"/>
      <c r="I1" s="400"/>
      <c r="J1" s="400"/>
      <c r="K1" s="400"/>
      <c r="L1" s="400"/>
      <c r="M1" s="400"/>
      <c r="N1" s="400"/>
    </row>
    <row r="2" spans="1:14" s="13" customFormat="1" ht="15.75" customHeight="1">
      <c r="A2" s="34"/>
      <c r="B2" s="34"/>
      <c r="C2" s="34"/>
      <c r="D2" s="34"/>
      <c r="E2" s="34"/>
      <c r="F2" s="34"/>
      <c r="G2" s="34"/>
      <c r="H2" s="34"/>
      <c r="I2" s="34"/>
      <c r="J2" s="34"/>
      <c r="K2" s="34"/>
    </row>
    <row r="3" spans="1:14" ht="15.75" customHeight="1">
      <c r="A3" s="406" t="s">
        <v>634</v>
      </c>
      <c r="B3" s="406"/>
      <c r="C3" s="406"/>
      <c r="D3" s="406"/>
      <c r="E3" s="406"/>
      <c r="F3" s="406"/>
      <c r="G3" s="406"/>
      <c r="H3" s="406"/>
      <c r="I3" s="406"/>
      <c r="J3" s="406"/>
      <c r="K3" s="406"/>
    </row>
    <row r="4" spans="1:14" ht="15.75" customHeight="1" thickBot="1">
      <c r="A4" s="254"/>
      <c r="B4" s="404" t="s">
        <v>8</v>
      </c>
      <c r="C4" s="405"/>
      <c r="D4" s="405"/>
      <c r="E4" s="405"/>
      <c r="F4" s="405"/>
      <c r="G4" s="405"/>
      <c r="H4" s="405"/>
      <c r="I4" s="405"/>
      <c r="J4" s="405"/>
      <c r="K4" s="405"/>
    </row>
    <row r="5" spans="1:14" ht="15.75" customHeight="1">
      <c r="A5" s="256" t="s">
        <v>4</v>
      </c>
      <c r="B5" s="250" t="s">
        <v>7</v>
      </c>
      <c r="C5" s="250" t="s">
        <v>334</v>
      </c>
      <c r="D5" s="250" t="s">
        <v>340</v>
      </c>
      <c r="E5" s="250" t="s">
        <v>335</v>
      </c>
      <c r="F5" s="250" t="s">
        <v>341</v>
      </c>
      <c r="G5" s="250" t="s">
        <v>336</v>
      </c>
      <c r="H5" s="250" t="s">
        <v>337</v>
      </c>
      <c r="I5" s="250" t="s">
        <v>338</v>
      </c>
      <c r="J5" s="250" t="s">
        <v>339</v>
      </c>
      <c r="K5" s="250" t="s">
        <v>33</v>
      </c>
    </row>
    <row r="6" spans="1:14" ht="15.75" customHeight="1">
      <c r="A6" s="100" t="s">
        <v>7</v>
      </c>
      <c r="B6" s="349">
        <v>727</v>
      </c>
      <c r="C6" s="102">
        <v>110</v>
      </c>
      <c r="D6" s="102">
        <v>26</v>
      </c>
      <c r="E6" s="102">
        <v>40</v>
      </c>
      <c r="F6" s="102">
        <v>106</v>
      </c>
      <c r="G6" s="102">
        <v>218</v>
      </c>
      <c r="H6" s="102">
        <v>121</v>
      </c>
      <c r="I6" s="102">
        <v>71</v>
      </c>
      <c r="J6" s="102">
        <v>15</v>
      </c>
      <c r="K6" s="102">
        <v>20</v>
      </c>
    </row>
    <row r="7" spans="1:14" ht="15.75" customHeight="1">
      <c r="A7" s="98" t="s">
        <v>6</v>
      </c>
      <c r="B7" s="350">
        <v>370</v>
      </c>
      <c r="C7" s="96">
        <v>56</v>
      </c>
      <c r="D7" s="96">
        <v>15</v>
      </c>
      <c r="E7" s="96">
        <v>27</v>
      </c>
      <c r="F7" s="96">
        <v>65</v>
      </c>
      <c r="G7" s="96">
        <v>105</v>
      </c>
      <c r="H7" s="96">
        <v>55</v>
      </c>
      <c r="I7" s="96">
        <v>34</v>
      </c>
      <c r="J7" s="96">
        <v>4</v>
      </c>
      <c r="K7" s="96">
        <v>9</v>
      </c>
    </row>
    <row r="8" spans="1:14" ht="15.75" customHeight="1">
      <c r="A8" s="98" t="s">
        <v>5</v>
      </c>
      <c r="B8" s="350">
        <v>357</v>
      </c>
      <c r="C8" s="96">
        <v>54</v>
      </c>
      <c r="D8" s="96">
        <v>11</v>
      </c>
      <c r="E8" s="96">
        <v>13</v>
      </c>
      <c r="F8" s="96">
        <v>41</v>
      </c>
      <c r="G8" s="96">
        <v>113</v>
      </c>
      <c r="H8" s="96">
        <v>66</v>
      </c>
      <c r="I8" s="96">
        <v>37</v>
      </c>
      <c r="J8" s="96">
        <v>11</v>
      </c>
      <c r="K8" s="96">
        <v>11</v>
      </c>
    </row>
    <row r="9" spans="1:14" ht="15.75" customHeight="1">
      <c r="A9" s="95" t="s">
        <v>63</v>
      </c>
      <c r="B9" s="350">
        <v>1</v>
      </c>
      <c r="C9" s="96" t="s">
        <v>105</v>
      </c>
      <c r="D9" s="96">
        <v>1</v>
      </c>
      <c r="E9" s="96" t="s">
        <v>105</v>
      </c>
      <c r="F9" s="96" t="s">
        <v>105</v>
      </c>
      <c r="G9" s="96" t="s">
        <v>105</v>
      </c>
      <c r="H9" s="96" t="s">
        <v>105</v>
      </c>
      <c r="I9" s="96" t="s">
        <v>105</v>
      </c>
      <c r="J9" s="96" t="s">
        <v>105</v>
      </c>
      <c r="K9" s="96" t="s">
        <v>105</v>
      </c>
    </row>
    <row r="10" spans="1:14" ht="15.75" customHeight="1">
      <c r="A10" s="98" t="s">
        <v>5</v>
      </c>
      <c r="B10" s="350">
        <v>1</v>
      </c>
      <c r="C10" s="96" t="s">
        <v>105</v>
      </c>
      <c r="D10" s="96">
        <v>1</v>
      </c>
      <c r="E10" s="96" t="s">
        <v>105</v>
      </c>
      <c r="F10" s="96" t="s">
        <v>105</v>
      </c>
      <c r="G10" s="96" t="s">
        <v>105</v>
      </c>
      <c r="H10" s="96" t="s">
        <v>105</v>
      </c>
      <c r="I10" s="96" t="s">
        <v>105</v>
      </c>
      <c r="J10" s="96" t="s">
        <v>105</v>
      </c>
      <c r="K10" s="96" t="s">
        <v>105</v>
      </c>
    </row>
    <row r="11" spans="1:14" ht="15.75" customHeight="1">
      <c r="A11" s="95" t="s">
        <v>48</v>
      </c>
      <c r="B11" s="350">
        <v>3</v>
      </c>
      <c r="C11" s="96" t="s">
        <v>105</v>
      </c>
      <c r="D11" s="96" t="s">
        <v>105</v>
      </c>
      <c r="E11" s="96" t="s">
        <v>105</v>
      </c>
      <c r="F11" s="96">
        <v>1</v>
      </c>
      <c r="G11" s="96">
        <v>2</v>
      </c>
      <c r="H11" s="96" t="s">
        <v>105</v>
      </c>
      <c r="I11" s="96" t="s">
        <v>105</v>
      </c>
      <c r="J11" s="96" t="s">
        <v>105</v>
      </c>
      <c r="K11" s="96" t="s">
        <v>105</v>
      </c>
    </row>
    <row r="12" spans="1:14" ht="15.75" customHeight="1">
      <c r="A12" s="98" t="s">
        <v>6</v>
      </c>
      <c r="B12" s="350">
        <v>1</v>
      </c>
      <c r="C12" s="96" t="s">
        <v>105</v>
      </c>
      <c r="D12" s="96" t="s">
        <v>105</v>
      </c>
      <c r="E12" s="96" t="s">
        <v>105</v>
      </c>
      <c r="F12" s="96">
        <v>1</v>
      </c>
      <c r="G12" s="96" t="s">
        <v>105</v>
      </c>
      <c r="H12" s="96" t="s">
        <v>105</v>
      </c>
      <c r="I12" s="96" t="s">
        <v>105</v>
      </c>
      <c r="J12" s="96" t="s">
        <v>105</v>
      </c>
      <c r="K12" s="96" t="s">
        <v>105</v>
      </c>
    </row>
    <row r="13" spans="1:14" ht="15.75" customHeight="1">
      <c r="A13" s="98" t="s">
        <v>5</v>
      </c>
      <c r="B13" s="350">
        <v>2</v>
      </c>
      <c r="C13" s="96" t="s">
        <v>105</v>
      </c>
      <c r="D13" s="96" t="s">
        <v>105</v>
      </c>
      <c r="E13" s="96" t="s">
        <v>105</v>
      </c>
      <c r="F13" s="96" t="s">
        <v>105</v>
      </c>
      <c r="G13" s="96">
        <v>2</v>
      </c>
      <c r="H13" s="96" t="s">
        <v>105</v>
      </c>
      <c r="I13" s="96" t="s">
        <v>105</v>
      </c>
      <c r="J13" s="96" t="s">
        <v>105</v>
      </c>
      <c r="K13" s="96" t="s">
        <v>105</v>
      </c>
    </row>
    <row r="14" spans="1:14" ht="15.75" customHeight="1">
      <c r="A14" s="95" t="s">
        <v>423</v>
      </c>
      <c r="B14" s="350">
        <v>2</v>
      </c>
      <c r="C14" s="96" t="s">
        <v>105</v>
      </c>
      <c r="D14" s="96" t="s">
        <v>105</v>
      </c>
      <c r="E14" s="96" t="s">
        <v>105</v>
      </c>
      <c r="F14" s="96" t="s">
        <v>105</v>
      </c>
      <c r="G14" s="96">
        <v>1</v>
      </c>
      <c r="H14" s="96">
        <v>1</v>
      </c>
      <c r="I14" s="96" t="s">
        <v>105</v>
      </c>
      <c r="J14" s="96" t="s">
        <v>105</v>
      </c>
      <c r="K14" s="96" t="s">
        <v>105</v>
      </c>
    </row>
    <row r="15" spans="1:14" ht="15.75" customHeight="1">
      <c r="A15" s="98" t="s">
        <v>6</v>
      </c>
      <c r="B15" s="350">
        <v>2</v>
      </c>
      <c r="C15" s="96" t="s">
        <v>105</v>
      </c>
      <c r="D15" s="96" t="s">
        <v>105</v>
      </c>
      <c r="E15" s="96" t="s">
        <v>105</v>
      </c>
      <c r="F15" s="96" t="s">
        <v>105</v>
      </c>
      <c r="G15" s="96">
        <v>1</v>
      </c>
      <c r="H15" s="96">
        <v>1</v>
      </c>
      <c r="I15" s="96" t="s">
        <v>105</v>
      </c>
      <c r="J15" s="96" t="s">
        <v>105</v>
      </c>
      <c r="K15" s="96" t="s">
        <v>105</v>
      </c>
    </row>
    <row r="16" spans="1:14" ht="15.75" customHeight="1">
      <c r="A16" s="95" t="s">
        <v>64</v>
      </c>
      <c r="B16" s="350">
        <v>2</v>
      </c>
      <c r="C16" s="96" t="s">
        <v>105</v>
      </c>
      <c r="D16" s="96" t="s">
        <v>105</v>
      </c>
      <c r="E16" s="96">
        <v>1</v>
      </c>
      <c r="F16" s="96">
        <v>1</v>
      </c>
      <c r="G16" s="96" t="s">
        <v>105</v>
      </c>
      <c r="H16" s="96" t="s">
        <v>105</v>
      </c>
      <c r="I16" s="96" t="s">
        <v>105</v>
      </c>
      <c r="J16" s="96" t="s">
        <v>105</v>
      </c>
      <c r="K16" s="96" t="s">
        <v>105</v>
      </c>
    </row>
    <row r="17" spans="1:11" ht="15.75" customHeight="1">
      <c r="A17" s="98" t="s">
        <v>6</v>
      </c>
      <c r="B17" s="350">
        <v>1</v>
      </c>
      <c r="C17" s="96" t="s">
        <v>105</v>
      </c>
      <c r="D17" s="96" t="s">
        <v>105</v>
      </c>
      <c r="E17" s="96">
        <v>1</v>
      </c>
      <c r="F17" s="96" t="s">
        <v>105</v>
      </c>
      <c r="G17" s="96" t="s">
        <v>105</v>
      </c>
      <c r="H17" s="96" t="s">
        <v>105</v>
      </c>
      <c r="I17" s="96" t="s">
        <v>105</v>
      </c>
      <c r="J17" s="96" t="s">
        <v>105</v>
      </c>
      <c r="K17" s="96" t="s">
        <v>105</v>
      </c>
    </row>
    <row r="18" spans="1:11" ht="15.75" customHeight="1">
      <c r="A18" s="98" t="s">
        <v>5</v>
      </c>
      <c r="B18" s="350">
        <v>1</v>
      </c>
      <c r="C18" s="96" t="s">
        <v>105</v>
      </c>
      <c r="D18" s="96" t="s">
        <v>105</v>
      </c>
      <c r="E18" s="96" t="s">
        <v>105</v>
      </c>
      <c r="F18" s="96">
        <v>1</v>
      </c>
      <c r="G18" s="96" t="s">
        <v>105</v>
      </c>
      <c r="H18" s="96" t="s">
        <v>105</v>
      </c>
      <c r="I18" s="96" t="s">
        <v>105</v>
      </c>
      <c r="J18" s="96" t="s">
        <v>105</v>
      </c>
      <c r="K18" s="96" t="s">
        <v>105</v>
      </c>
    </row>
    <row r="19" spans="1:11" ht="15.75" customHeight="1">
      <c r="A19" s="95" t="s">
        <v>58</v>
      </c>
      <c r="B19" s="350">
        <v>5</v>
      </c>
      <c r="C19" s="96" t="s">
        <v>105</v>
      </c>
      <c r="D19" s="96" t="s">
        <v>105</v>
      </c>
      <c r="E19" s="96" t="s">
        <v>105</v>
      </c>
      <c r="F19" s="96">
        <v>2</v>
      </c>
      <c r="G19" s="96">
        <v>1</v>
      </c>
      <c r="H19" s="96">
        <v>1</v>
      </c>
      <c r="I19" s="96">
        <v>1</v>
      </c>
      <c r="J19" s="96" t="s">
        <v>105</v>
      </c>
      <c r="K19" s="96" t="s">
        <v>105</v>
      </c>
    </row>
    <row r="20" spans="1:11" ht="15.75" customHeight="1">
      <c r="A20" s="98" t="s">
        <v>6</v>
      </c>
      <c r="B20" s="350">
        <v>2</v>
      </c>
      <c r="C20" s="96" t="s">
        <v>105</v>
      </c>
      <c r="D20" s="96" t="s">
        <v>105</v>
      </c>
      <c r="E20" s="96" t="s">
        <v>105</v>
      </c>
      <c r="F20" s="96">
        <v>1</v>
      </c>
      <c r="G20" s="96" t="s">
        <v>105</v>
      </c>
      <c r="H20" s="96" t="s">
        <v>105</v>
      </c>
      <c r="I20" s="96">
        <v>1</v>
      </c>
      <c r="J20" s="96" t="s">
        <v>105</v>
      </c>
      <c r="K20" s="96" t="s">
        <v>105</v>
      </c>
    </row>
    <row r="21" spans="1:11" ht="15.75" customHeight="1">
      <c r="A21" s="98" t="s">
        <v>5</v>
      </c>
      <c r="B21" s="350">
        <v>3</v>
      </c>
      <c r="C21" s="96" t="s">
        <v>105</v>
      </c>
      <c r="D21" s="96" t="s">
        <v>105</v>
      </c>
      <c r="E21" s="96" t="s">
        <v>105</v>
      </c>
      <c r="F21" s="96">
        <v>1</v>
      </c>
      <c r="G21" s="96">
        <v>1</v>
      </c>
      <c r="H21" s="96">
        <v>1</v>
      </c>
      <c r="I21" s="96" t="s">
        <v>105</v>
      </c>
      <c r="J21" s="96" t="s">
        <v>105</v>
      </c>
      <c r="K21" s="96" t="s">
        <v>105</v>
      </c>
    </row>
    <row r="22" spans="1:11" ht="15.75" customHeight="1">
      <c r="A22" s="95" t="s">
        <v>256</v>
      </c>
      <c r="B22" s="350">
        <v>15</v>
      </c>
      <c r="C22" s="96" t="s">
        <v>105</v>
      </c>
      <c r="D22" s="96" t="s">
        <v>105</v>
      </c>
      <c r="E22" s="96">
        <v>5</v>
      </c>
      <c r="F22" s="96">
        <v>7</v>
      </c>
      <c r="G22" s="96">
        <v>2</v>
      </c>
      <c r="H22" s="96">
        <v>1</v>
      </c>
      <c r="I22" s="96" t="s">
        <v>105</v>
      </c>
      <c r="J22" s="96" t="s">
        <v>105</v>
      </c>
      <c r="K22" s="96" t="s">
        <v>105</v>
      </c>
    </row>
    <row r="23" spans="1:11" ht="15.75" customHeight="1">
      <c r="A23" s="98" t="s">
        <v>6</v>
      </c>
      <c r="B23" s="350">
        <v>8</v>
      </c>
      <c r="C23" s="96" t="s">
        <v>105</v>
      </c>
      <c r="D23" s="96" t="s">
        <v>105</v>
      </c>
      <c r="E23" s="96">
        <v>2</v>
      </c>
      <c r="F23" s="96">
        <v>4</v>
      </c>
      <c r="G23" s="96">
        <v>1</v>
      </c>
      <c r="H23" s="96">
        <v>1</v>
      </c>
      <c r="I23" s="96" t="s">
        <v>105</v>
      </c>
      <c r="J23" s="96" t="s">
        <v>105</v>
      </c>
      <c r="K23" s="96" t="s">
        <v>105</v>
      </c>
    </row>
    <row r="24" spans="1:11" ht="15.75" customHeight="1">
      <c r="A24" s="98" t="s">
        <v>5</v>
      </c>
      <c r="B24" s="350">
        <v>7</v>
      </c>
      <c r="C24" s="96" t="s">
        <v>105</v>
      </c>
      <c r="D24" s="96" t="s">
        <v>105</v>
      </c>
      <c r="E24" s="96">
        <v>3</v>
      </c>
      <c r="F24" s="96">
        <v>3</v>
      </c>
      <c r="G24" s="96">
        <v>1</v>
      </c>
      <c r="H24" s="96" t="s">
        <v>105</v>
      </c>
      <c r="I24" s="96" t="s">
        <v>105</v>
      </c>
      <c r="J24" s="96" t="s">
        <v>105</v>
      </c>
      <c r="K24" s="96" t="s">
        <v>105</v>
      </c>
    </row>
    <row r="25" spans="1:11" ht="15.75" customHeight="1">
      <c r="A25" s="95" t="s">
        <v>454</v>
      </c>
      <c r="B25" s="350">
        <v>14</v>
      </c>
      <c r="C25" s="96">
        <v>2</v>
      </c>
      <c r="D25" s="96" t="s">
        <v>105</v>
      </c>
      <c r="E25" s="96" t="s">
        <v>105</v>
      </c>
      <c r="F25" s="96">
        <v>4</v>
      </c>
      <c r="G25" s="96">
        <v>5</v>
      </c>
      <c r="H25" s="96">
        <v>1</v>
      </c>
      <c r="I25" s="96" t="s">
        <v>105</v>
      </c>
      <c r="J25" s="96">
        <v>1</v>
      </c>
      <c r="K25" s="96">
        <v>1</v>
      </c>
    </row>
    <row r="26" spans="1:11" ht="15.75" customHeight="1">
      <c r="A26" s="98" t="s">
        <v>6</v>
      </c>
      <c r="B26" s="350">
        <v>9</v>
      </c>
      <c r="C26" s="96">
        <v>2</v>
      </c>
      <c r="D26" s="96" t="s">
        <v>105</v>
      </c>
      <c r="E26" s="96" t="s">
        <v>105</v>
      </c>
      <c r="F26" s="96">
        <v>2</v>
      </c>
      <c r="G26" s="96">
        <v>4</v>
      </c>
      <c r="H26" s="96" t="s">
        <v>105</v>
      </c>
      <c r="I26" s="96" t="s">
        <v>105</v>
      </c>
      <c r="J26" s="96">
        <v>1</v>
      </c>
      <c r="K26" s="96" t="s">
        <v>105</v>
      </c>
    </row>
    <row r="27" spans="1:11" ht="15.75" customHeight="1">
      <c r="A27" s="98" t="s">
        <v>5</v>
      </c>
      <c r="B27" s="350">
        <v>5</v>
      </c>
      <c r="C27" s="96" t="s">
        <v>105</v>
      </c>
      <c r="D27" s="96" t="s">
        <v>105</v>
      </c>
      <c r="E27" s="96" t="s">
        <v>105</v>
      </c>
      <c r="F27" s="96">
        <v>2</v>
      </c>
      <c r="G27" s="96">
        <v>1</v>
      </c>
      <c r="H27" s="96">
        <v>1</v>
      </c>
      <c r="I27" s="96" t="s">
        <v>105</v>
      </c>
      <c r="J27" s="96" t="s">
        <v>105</v>
      </c>
      <c r="K27" s="96">
        <v>1</v>
      </c>
    </row>
    <row r="28" spans="1:11" ht="15.75" customHeight="1">
      <c r="A28" s="95" t="s">
        <v>389</v>
      </c>
      <c r="B28" s="350">
        <v>1</v>
      </c>
      <c r="C28" s="96" t="s">
        <v>105</v>
      </c>
      <c r="D28" s="96" t="s">
        <v>105</v>
      </c>
      <c r="E28" s="96" t="s">
        <v>105</v>
      </c>
      <c r="F28" s="96" t="s">
        <v>105</v>
      </c>
      <c r="G28" s="96">
        <v>1</v>
      </c>
      <c r="H28" s="96" t="s">
        <v>105</v>
      </c>
      <c r="I28" s="96" t="s">
        <v>105</v>
      </c>
      <c r="J28" s="96" t="s">
        <v>105</v>
      </c>
      <c r="K28" s="96" t="s">
        <v>105</v>
      </c>
    </row>
    <row r="29" spans="1:11" ht="15.75" customHeight="1">
      <c r="A29" s="98" t="s">
        <v>6</v>
      </c>
      <c r="B29" s="350">
        <v>1</v>
      </c>
      <c r="C29" s="96" t="s">
        <v>105</v>
      </c>
      <c r="D29" s="96" t="s">
        <v>105</v>
      </c>
      <c r="E29" s="96" t="s">
        <v>105</v>
      </c>
      <c r="F29" s="96" t="s">
        <v>105</v>
      </c>
      <c r="G29" s="96">
        <v>1</v>
      </c>
      <c r="H29" s="96" t="s">
        <v>105</v>
      </c>
      <c r="I29" s="96" t="s">
        <v>105</v>
      </c>
      <c r="J29" s="96" t="s">
        <v>105</v>
      </c>
      <c r="K29" s="96" t="s">
        <v>105</v>
      </c>
    </row>
    <row r="30" spans="1:11" ht="15.75" customHeight="1">
      <c r="A30" s="95" t="s">
        <v>49</v>
      </c>
      <c r="B30" s="350">
        <v>92</v>
      </c>
      <c r="C30" s="96">
        <v>9</v>
      </c>
      <c r="D30" s="96" t="s">
        <v>105</v>
      </c>
      <c r="E30" s="96">
        <v>5</v>
      </c>
      <c r="F30" s="96">
        <v>11</v>
      </c>
      <c r="G30" s="96">
        <v>24</v>
      </c>
      <c r="H30" s="96">
        <v>20</v>
      </c>
      <c r="I30" s="96">
        <v>15</v>
      </c>
      <c r="J30" s="96">
        <v>4</v>
      </c>
      <c r="K30" s="96">
        <v>4</v>
      </c>
    </row>
    <row r="31" spans="1:11" ht="15.75" customHeight="1">
      <c r="A31" s="98" t="s">
        <v>6</v>
      </c>
      <c r="B31" s="350">
        <v>41</v>
      </c>
      <c r="C31" s="96">
        <v>4</v>
      </c>
      <c r="D31" s="96" t="s">
        <v>105</v>
      </c>
      <c r="E31" s="96">
        <v>4</v>
      </c>
      <c r="F31" s="96">
        <v>7</v>
      </c>
      <c r="G31" s="96">
        <v>8</v>
      </c>
      <c r="H31" s="96">
        <v>8</v>
      </c>
      <c r="I31" s="96">
        <v>7</v>
      </c>
      <c r="J31" s="96">
        <v>1</v>
      </c>
      <c r="K31" s="96">
        <v>2</v>
      </c>
    </row>
    <row r="32" spans="1:11" ht="15.75" customHeight="1">
      <c r="A32" s="98" t="s">
        <v>5</v>
      </c>
      <c r="B32" s="350">
        <v>51</v>
      </c>
      <c r="C32" s="96">
        <v>5</v>
      </c>
      <c r="D32" s="96" t="s">
        <v>105</v>
      </c>
      <c r="E32" s="96">
        <v>1</v>
      </c>
      <c r="F32" s="96">
        <v>4</v>
      </c>
      <c r="G32" s="96">
        <v>16</v>
      </c>
      <c r="H32" s="96">
        <v>12</v>
      </c>
      <c r="I32" s="96">
        <v>8</v>
      </c>
      <c r="J32" s="96">
        <v>3</v>
      </c>
      <c r="K32" s="96">
        <v>2</v>
      </c>
    </row>
    <row r="33" spans="1:11" ht="15.75" customHeight="1">
      <c r="A33" s="95" t="s">
        <v>257</v>
      </c>
      <c r="B33" s="350">
        <v>1</v>
      </c>
      <c r="C33" s="96" t="s">
        <v>105</v>
      </c>
      <c r="D33" s="96" t="s">
        <v>105</v>
      </c>
      <c r="E33" s="96" t="s">
        <v>105</v>
      </c>
      <c r="F33" s="96">
        <v>1</v>
      </c>
      <c r="G33" s="96" t="s">
        <v>105</v>
      </c>
      <c r="H33" s="96" t="s">
        <v>105</v>
      </c>
      <c r="I33" s="96" t="s">
        <v>105</v>
      </c>
      <c r="J33" s="96" t="s">
        <v>105</v>
      </c>
      <c r="K33" s="96" t="s">
        <v>105</v>
      </c>
    </row>
    <row r="34" spans="1:11" ht="15.75" customHeight="1">
      <c r="A34" s="98" t="s">
        <v>5</v>
      </c>
      <c r="B34" s="350">
        <v>1</v>
      </c>
      <c r="C34" s="96" t="s">
        <v>105</v>
      </c>
      <c r="D34" s="96" t="s">
        <v>105</v>
      </c>
      <c r="E34" s="96" t="s">
        <v>105</v>
      </c>
      <c r="F34" s="96">
        <v>1</v>
      </c>
      <c r="G34" s="96" t="s">
        <v>105</v>
      </c>
      <c r="H34" s="96" t="s">
        <v>105</v>
      </c>
      <c r="I34" s="96" t="s">
        <v>105</v>
      </c>
      <c r="J34" s="96" t="s">
        <v>105</v>
      </c>
      <c r="K34" s="96" t="s">
        <v>105</v>
      </c>
    </row>
    <row r="35" spans="1:11" ht="15.75" customHeight="1">
      <c r="A35" s="95" t="s">
        <v>100</v>
      </c>
      <c r="B35" s="350">
        <v>1</v>
      </c>
      <c r="C35" s="96" t="s">
        <v>105</v>
      </c>
      <c r="D35" s="96" t="s">
        <v>105</v>
      </c>
      <c r="E35" s="96" t="s">
        <v>105</v>
      </c>
      <c r="F35" s="96" t="s">
        <v>105</v>
      </c>
      <c r="G35" s="96">
        <v>1</v>
      </c>
      <c r="H35" s="96" t="s">
        <v>105</v>
      </c>
      <c r="I35" s="96" t="s">
        <v>105</v>
      </c>
      <c r="J35" s="96" t="s">
        <v>105</v>
      </c>
      <c r="K35" s="96" t="s">
        <v>105</v>
      </c>
    </row>
    <row r="36" spans="1:11" ht="15.75" customHeight="1">
      <c r="A36" s="98" t="s">
        <v>6</v>
      </c>
      <c r="B36" s="350">
        <v>1</v>
      </c>
      <c r="C36" s="96" t="s">
        <v>105</v>
      </c>
      <c r="D36" s="96" t="s">
        <v>105</v>
      </c>
      <c r="E36" s="96" t="s">
        <v>105</v>
      </c>
      <c r="F36" s="96" t="s">
        <v>105</v>
      </c>
      <c r="G36" s="96">
        <v>1</v>
      </c>
      <c r="H36" s="96" t="s">
        <v>105</v>
      </c>
      <c r="I36" s="96" t="s">
        <v>105</v>
      </c>
      <c r="J36" s="96" t="s">
        <v>105</v>
      </c>
      <c r="K36" s="96" t="s">
        <v>105</v>
      </c>
    </row>
    <row r="37" spans="1:11" ht="15.75" customHeight="1">
      <c r="A37" s="95" t="s">
        <v>95</v>
      </c>
      <c r="B37" s="350">
        <v>1</v>
      </c>
      <c r="C37" s="96" t="s">
        <v>105</v>
      </c>
      <c r="D37" s="96" t="s">
        <v>105</v>
      </c>
      <c r="E37" s="96" t="s">
        <v>105</v>
      </c>
      <c r="F37" s="96">
        <v>1</v>
      </c>
      <c r="G37" s="96" t="s">
        <v>105</v>
      </c>
      <c r="H37" s="96" t="s">
        <v>105</v>
      </c>
      <c r="I37" s="96" t="s">
        <v>105</v>
      </c>
      <c r="J37" s="96" t="s">
        <v>105</v>
      </c>
      <c r="K37" s="96" t="s">
        <v>105</v>
      </c>
    </row>
    <row r="38" spans="1:11" ht="15.75" customHeight="1">
      <c r="A38" s="98" t="s">
        <v>6</v>
      </c>
      <c r="B38" s="350">
        <v>1</v>
      </c>
      <c r="C38" s="96" t="s">
        <v>105</v>
      </c>
      <c r="D38" s="96" t="s">
        <v>105</v>
      </c>
      <c r="E38" s="96" t="s">
        <v>105</v>
      </c>
      <c r="F38" s="96">
        <v>1</v>
      </c>
      <c r="G38" s="96" t="s">
        <v>105</v>
      </c>
      <c r="H38" s="96" t="s">
        <v>105</v>
      </c>
      <c r="I38" s="96" t="s">
        <v>105</v>
      </c>
      <c r="J38" s="96" t="s">
        <v>105</v>
      </c>
      <c r="K38" s="96" t="s">
        <v>105</v>
      </c>
    </row>
    <row r="39" spans="1:11" ht="15.75" customHeight="1">
      <c r="A39" s="95" t="s">
        <v>430</v>
      </c>
      <c r="B39" s="350">
        <v>5</v>
      </c>
      <c r="C39" s="96">
        <v>1</v>
      </c>
      <c r="D39" s="96" t="s">
        <v>105</v>
      </c>
      <c r="E39" s="96" t="s">
        <v>105</v>
      </c>
      <c r="F39" s="96" t="s">
        <v>105</v>
      </c>
      <c r="G39" s="96">
        <v>2</v>
      </c>
      <c r="H39" s="96">
        <v>1</v>
      </c>
      <c r="I39" s="96">
        <v>1</v>
      </c>
      <c r="J39" s="96" t="s">
        <v>105</v>
      </c>
      <c r="K39" s="96" t="s">
        <v>105</v>
      </c>
    </row>
    <row r="40" spans="1:11" ht="15.75" customHeight="1">
      <c r="A40" s="98" t="s">
        <v>6</v>
      </c>
      <c r="B40" s="350">
        <v>3</v>
      </c>
      <c r="C40" s="96">
        <v>1</v>
      </c>
      <c r="D40" s="96" t="s">
        <v>105</v>
      </c>
      <c r="E40" s="96" t="s">
        <v>105</v>
      </c>
      <c r="F40" s="96" t="s">
        <v>105</v>
      </c>
      <c r="G40" s="96">
        <v>1</v>
      </c>
      <c r="H40" s="96" t="s">
        <v>105</v>
      </c>
      <c r="I40" s="96">
        <v>1</v>
      </c>
      <c r="J40" s="96" t="s">
        <v>105</v>
      </c>
      <c r="K40" s="96" t="s">
        <v>105</v>
      </c>
    </row>
    <row r="41" spans="1:11" ht="15.75" customHeight="1">
      <c r="A41" s="98" t="s">
        <v>5</v>
      </c>
      <c r="B41" s="350">
        <v>2</v>
      </c>
      <c r="C41" s="96" t="s">
        <v>105</v>
      </c>
      <c r="D41" s="96" t="s">
        <v>105</v>
      </c>
      <c r="E41" s="96" t="s">
        <v>105</v>
      </c>
      <c r="F41" s="96" t="s">
        <v>105</v>
      </c>
      <c r="G41" s="96">
        <v>1</v>
      </c>
      <c r="H41" s="96">
        <v>1</v>
      </c>
      <c r="I41" s="96" t="s">
        <v>105</v>
      </c>
      <c r="J41" s="96" t="s">
        <v>105</v>
      </c>
      <c r="K41" s="96" t="s">
        <v>105</v>
      </c>
    </row>
    <row r="42" spans="1:11" ht="15.75" customHeight="1">
      <c r="A42" s="95" t="s">
        <v>421</v>
      </c>
      <c r="B42" s="350">
        <v>1</v>
      </c>
      <c r="C42" s="96" t="s">
        <v>105</v>
      </c>
      <c r="D42" s="96" t="s">
        <v>105</v>
      </c>
      <c r="E42" s="96" t="s">
        <v>105</v>
      </c>
      <c r="F42" s="96" t="s">
        <v>105</v>
      </c>
      <c r="G42" s="96" t="s">
        <v>105</v>
      </c>
      <c r="H42" s="96">
        <v>1</v>
      </c>
      <c r="I42" s="96" t="s">
        <v>105</v>
      </c>
      <c r="J42" s="96" t="s">
        <v>105</v>
      </c>
      <c r="K42" s="96" t="s">
        <v>105</v>
      </c>
    </row>
    <row r="43" spans="1:11" ht="15.75" customHeight="1">
      <c r="A43" s="98" t="s">
        <v>5</v>
      </c>
      <c r="B43" s="350">
        <v>1</v>
      </c>
      <c r="C43" s="96" t="s">
        <v>105</v>
      </c>
      <c r="D43" s="96" t="s">
        <v>105</v>
      </c>
      <c r="E43" s="96" t="s">
        <v>105</v>
      </c>
      <c r="F43" s="96" t="s">
        <v>105</v>
      </c>
      <c r="G43" s="96" t="s">
        <v>105</v>
      </c>
      <c r="H43" s="96">
        <v>1</v>
      </c>
      <c r="I43" s="96" t="s">
        <v>105</v>
      </c>
      <c r="J43" s="96" t="s">
        <v>105</v>
      </c>
      <c r="K43" s="96" t="s">
        <v>105</v>
      </c>
    </row>
    <row r="44" spans="1:11" ht="15.75" customHeight="1">
      <c r="A44" s="95" t="s">
        <v>422</v>
      </c>
      <c r="B44" s="350">
        <v>11</v>
      </c>
      <c r="C44" s="96">
        <v>4</v>
      </c>
      <c r="D44" s="96" t="s">
        <v>105</v>
      </c>
      <c r="E44" s="96" t="s">
        <v>105</v>
      </c>
      <c r="F44" s="96" t="s">
        <v>105</v>
      </c>
      <c r="G44" s="96">
        <v>3</v>
      </c>
      <c r="H44" s="96">
        <v>4</v>
      </c>
      <c r="I44" s="96" t="s">
        <v>105</v>
      </c>
      <c r="J44" s="96" t="s">
        <v>105</v>
      </c>
      <c r="K44" s="96" t="s">
        <v>105</v>
      </c>
    </row>
    <row r="45" spans="1:11" ht="15.75" customHeight="1">
      <c r="A45" s="98" t="s">
        <v>6</v>
      </c>
      <c r="B45" s="350">
        <v>4</v>
      </c>
      <c r="C45" s="96" t="s">
        <v>105</v>
      </c>
      <c r="D45" s="96" t="s">
        <v>105</v>
      </c>
      <c r="E45" s="96" t="s">
        <v>105</v>
      </c>
      <c r="F45" s="96" t="s">
        <v>105</v>
      </c>
      <c r="G45" s="96">
        <v>2</v>
      </c>
      <c r="H45" s="96">
        <v>2</v>
      </c>
      <c r="I45" s="96" t="s">
        <v>105</v>
      </c>
      <c r="J45" s="96" t="s">
        <v>105</v>
      </c>
      <c r="K45" s="96" t="s">
        <v>105</v>
      </c>
    </row>
    <row r="46" spans="1:11" ht="15.75" customHeight="1">
      <c r="A46" s="98" t="s">
        <v>5</v>
      </c>
      <c r="B46" s="350">
        <v>7</v>
      </c>
      <c r="C46" s="96">
        <v>4</v>
      </c>
      <c r="D46" s="96" t="s">
        <v>105</v>
      </c>
      <c r="E46" s="96" t="s">
        <v>105</v>
      </c>
      <c r="F46" s="96" t="s">
        <v>105</v>
      </c>
      <c r="G46" s="96">
        <v>1</v>
      </c>
      <c r="H46" s="96">
        <v>2</v>
      </c>
      <c r="I46" s="96" t="s">
        <v>105</v>
      </c>
      <c r="J46" s="96" t="s">
        <v>105</v>
      </c>
      <c r="K46" s="96" t="s">
        <v>105</v>
      </c>
    </row>
    <row r="47" spans="1:11" ht="15.75" customHeight="1">
      <c r="A47" s="95" t="s">
        <v>258</v>
      </c>
      <c r="B47" s="350">
        <v>19</v>
      </c>
      <c r="C47" s="96">
        <v>4</v>
      </c>
      <c r="D47" s="96" t="s">
        <v>105</v>
      </c>
      <c r="E47" s="96" t="s">
        <v>105</v>
      </c>
      <c r="F47" s="96" t="s">
        <v>105</v>
      </c>
      <c r="G47" s="96">
        <v>7</v>
      </c>
      <c r="H47" s="96">
        <v>5</v>
      </c>
      <c r="I47" s="96">
        <v>3</v>
      </c>
      <c r="J47" s="96" t="s">
        <v>105</v>
      </c>
      <c r="K47" s="96" t="s">
        <v>105</v>
      </c>
    </row>
    <row r="48" spans="1:11" ht="15.75" customHeight="1">
      <c r="A48" s="98" t="s">
        <v>6</v>
      </c>
      <c r="B48" s="350">
        <v>6</v>
      </c>
      <c r="C48" s="96">
        <v>1</v>
      </c>
      <c r="D48" s="96" t="s">
        <v>105</v>
      </c>
      <c r="E48" s="96" t="s">
        <v>105</v>
      </c>
      <c r="F48" s="96" t="s">
        <v>105</v>
      </c>
      <c r="G48" s="96">
        <v>2</v>
      </c>
      <c r="H48" s="96">
        <v>3</v>
      </c>
      <c r="I48" s="96" t="s">
        <v>105</v>
      </c>
      <c r="J48" s="96" t="s">
        <v>105</v>
      </c>
      <c r="K48" s="96" t="s">
        <v>105</v>
      </c>
    </row>
    <row r="49" spans="1:11" ht="15.75" customHeight="1">
      <c r="A49" s="98" t="s">
        <v>5</v>
      </c>
      <c r="B49" s="350">
        <v>13</v>
      </c>
      <c r="C49" s="96">
        <v>3</v>
      </c>
      <c r="D49" s="96" t="s">
        <v>105</v>
      </c>
      <c r="E49" s="96" t="s">
        <v>105</v>
      </c>
      <c r="F49" s="96" t="s">
        <v>105</v>
      </c>
      <c r="G49" s="96">
        <v>5</v>
      </c>
      <c r="H49" s="96">
        <v>2</v>
      </c>
      <c r="I49" s="96">
        <v>3</v>
      </c>
      <c r="J49" s="96" t="s">
        <v>105</v>
      </c>
      <c r="K49" s="96" t="s">
        <v>105</v>
      </c>
    </row>
    <row r="50" spans="1:11" ht="15.75" customHeight="1">
      <c r="A50" s="95" t="s">
        <v>417</v>
      </c>
      <c r="B50" s="350">
        <v>3</v>
      </c>
      <c r="C50" s="96" t="s">
        <v>105</v>
      </c>
      <c r="D50" s="96" t="s">
        <v>105</v>
      </c>
      <c r="E50" s="96" t="s">
        <v>105</v>
      </c>
      <c r="F50" s="96" t="s">
        <v>105</v>
      </c>
      <c r="G50" s="96">
        <v>1</v>
      </c>
      <c r="H50" s="96" t="s">
        <v>105</v>
      </c>
      <c r="I50" s="96">
        <v>2</v>
      </c>
      <c r="J50" s="96" t="s">
        <v>105</v>
      </c>
      <c r="K50" s="96" t="s">
        <v>105</v>
      </c>
    </row>
    <row r="51" spans="1:11" ht="15.75" customHeight="1">
      <c r="A51" s="98" t="s">
        <v>6</v>
      </c>
      <c r="B51" s="350">
        <v>2</v>
      </c>
      <c r="C51" s="96" t="s">
        <v>105</v>
      </c>
      <c r="D51" s="96" t="s">
        <v>105</v>
      </c>
      <c r="E51" s="96" t="s">
        <v>105</v>
      </c>
      <c r="F51" s="96" t="s">
        <v>105</v>
      </c>
      <c r="G51" s="96">
        <v>1</v>
      </c>
      <c r="H51" s="96" t="s">
        <v>105</v>
      </c>
      <c r="I51" s="96">
        <v>1</v>
      </c>
      <c r="J51" s="96" t="s">
        <v>105</v>
      </c>
      <c r="K51" s="96" t="s">
        <v>105</v>
      </c>
    </row>
    <row r="52" spans="1:11" ht="15.75" customHeight="1">
      <c r="A52" s="98" t="s">
        <v>5</v>
      </c>
      <c r="B52" s="350">
        <v>1</v>
      </c>
      <c r="C52" s="96" t="s">
        <v>105</v>
      </c>
      <c r="D52" s="96" t="s">
        <v>105</v>
      </c>
      <c r="E52" s="96" t="s">
        <v>105</v>
      </c>
      <c r="F52" s="96" t="s">
        <v>105</v>
      </c>
      <c r="G52" s="96" t="s">
        <v>105</v>
      </c>
      <c r="H52" s="96" t="s">
        <v>105</v>
      </c>
      <c r="I52" s="96">
        <v>1</v>
      </c>
      <c r="J52" s="96" t="s">
        <v>105</v>
      </c>
      <c r="K52" s="96" t="s">
        <v>105</v>
      </c>
    </row>
    <row r="53" spans="1:11" ht="15.75" customHeight="1">
      <c r="A53" s="95" t="s">
        <v>396</v>
      </c>
      <c r="B53" s="350">
        <v>1</v>
      </c>
      <c r="C53" s="96" t="s">
        <v>105</v>
      </c>
      <c r="D53" s="96" t="s">
        <v>105</v>
      </c>
      <c r="E53" s="96" t="s">
        <v>105</v>
      </c>
      <c r="F53" s="96" t="s">
        <v>105</v>
      </c>
      <c r="G53" s="96" t="s">
        <v>105</v>
      </c>
      <c r="H53" s="96">
        <v>1</v>
      </c>
      <c r="I53" s="96" t="s">
        <v>105</v>
      </c>
      <c r="J53" s="96" t="s">
        <v>105</v>
      </c>
      <c r="K53" s="96" t="s">
        <v>105</v>
      </c>
    </row>
    <row r="54" spans="1:11" ht="15.75" customHeight="1">
      <c r="A54" s="98" t="s">
        <v>6</v>
      </c>
      <c r="B54" s="350">
        <v>1</v>
      </c>
      <c r="C54" s="96" t="s">
        <v>105</v>
      </c>
      <c r="D54" s="96" t="s">
        <v>105</v>
      </c>
      <c r="E54" s="96" t="s">
        <v>105</v>
      </c>
      <c r="F54" s="96" t="s">
        <v>105</v>
      </c>
      <c r="G54" s="96" t="s">
        <v>105</v>
      </c>
      <c r="H54" s="96">
        <v>1</v>
      </c>
      <c r="I54" s="96" t="s">
        <v>105</v>
      </c>
      <c r="J54" s="96" t="s">
        <v>105</v>
      </c>
      <c r="K54" s="96" t="s">
        <v>105</v>
      </c>
    </row>
    <row r="55" spans="1:11" ht="15.75" customHeight="1">
      <c r="A55" s="95" t="s">
        <v>432</v>
      </c>
      <c r="B55" s="350">
        <v>2</v>
      </c>
      <c r="C55" s="96" t="s">
        <v>105</v>
      </c>
      <c r="D55" s="96" t="s">
        <v>105</v>
      </c>
      <c r="E55" s="96" t="s">
        <v>105</v>
      </c>
      <c r="F55" s="96" t="s">
        <v>105</v>
      </c>
      <c r="G55" s="96">
        <v>2</v>
      </c>
      <c r="H55" s="96" t="s">
        <v>105</v>
      </c>
      <c r="I55" s="96" t="s">
        <v>105</v>
      </c>
      <c r="J55" s="96" t="s">
        <v>105</v>
      </c>
      <c r="K55" s="96" t="s">
        <v>105</v>
      </c>
    </row>
    <row r="56" spans="1:11" ht="15.75" customHeight="1">
      <c r="A56" s="98" t="s">
        <v>6</v>
      </c>
      <c r="B56" s="350">
        <v>1</v>
      </c>
      <c r="C56" s="96" t="s">
        <v>105</v>
      </c>
      <c r="D56" s="96" t="s">
        <v>105</v>
      </c>
      <c r="E56" s="96" t="s">
        <v>105</v>
      </c>
      <c r="F56" s="96" t="s">
        <v>105</v>
      </c>
      <c r="G56" s="96">
        <v>1</v>
      </c>
      <c r="H56" s="96" t="s">
        <v>105</v>
      </c>
      <c r="I56" s="96" t="s">
        <v>105</v>
      </c>
      <c r="J56" s="96" t="s">
        <v>105</v>
      </c>
      <c r="K56" s="96" t="s">
        <v>105</v>
      </c>
    </row>
    <row r="57" spans="1:11" ht="15.75" customHeight="1">
      <c r="A57" s="98" t="s">
        <v>5</v>
      </c>
      <c r="B57" s="350">
        <v>1</v>
      </c>
      <c r="C57" s="96" t="s">
        <v>105</v>
      </c>
      <c r="D57" s="96" t="s">
        <v>105</v>
      </c>
      <c r="E57" s="96" t="s">
        <v>105</v>
      </c>
      <c r="F57" s="96" t="s">
        <v>105</v>
      </c>
      <c r="G57" s="96">
        <v>1</v>
      </c>
      <c r="H57" s="96" t="s">
        <v>105</v>
      </c>
      <c r="I57" s="96" t="s">
        <v>105</v>
      </c>
      <c r="J57" s="96" t="s">
        <v>105</v>
      </c>
      <c r="K57" s="96" t="s">
        <v>105</v>
      </c>
    </row>
    <row r="58" spans="1:11" ht="15.75" customHeight="1">
      <c r="A58" s="95" t="s">
        <v>393</v>
      </c>
      <c r="B58" s="350">
        <v>5</v>
      </c>
      <c r="C58" s="96">
        <v>2</v>
      </c>
      <c r="D58" s="96">
        <v>2</v>
      </c>
      <c r="E58" s="96" t="s">
        <v>105</v>
      </c>
      <c r="F58" s="96" t="s">
        <v>105</v>
      </c>
      <c r="G58" s="96" t="s">
        <v>105</v>
      </c>
      <c r="H58" s="96">
        <v>1</v>
      </c>
      <c r="I58" s="96" t="s">
        <v>105</v>
      </c>
      <c r="J58" s="96" t="s">
        <v>105</v>
      </c>
      <c r="K58" s="96" t="s">
        <v>105</v>
      </c>
    </row>
    <row r="59" spans="1:11" ht="15.75" customHeight="1">
      <c r="A59" s="98" t="s">
        <v>6</v>
      </c>
      <c r="B59" s="350">
        <v>4</v>
      </c>
      <c r="C59" s="96">
        <v>1</v>
      </c>
      <c r="D59" s="96">
        <v>2</v>
      </c>
      <c r="E59" s="96" t="s">
        <v>105</v>
      </c>
      <c r="F59" s="96" t="s">
        <v>105</v>
      </c>
      <c r="G59" s="96" t="s">
        <v>105</v>
      </c>
      <c r="H59" s="96">
        <v>1</v>
      </c>
      <c r="I59" s="96" t="s">
        <v>105</v>
      </c>
      <c r="J59" s="96" t="s">
        <v>105</v>
      </c>
      <c r="K59" s="96" t="s">
        <v>105</v>
      </c>
    </row>
    <row r="60" spans="1:11" ht="15.75" customHeight="1">
      <c r="A60" s="98" t="s">
        <v>5</v>
      </c>
      <c r="B60" s="350">
        <v>1</v>
      </c>
      <c r="C60" s="96">
        <v>1</v>
      </c>
      <c r="D60" s="96" t="s">
        <v>105</v>
      </c>
      <c r="E60" s="96" t="s">
        <v>105</v>
      </c>
      <c r="F60" s="96" t="s">
        <v>105</v>
      </c>
      <c r="G60" s="96" t="s">
        <v>105</v>
      </c>
      <c r="H60" s="96" t="s">
        <v>105</v>
      </c>
      <c r="I60" s="96" t="s">
        <v>105</v>
      </c>
      <c r="J60" s="96" t="s">
        <v>105</v>
      </c>
      <c r="K60" s="96" t="s">
        <v>105</v>
      </c>
    </row>
    <row r="61" spans="1:11" ht="15.75" customHeight="1">
      <c r="A61" s="95" t="s">
        <v>55</v>
      </c>
      <c r="B61" s="350">
        <v>5</v>
      </c>
      <c r="C61" s="96" t="s">
        <v>105</v>
      </c>
      <c r="D61" s="96">
        <v>1</v>
      </c>
      <c r="E61" s="96">
        <v>1</v>
      </c>
      <c r="F61" s="96">
        <v>2</v>
      </c>
      <c r="G61" s="96">
        <v>1</v>
      </c>
      <c r="H61" s="96" t="s">
        <v>105</v>
      </c>
      <c r="I61" s="96" t="s">
        <v>105</v>
      </c>
      <c r="J61" s="96" t="s">
        <v>105</v>
      </c>
      <c r="K61" s="96" t="s">
        <v>105</v>
      </c>
    </row>
    <row r="62" spans="1:11" ht="15.75" customHeight="1">
      <c r="A62" s="98" t="s">
        <v>6</v>
      </c>
      <c r="B62" s="350">
        <v>3</v>
      </c>
      <c r="C62" s="96" t="s">
        <v>105</v>
      </c>
      <c r="D62" s="96" t="s">
        <v>105</v>
      </c>
      <c r="E62" s="96">
        <v>1</v>
      </c>
      <c r="F62" s="96">
        <v>2</v>
      </c>
      <c r="G62" s="96" t="s">
        <v>105</v>
      </c>
      <c r="H62" s="96" t="s">
        <v>105</v>
      </c>
      <c r="I62" s="96" t="s">
        <v>105</v>
      </c>
      <c r="J62" s="96" t="s">
        <v>105</v>
      </c>
      <c r="K62" s="96" t="s">
        <v>105</v>
      </c>
    </row>
    <row r="63" spans="1:11" ht="15.75" customHeight="1">
      <c r="A63" s="98" t="s">
        <v>5</v>
      </c>
      <c r="B63" s="350">
        <v>2</v>
      </c>
      <c r="C63" s="96" t="s">
        <v>105</v>
      </c>
      <c r="D63" s="96">
        <v>1</v>
      </c>
      <c r="E63" s="96" t="s">
        <v>105</v>
      </c>
      <c r="F63" s="96" t="s">
        <v>105</v>
      </c>
      <c r="G63" s="96">
        <v>1</v>
      </c>
      <c r="H63" s="96" t="s">
        <v>105</v>
      </c>
      <c r="I63" s="96" t="s">
        <v>105</v>
      </c>
      <c r="J63" s="96" t="s">
        <v>105</v>
      </c>
      <c r="K63" s="96" t="s">
        <v>105</v>
      </c>
    </row>
    <row r="64" spans="1:11" ht="15.75" customHeight="1">
      <c r="A64" s="95" t="s">
        <v>67</v>
      </c>
      <c r="B64" s="350">
        <v>2</v>
      </c>
      <c r="C64" s="96" t="s">
        <v>105</v>
      </c>
      <c r="D64" s="96" t="s">
        <v>105</v>
      </c>
      <c r="E64" s="96" t="s">
        <v>105</v>
      </c>
      <c r="F64" s="96" t="s">
        <v>105</v>
      </c>
      <c r="G64" s="96">
        <v>2</v>
      </c>
      <c r="H64" s="96" t="s">
        <v>105</v>
      </c>
      <c r="I64" s="96" t="s">
        <v>105</v>
      </c>
      <c r="J64" s="96" t="s">
        <v>105</v>
      </c>
      <c r="K64" s="96" t="s">
        <v>105</v>
      </c>
    </row>
    <row r="65" spans="1:11" ht="15.75" customHeight="1">
      <c r="A65" s="98" t="s">
        <v>5</v>
      </c>
      <c r="B65" s="350">
        <v>2</v>
      </c>
      <c r="C65" s="96" t="s">
        <v>105</v>
      </c>
      <c r="D65" s="96" t="s">
        <v>105</v>
      </c>
      <c r="E65" s="96" t="s">
        <v>105</v>
      </c>
      <c r="F65" s="96" t="s">
        <v>105</v>
      </c>
      <c r="G65" s="96">
        <v>2</v>
      </c>
      <c r="H65" s="96" t="s">
        <v>105</v>
      </c>
      <c r="I65" s="96" t="s">
        <v>105</v>
      </c>
      <c r="J65" s="96" t="s">
        <v>105</v>
      </c>
      <c r="K65" s="96" t="s">
        <v>105</v>
      </c>
    </row>
    <row r="66" spans="1:11" ht="15.75" customHeight="1">
      <c r="A66" s="95" t="s">
        <v>79</v>
      </c>
      <c r="B66" s="350">
        <v>1</v>
      </c>
      <c r="C66" s="96" t="s">
        <v>105</v>
      </c>
      <c r="D66" s="96" t="s">
        <v>105</v>
      </c>
      <c r="E66" s="96" t="s">
        <v>105</v>
      </c>
      <c r="F66" s="96" t="s">
        <v>105</v>
      </c>
      <c r="G66" s="96">
        <v>1</v>
      </c>
      <c r="H66" s="96" t="s">
        <v>105</v>
      </c>
      <c r="I66" s="96" t="s">
        <v>105</v>
      </c>
      <c r="J66" s="96" t="s">
        <v>105</v>
      </c>
      <c r="K66" s="96" t="s">
        <v>105</v>
      </c>
    </row>
    <row r="67" spans="1:11" ht="15.75" customHeight="1">
      <c r="A67" s="98" t="s">
        <v>6</v>
      </c>
      <c r="B67" s="350">
        <v>1</v>
      </c>
      <c r="C67" s="96" t="s">
        <v>105</v>
      </c>
      <c r="D67" s="96" t="s">
        <v>105</v>
      </c>
      <c r="E67" s="96" t="s">
        <v>105</v>
      </c>
      <c r="F67" s="96" t="s">
        <v>105</v>
      </c>
      <c r="G67" s="96">
        <v>1</v>
      </c>
      <c r="H67" s="96" t="s">
        <v>105</v>
      </c>
      <c r="I67" s="96" t="s">
        <v>105</v>
      </c>
      <c r="J67" s="96" t="s">
        <v>105</v>
      </c>
      <c r="K67" s="96" t="s">
        <v>105</v>
      </c>
    </row>
    <row r="68" spans="1:11" ht="15.75" customHeight="1">
      <c r="A68" s="95" t="s">
        <v>322</v>
      </c>
      <c r="B68" s="350">
        <v>1</v>
      </c>
      <c r="C68" s="96" t="s">
        <v>105</v>
      </c>
      <c r="D68" s="96" t="s">
        <v>105</v>
      </c>
      <c r="E68" s="96" t="s">
        <v>105</v>
      </c>
      <c r="F68" s="96">
        <v>1</v>
      </c>
      <c r="G68" s="96" t="s">
        <v>105</v>
      </c>
      <c r="H68" s="96" t="s">
        <v>105</v>
      </c>
      <c r="I68" s="96" t="s">
        <v>105</v>
      </c>
      <c r="J68" s="96" t="s">
        <v>105</v>
      </c>
      <c r="K68" s="96" t="s">
        <v>105</v>
      </c>
    </row>
    <row r="69" spans="1:11" ht="15.75" customHeight="1">
      <c r="A69" s="98" t="s">
        <v>6</v>
      </c>
      <c r="B69" s="350">
        <v>1</v>
      </c>
      <c r="C69" s="96" t="s">
        <v>105</v>
      </c>
      <c r="D69" s="96" t="s">
        <v>105</v>
      </c>
      <c r="E69" s="96" t="s">
        <v>105</v>
      </c>
      <c r="F69" s="96">
        <v>1</v>
      </c>
      <c r="G69" s="96" t="s">
        <v>105</v>
      </c>
      <c r="H69" s="96" t="s">
        <v>105</v>
      </c>
      <c r="I69" s="96" t="s">
        <v>105</v>
      </c>
      <c r="J69" s="96" t="s">
        <v>105</v>
      </c>
      <c r="K69" s="96" t="s">
        <v>105</v>
      </c>
    </row>
    <row r="70" spans="1:11" ht="15.75" customHeight="1">
      <c r="A70" s="95" t="s">
        <v>9</v>
      </c>
      <c r="B70" s="350">
        <v>171</v>
      </c>
      <c r="C70" s="96">
        <v>47</v>
      </c>
      <c r="D70" s="96">
        <v>9</v>
      </c>
      <c r="E70" s="96">
        <v>14</v>
      </c>
      <c r="F70" s="96">
        <v>23</v>
      </c>
      <c r="G70" s="96">
        <v>33</v>
      </c>
      <c r="H70" s="96">
        <v>24</v>
      </c>
      <c r="I70" s="96">
        <v>13</v>
      </c>
      <c r="J70" s="96">
        <v>3</v>
      </c>
      <c r="K70" s="96">
        <v>5</v>
      </c>
    </row>
    <row r="71" spans="1:11" ht="15.75" customHeight="1">
      <c r="A71" s="98" t="s">
        <v>6</v>
      </c>
      <c r="B71" s="350">
        <v>86</v>
      </c>
      <c r="C71" s="96">
        <v>24</v>
      </c>
      <c r="D71" s="96">
        <v>5</v>
      </c>
      <c r="E71" s="96">
        <v>7</v>
      </c>
      <c r="F71" s="96">
        <v>12</v>
      </c>
      <c r="G71" s="96">
        <v>16</v>
      </c>
      <c r="H71" s="96">
        <v>11</v>
      </c>
      <c r="I71" s="96">
        <v>8</v>
      </c>
      <c r="J71" s="96" t="s">
        <v>105</v>
      </c>
      <c r="K71" s="96">
        <v>3</v>
      </c>
    </row>
    <row r="72" spans="1:11" ht="15.75" customHeight="1">
      <c r="A72" s="98" t="s">
        <v>5</v>
      </c>
      <c r="B72" s="350">
        <v>85</v>
      </c>
      <c r="C72" s="96">
        <v>23</v>
      </c>
      <c r="D72" s="96">
        <v>4</v>
      </c>
      <c r="E72" s="96">
        <v>7</v>
      </c>
      <c r="F72" s="96">
        <v>11</v>
      </c>
      <c r="G72" s="96">
        <v>17</v>
      </c>
      <c r="H72" s="96">
        <v>13</v>
      </c>
      <c r="I72" s="96">
        <v>5</v>
      </c>
      <c r="J72" s="96">
        <v>3</v>
      </c>
      <c r="K72" s="96">
        <v>2</v>
      </c>
    </row>
    <row r="73" spans="1:11" ht="15.75" customHeight="1">
      <c r="A73" s="95" t="s">
        <v>450</v>
      </c>
      <c r="B73" s="350">
        <v>1</v>
      </c>
      <c r="C73" s="96" t="s">
        <v>105</v>
      </c>
      <c r="D73" s="96" t="s">
        <v>105</v>
      </c>
      <c r="E73" s="96">
        <v>1</v>
      </c>
      <c r="F73" s="96" t="s">
        <v>105</v>
      </c>
      <c r="G73" s="96" t="s">
        <v>105</v>
      </c>
      <c r="H73" s="96" t="s">
        <v>105</v>
      </c>
      <c r="I73" s="96" t="s">
        <v>105</v>
      </c>
      <c r="J73" s="96" t="s">
        <v>105</v>
      </c>
      <c r="K73" s="96" t="s">
        <v>105</v>
      </c>
    </row>
    <row r="74" spans="1:11" ht="15.75" customHeight="1">
      <c r="A74" s="98" t="s">
        <v>6</v>
      </c>
      <c r="B74" s="350">
        <v>1</v>
      </c>
      <c r="C74" s="96" t="s">
        <v>105</v>
      </c>
      <c r="D74" s="96" t="s">
        <v>105</v>
      </c>
      <c r="E74" s="96">
        <v>1</v>
      </c>
      <c r="F74" s="96" t="s">
        <v>105</v>
      </c>
      <c r="G74" s="96" t="s">
        <v>105</v>
      </c>
      <c r="H74" s="96" t="s">
        <v>105</v>
      </c>
      <c r="I74" s="96" t="s">
        <v>105</v>
      </c>
      <c r="J74" s="96" t="s">
        <v>105</v>
      </c>
      <c r="K74" s="96" t="s">
        <v>105</v>
      </c>
    </row>
    <row r="75" spans="1:11" ht="15.75" customHeight="1">
      <c r="A75" s="95" t="s">
        <v>259</v>
      </c>
      <c r="B75" s="350">
        <v>2</v>
      </c>
      <c r="C75" s="96" t="s">
        <v>105</v>
      </c>
      <c r="D75" s="96" t="s">
        <v>105</v>
      </c>
      <c r="E75" s="96" t="s">
        <v>105</v>
      </c>
      <c r="F75" s="96" t="s">
        <v>105</v>
      </c>
      <c r="G75" s="96">
        <v>2</v>
      </c>
      <c r="H75" s="96" t="s">
        <v>105</v>
      </c>
      <c r="I75" s="96" t="s">
        <v>105</v>
      </c>
      <c r="J75" s="96" t="s">
        <v>105</v>
      </c>
      <c r="K75" s="96" t="s">
        <v>105</v>
      </c>
    </row>
    <row r="76" spans="1:11" ht="15.75" customHeight="1">
      <c r="A76" s="98" t="s">
        <v>5</v>
      </c>
      <c r="B76" s="350">
        <v>2</v>
      </c>
      <c r="C76" s="96" t="s">
        <v>105</v>
      </c>
      <c r="D76" s="96" t="s">
        <v>105</v>
      </c>
      <c r="E76" s="96" t="s">
        <v>105</v>
      </c>
      <c r="F76" s="96" t="s">
        <v>105</v>
      </c>
      <c r="G76" s="96">
        <v>2</v>
      </c>
      <c r="H76" s="96" t="s">
        <v>105</v>
      </c>
      <c r="I76" s="96" t="s">
        <v>105</v>
      </c>
      <c r="J76" s="96" t="s">
        <v>105</v>
      </c>
      <c r="K76" s="96" t="s">
        <v>105</v>
      </c>
    </row>
    <row r="77" spans="1:11" ht="15.75" customHeight="1">
      <c r="A77" s="95" t="s">
        <v>451</v>
      </c>
      <c r="B77" s="350">
        <v>1</v>
      </c>
      <c r="C77" s="96" t="s">
        <v>105</v>
      </c>
      <c r="D77" s="96" t="s">
        <v>105</v>
      </c>
      <c r="E77" s="96" t="s">
        <v>105</v>
      </c>
      <c r="F77" s="96">
        <v>1</v>
      </c>
      <c r="G77" s="96" t="s">
        <v>105</v>
      </c>
      <c r="H77" s="96" t="s">
        <v>105</v>
      </c>
      <c r="I77" s="96" t="s">
        <v>105</v>
      </c>
      <c r="J77" s="96" t="s">
        <v>105</v>
      </c>
      <c r="K77" s="96" t="s">
        <v>105</v>
      </c>
    </row>
    <row r="78" spans="1:11" ht="15.75" customHeight="1">
      <c r="A78" s="98" t="s">
        <v>5</v>
      </c>
      <c r="B78" s="350">
        <v>1</v>
      </c>
      <c r="C78" s="96" t="s">
        <v>105</v>
      </c>
      <c r="D78" s="96" t="s">
        <v>105</v>
      </c>
      <c r="E78" s="96" t="s">
        <v>105</v>
      </c>
      <c r="F78" s="96">
        <v>1</v>
      </c>
      <c r="G78" s="96" t="s">
        <v>105</v>
      </c>
      <c r="H78" s="96" t="s">
        <v>105</v>
      </c>
      <c r="I78" s="96" t="s">
        <v>105</v>
      </c>
      <c r="J78" s="96" t="s">
        <v>105</v>
      </c>
      <c r="K78" s="96" t="s">
        <v>105</v>
      </c>
    </row>
    <row r="79" spans="1:11" ht="15.75" customHeight="1">
      <c r="A79" s="95" t="s">
        <v>260</v>
      </c>
      <c r="B79" s="350">
        <v>3</v>
      </c>
      <c r="C79" s="96" t="s">
        <v>105</v>
      </c>
      <c r="D79" s="96" t="s">
        <v>105</v>
      </c>
      <c r="E79" s="96" t="s">
        <v>105</v>
      </c>
      <c r="F79" s="96">
        <v>1</v>
      </c>
      <c r="G79" s="96">
        <v>1</v>
      </c>
      <c r="H79" s="96" t="s">
        <v>105</v>
      </c>
      <c r="I79" s="96">
        <v>1</v>
      </c>
      <c r="J79" s="96" t="s">
        <v>105</v>
      </c>
      <c r="K79" s="96" t="s">
        <v>105</v>
      </c>
    </row>
    <row r="80" spans="1:11" ht="15.75" customHeight="1">
      <c r="A80" s="98" t="s">
        <v>6</v>
      </c>
      <c r="B80" s="350">
        <v>3</v>
      </c>
      <c r="C80" s="96" t="s">
        <v>105</v>
      </c>
      <c r="D80" s="96" t="s">
        <v>105</v>
      </c>
      <c r="E80" s="96" t="s">
        <v>105</v>
      </c>
      <c r="F80" s="96">
        <v>1</v>
      </c>
      <c r="G80" s="96">
        <v>1</v>
      </c>
      <c r="H80" s="96" t="s">
        <v>105</v>
      </c>
      <c r="I80" s="96">
        <v>1</v>
      </c>
      <c r="J80" s="96" t="s">
        <v>105</v>
      </c>
      <c r="K80" s="96" t="s">
        <v>105</v>
      </c>
    </row>
    <row r="81" spans="1:11" ht="15.75" customHeight="1">
      <c r="A81" s="95" t="s">
        <v>261</v>
      </c>
      <c r="B81" s="350">
        <v>3</v>
      </c>
      <c r="C81" s="96" t="s">
        <v>105</v>
      </c>
      <c r="D81" s="96" t="s">
        <v>105</v>
      </c>
      <c r="E81" s="96">
        <v>1</v>
      </c>
      <c r="F81" s="96" t="s">
        <v>105</v>
      </c>
      <c r="G81" s="96">
        <v>1</v>
      </c>
      <c r="H81" s="96" t="s">
        <v>105</v>
      </c>
      <c r="I81" s="96" t="s">
        <v>105</v>
      </c>
      <c r="J81" s="96">
        <v>1</v>
      </c>
      <c r="K81" s="96" t="s">
        <v>105</v>
      </c>
    </row>
    <row r="82" spans="1:11" ht="15.75" customHeight="1">
      <c r="A82" s="98" t="s">
        <v>6</v>
      </c>
      <c r="B82" s="350">
        <v>1</v>
      </c>
      <c r="C82" s="96" t="s">
        <v>105</v>
      </c>
      <c r="D82" s="96" t="s">
        <v>105</v>
      </c>
      <c r="E82" s="96">
        <v>1</v>
      </c>
      <c r="F82" s="96" t="s">
        <v>105</v>
      </c>
      <c r="G82" s="96" t="s">
        <v>105</v>
      </c>
      <c r="H82" s="96" t="s">
        <v>105</v>
      </c>
      <c r="I82" s="96" t="s">
        <v>105</v>
      </c>
      <c r="J82" s="96" t="s">
        <v>105</v>
      </c>
      <c r="K82" s="96" t="s">
        <v>105</v>
      </c>
    </row>
    <row r="83" spans="1:11" ht="15.75" customHeight="1">
      <c r="A83" s="98" t="s">
        <v>5</v>
      </c>
      <c r="B83" s="350">
        <v>2</v>
      </c>
      <c r="C83" s="96" t="s">
        <v>105</v>
      </c>
      <c r="D83" s="96" t="s">
        <v>105</v>
      </c>
      <c r="E83" s="96" t="s">
        <v>105</v>
      </c>
      <c r="F83" s="96" t="s">
        <v>105</v>
      </c>
      <c r="G83" s="96">
        <v>1</v>
      </c>
      <c r="H83" s="96" t="s">
        <v>105</v>
      </c>
      <c r="I83" s="96" t="s">
        <v>105</v>
      </c>
      <c r="J83" s="96">
        <v>1</v>
      </c>
      <c r="K83" s="96" t="s">
        <v>105</v>
      </c>
    </row>
    <row r="84" spans="1:11" ht="15.75" customHeight="1">
      <c r="A84" s="95" t="s">
        <v>61</v>
      </c>
      <c r="B84" s="350">
        <v>2</v>
      </c>
      <c r="C84" s="96">
        <v>1</v>
      </c>
      <c r="D84" s="96" t="s">
        <v>105</v>
      </c>
      <c r="E84" s="96" t="s">
        <v>105</v>
      </c>
      <c r="F84" s="96" t="s">
        <v>105</v>
      </c>
      <c r="G84" s="96">
        <v>1</v>
      </c>
      <c r="H84" s="96" t="s">
        <v>105</v>
      </c>
      <c r="I84" s="96" t="s">
        <v>105</v>
      </c>
      <c r="J84" s="96" t="s">
        <v>105</v>
      </c>
      <c r="K84" s="96" t="s">
        <v>105</v>
      </c>
    </row>
    <row r="85" spans="1:11" ht="15.75" customHeight="1">
      <c r="A85" s="98" t="s">
        <v>6</v>
      </c>
      <c r="B85" s="350">
        <v>1</v>
      </c>
      <c r="C85" s="96" t="s">
        <v>105</v>
      </c>
      <c r="D85" s="96" t="s">
        <v>105</v>
      </c>
      <c r="E85" s="96" t="s">
        <v>105</v>
      </c>
      <c r="F85" s="96" t="s">
        <v>105</v>
      </c>
      <c r="G85" s="96">
        <v>1</v>
      </c>
      <c r="H85" s="96" t="s">
        <v>105</v>
      </c>
      <c r="I85" s="96" t="s">
        <v>105</v>
      </c>
      <c r="J85" s="96" t="s">
        <v>105</v>
      </c>
      <c r="K85" s="96" t="s">
        <v>105</v>
      </c>
    </row>
    <row r="86" spans="1:11" ht="15.75" customHeight="1">
      <c r="A86" s="98" t="s">
        <v>5</v>
      </c>
      <c r="B86" s="350">
        <v>1</v>
      </c>
      <c r="C86" s="96">
        <v>1</v>
      </c>
      <c r="D86" s="96" t="s">
        <v>105</v>
      </c>
      <c r="E86" s="96" t="s">
        <v>105</v>
      </c>
      <c r="F86" s="96" t="s">
        <v>105</v>
      </c>
      <c r="G86" s="96" t="s">
        <v>105</v>
      </c>
      <c r="H86" s="96" t="s">
        <v>105</v>
      </c>
      <c r="I86" s="96" t="s">
        <v>105</v>
      </c>
      <c r="J86" s="96" t="s">
        <v>105</v>
      </c>
      <c r="K86" s="96" t="s">
        <v>105</v>
      </c>
    </row>
    <row r="87" spans="1:11" ht="15.75" customHeight="1">
      <c r="A87" s="95" t="s">
        <v>457</v>
      </c>
      <c r="B87" s="350">
        <v>3</v>
      </c>
      <c r="C87" s="96" t="s">
        <v>105</v>
      </c>
      <c r="D87" s="96">
        <v>1</v>
      </c>
      <c r="E87" s="96">
        <v>1</v>
      </c>
      <c r="F87" s="96" t="s">
        <v>105</v>
      </c>
      <c r="G87" s="96">
        <v>1</v>
      </c>
      <c r="H87" s="96" t="s">
        <v>105</v>
      </c>
      <c r="I87" s="96" t="s">
        <v>105</v>
      </c>
      <c r="J87" s="96" t="s">
        <v>105</v>
      </c>
      <c r="K87" s="96" t="s">
        <v>105</v>
      </c>
    </row>
    <row r="88" spans="1:11" ht="15.75" customHeight="1">
      <c r="A88" s="98" t="s">
        <v>6</v>
      </c>
      <c r="B88" s="350">
        <v>2</v>
      </c>
      <c r="C88" s="96" t="s">
        <v>105</v>
      </c>
      <c r="D88" s="96">
        <v>1</v>
      </c>
      <c r="E88" s="96">
        <v>1</v>
      </c>
      <c r="F88" s="96" t="s">
        <v>105</v>
      </c>
      <c r="G88" s="96" t="s">
        <v>105</v>
      </c>
      <c r="H88" s="96" t="s">
        <v>105</v>
      </c>
      <c r="I88" s="96" t="s">
        <v>105</v>
      </c>
      <c r="J88" s="96" t="s">
        <v>105</v>
      </c>
      <c r="K88" s="96" t="s">
        <v>105</v>
      </c>
    </row>
    <row r="89" spans="1:11" ht="15.75" customHeight="1">
      <c r="A89" s="98" t="s">
        <v>5</v>
      </c>
      <c r="B89" s="350">
        <v>1</v>
      </c>
      <c r="C89" s="96" t="s">
        <v>105</v>
      </c>
      <c r="D89" s="96" t="s">
        <v>105</v>
      </c>
      <c r="E89" s="96" t="s">
        <v>105</v>
      </c>
      <c r="F89" s="96" t="s">
        <v>105</v>
      </c>
      <c r="G89" s="96">
        <v>1</v>
      </c>
      <c r="H89" s="96" t="s">
        <v>105</v>
      </c>
      <c r="I89" s="96" t="s">
        <v>105</v>
      </c>
      <c r="J89" s="96" t="s">
        <v>105</v>
      </c>
      <c r="K89" s="96" t="s">
        <v>105</v>
      </c>
    </row>
    <row r="90" spans="1:11" ht="15.75" customHeight="1">
      <c r="A90" s="95" t="s">
        <v>50</v>
      </c>
      <c r="B90" s="350">
        <v>99</v>
      </c>
      <c r="C90" s="96">
        <v>15</v>
      </c>
      <c r="D90" s="96">
        <v>5</v>
      </c>
      <c r="E90" s="96">
        <v>2</v>
      </c>
      <c r="F90" s="96">
        <v>10</v>
      </c>
      <c r="G90" s="96">
        <v>28</v>
      </c>
      <c r="H90" s="96">
        <v>20</v>
      </c>
      <c r="I90" s="96">
        <v>17</v>
      </c>
      <c r="J90" s="96">
        <v>2</v>
      </c>
      <c r="K90" s="96" t="s">
        <v>105</v>
      </c>
    </row>
    <row r="91" spans="1:11" ht="15.75" customHeight="1">
      <c r="A91" s="98" t="s">
        <v>6</v>
      </c>
      <c r="B91" s="350">
        <v>45</v>
      </c>
      <c r="C91" s="96">
        <v>9</v>
      </c>
      <c r="D91" s="96">
        <v>3</v>
      </c>
      <c r="E91" s="96">
        <v>1</v>
      </c>
      <c r="F91" s="96">
        <v>7</v>
      </c>
      <c r="G91" s="96">
        <v>12</v>
      </c>
      <c r="H91" s="96">
        <v>6</v>
      </c>
      <c r="I91" s="96">
        <v>7</v>
      </c>
      <c r="J91" s="96" t="s">
        <v>105</v>
      </c>
      <c r="K91" s="96" t="s">
        <v>105</v>
      </c>
    </row>
    <row r="92" spans="1:11" ht="15.75" customHeight="1">
      <c r="A92" s="98" t="s">
        <v>5</v>
      </c>
      <c r="B92" s="350">
        <v>54</v>
      </c>
      <c r="C92" s="96">
        <v>6</v>
      </c>
      <c r="D92" s="96">
        <v>2</v>
      </c>
      <c r="E92" s="96">
        <v>1</v>
      </c>
      <c r="F92" s="96">
        <v>3</v>
      </c>
      <c r="G92" s="96">
        <v>16</v>
      </c>
      <c r="H92" s="96">
        <v>14</v>
      </c>
      <c r="I92" s="96">
        <v>10</v>
      </c>
      <c r="J92" s="96">
        <v>2</v>
      </c>
      <c r="K92" s="96" t="s">
        <v>105</v>
      </c>
    </row>
    <row r="93" spans="1:11" ht="15.75" customHeight="1">
      <c r="A93" s="95" t="s">
        <v>390</v>
      </c>
      <c r="B93" s="350">
        <v>4</v>
      </c>
      <c r="C93" s="96" t="s">
        <v>105</v>
      </c>
      <c r="D93" s="96" t="s">
        <v>105</v>
      </c>
      <c r="E93" s="96" t="s">
        <v>105</v>
      </c>
      <c r="F93" s="96">
        <v>2</v>
      </c>
      <c r="G93" s="96">
        <v>2</v>
      </c>
      <c r="H93" s="96" t="s">
        <v>105</v>
      </c>
      <c r="I93" s="96" t="s">
        <v>105</v>
      </c>
      <c r="J93" s="96" t="s">
        <v>105</v>
      </c>
      <c r="K93" s="96" t="s">
        <v>105</v>
      </c>
    </row>
    <row r="94" spans="1:11" ht="15.75" customHeight="1">
      <c r="A94" s="98" t="s">
        <v>6</v>
      </c>
      <c r="B94" s="350">
        <v>4</v>
      </c>
      <c r="C94" s="96" t="s">
        <v>105</v>
      </c>
      <c r="D94" s="96" t="s">
        <v>105</v>
      </c>
      <c r="E94" s="96" t="s">
        <v>105</v>
      </c>
      <c r="F94" s="96">
        <v>2</v>
      </c>
      <c r="G94" s="96">
        <v>2</v>
      </c>
      <c r="H94" s="96" t="s">
        <v>105</v>
      </c>
      <c r="I94" s="96" t="s">
        <v>105</v>
      </c>
      <c r="J94" s="96" t="s">
        <v>105</v>
      </c>
      <c r="K94" s="96" t="s">
        <v>105</v>
      </c>
    </row>
    <row r="95" spans="1:11" ht="15.75" customHeight="1">
      <c r="A95" s="95" t="s">
        <v>68</v>
      </c>
      <c r="B95" s="350">
        <v>2</v>
      </c>
      <c r="C95" s="96" t="s">
        <v>105</v>
      </c>
      <c r="D95" s="96" t="s">
        <v>105</v>
      </c>
      <c r="E95" s="96" t="s">
        <v>105</v>
      </c>
      <c r="F95" s="96">
        <v>1</v>
      </c>
      <c r="G95" s="96" t="s">
        <v>105</v>
      </c>
      <c r="H95" s="96" t="s">
        <v>105</v>
      </c>
      <c r="I95" s="96">
        <v>1</v>
      </c>
      <c r="J95" s="96" t="s">
        <v>105</v>
      </c>
      <c r="K95" s="96" t="s">
        <v>105</v>
      </c>
    </row>
    <row r="96" spans="1:11" ht="15.75" customHeight="1">
      <c r="A96" s="98" t="s">
        <v>6</v>
      </c>
      <c r="B96" s="350">
        <v>2</v>
      </c>
      <c r="C96" s="96" t="s">
        <v>105</v>
      </c>
      <c r="D96" s="96" t="s">
        <v>105</v>
      </c>
      <c r="E96" s="96" t="s">
        <v>105</v>
      </c>
      <c r="F96" s="96">
        <v>1</v>
      </c>
      <c r="G96" s="96" t="s">
        <v>105</v>
      </c>
      <c r="H96" s="96" t="s">
        <v>105</v>
      </c>
      <c r="I96" s="96">
        <v>1</v>
      </c>
      <c r="J96" s="96" t="s">
        <v>105</v>
      </c>
      <c r="K96" s="96" t="s">
        <v>105</v>
      </c>
    </row>
    <row r="97" spans="1:11" ht="15.75" customHeight="1">
      <c r="A97" s="95" t="s">
        <v>262</v>
      </c>
      <c r="B97" s="350">
        <v>12</v>
      </c>
      <c r="C97" s="96">
        <v>1</v>
      </c>
      <c r="D97" s="96">
        <v>1</v>
      </c>
      <c r="E97" s="96" t="s">
        <v>105</v>
      </c>
      <c r="F97" s="96">
        <v>1</v>
      </c>
      <c r="G97" s="96">
        <v>6</v>
      </c>
      <c r="H97" s="96">
        <v>3</v>
      </c>
      <c r="I97" s="96" t="s">
        <v>105</v>
      </c>
      <c r="J97" s="96" t="s">
        <v>105</v>
      </c>
      <c r="K97" s="96" t="s">
        <v>105</v>
      </c>
    </row>
    <row r="98" spans="1:11" ht="15.75" customHeight="1">
      <c r="A98" s="98" t="s">
        <v>6</v>
      </c>
      <c r="B98" s="350">
        <v>4</v>
      </c>
      <c r="C98" s="96">
        <v>1</v>
      </c>
      <c r="D98" s="96" t="s">
        <v>105</v>
      </c>
      <c r="E98" s="96" t="s">
        <v>105</v>
      </c>
      <c r="F98" s="96" t="s">
        <v>105</v>
      </c>
      <c r="G98" s="96">
        <v>2</v>
      </c>
      <c r="H98" s="96">
        <v>1</v>
      </c>
      <c r="I98" s="96" t="s">
        <v>105</v>
      </c>
      <c r="J98" s="96" t="s">
        <v>105</v>
      </c>
      <c r="K98" s="96" t="s">
        <v>105</v>
      </c>
    </row>
    <row r="99" spans="1:11" ht="15.75" customHeight="1">
      <c r="A99" s="98" t="s">
        <v>5</v>
      </c>
      <c r="B99" s="350">
        <v>8</v>
      </c>
      <c r="C99" s="96" t="s">
        <v>105</v>
      </c>
      <c r="D99" s="96">
        <v>1</v>
      </c>
      <c r="E99" s="96" t="s">
        <v>105</v>
      </c>
      <c r="F99" s="96">
        <v>1</v>
      </c>
      <c r="G99" s="96">
        <v>4</v>
      </c>
      <c r="H99" s="96">
        <v>2</v>
      </c>
      <c r="I99" s="96" t="s">
        <v>105</v>
      </c>
      <c r="J99" s="96" t="s">
        <v>105</v>
      </c>
      <c r="K99" s="96" t="s">
        <v>105</v>
      </c>
    </row>
    <row r="100" spans="1:11" ht="15.75" customHeight="1">
      <c r="A100" s="95" t="s">
        <v>51</v>
      </c>
      <c r="B100" s="350">
        <v>2</v>
      </c>
      <c r="C100" s="96" t="s">
        <v>105</v>
      </c>
      <c r="D100" s="96" t="s">
        <v>105</v>
      </c>
      <c r="E100" s="96" t="s">
        <v>105</v>
      </c>
      <c r="F100" s="96" t="s">
        <v>105</v>
      </c>
      <c r="G100" s="96" t="s">
        <v>105</v>
      </c>
      <c r="H100" s="96">
        <v>2</v>
      </c>
      <c r="I100" s="96" t="s">
        <v>105</v>
      </c>
      <c r="J100" s="96" t="s">
        <v>105</v>
      </c>
      <c r="K100" s="96" t="s">
        <v>105</v>
      </c>
    </row>
    <row r="101" spans="1:11" ht="15.75" customHeight="1">
      <c r="A101" s="98" t="s">
        <v>6</v>
      </c>
      <c r="B101" s="350">
        <v>1</v>
      </c>
      <c r="C101" s="96" t="s">
        <v>105</v>
      </c>
      <c r="D101" s="96" t="s">
        <v>105</v>
      </c>
      <c r="E101" s="96" t="s">
        <v>105</v>
      </c>
      <c r="F101" s="96" t="s">
        <v>105</v>
      </c>
      <c r="G101" s="96" t="s">
        <v>105</v>
      </c>
      <c r="H101" s="96">
        <v>1</v>
      </c>
      <c r="I101" s="96" t="s">
        <v>105</v>
      </c>
      <c r="J101" s="96" t="s">
        <v>105</v>
      </c>
      <c r="K101" s="96" t="s">
        <v>105</v>
      </c>
    </row>
    <row r="102" spans="1:11" ht="15.75" customHeight="1">
      <c r="A102" s="98" t="s">
        <v>5</v>
      </c>
      <c r="B102" s="350">
        <v>1</v>
      </c>
      <c r="C102" s="96" t="s">
        <v>105</v>
      </c>
      <c r="D102" s="96" t="s">
        <v>105</v>
      </c>
      <c r="E102" s="96" t="s">
        <v>105</v>
      </c>
      <c r="F102" s="96" t="s">
        <v>105</v>
      </c>
      <c r="G102" s="96" t="s">
        <v>105</v>
      </c>
      <c r="H102" s="96">
        <v>1</v>
      </c>
      <c r="I102" s="96" t="s">
        <v>105</v>
      </c>
      <c r="J102" s="96" t="s">
        <v>105</v>
      </c>
      <c r="K102" s="96" t="s">
        <v>105</v>
      </c>
    </row>
    <row r="103" spans="1:11" ht="15.75" customHeight="1">
      <c r="A103" s="95" t="s">
        <v>69</v>
      </c>
      <c r="B103" s="350">
        <v>5</v>
      </c>
      <c r="C103" s="96">
        <v>1</v>
      </c>
      <c r="D103" s="96" t="s">
        <v>105</v>
      </c>
      <c r="E103" s="96">
        <v>1</v>
      </c>
      <c r="F103" s="96" t="s">
        <v>105</v>
      </c>
      <c r="G103" s="96">
        <v>2</v>
      </c>
      <c r="H103" s="96" t="s">
        <v>105</v>
      </c>
      <c r="I103" s="96">
        <v>1</v>
      </c>
      <c r="J103" s="96" t="s">
        <v>105</v>
      </c>
      <c r="K103" s="96" t="s">
        <v>105</v>
      </c>
    </row>
    <row r="104" spans="1:11" ht="15.75" customHeight="1">
      <c r="A104" s="98" t="s">
        <v>6</v>
      </c>
      <c r="B104" s="350">
        <v>3</v>
      </c>
      <c r="C104" s="96" t="s">
        <v>105</v>
      </c>
      <c r="D104" s="96" t="s">
        <v>105</v>
      </c>
      <c r="E104" s="96">
        <v>1</v>
      </c>
      <c r="F104" s="96" t="s">
        <v>105</v>
      </c>
      <c r="G104" s="96">
        <v>1</v>
      </c>
      <c r="H104" s="96" t="s">
        <v>105</v>
      </c>
      <c r="I104" s="96">
        <v>1</v>
      </c>
      <c r="J104" s="96" t="s">
        <v>105</v>
      </c>
      <c r="K104" s="96" t="s">
        <v>105</v>
      </c>
    </row>
    <row r="105" spans="1:11" ht="15.75" customHeight="1">
      <c r="A105" s="98" t="s">
        <v>5</v>
      </c>
      <c r="B105" s="350">
        <v>2</v>
      </c>
      <c r="C105" s="96">
        <v>1</v>
      </c>
      <c r="D105" s="96" t="s">
        <v>105</v>
      </c>
      <c r="E105" s="96" t="s">
        <v>105</v>
      </c>
      <c r="F105" s="96" t="s">
        <v>105</v>
      </c>
      <c r="G105" s="96">
        <v>1</v>
      </c>
      <c r="H105" s="96" t="s">
        <v>105</v>
      </c>
      <c r="I105" s="96" t="s">
        <v>105</v>
      </c>
      <c r="J105" s="96" t="s">
        <v>105</v>
      </c>
      <c r="K105" s="96" t="s">
        <v>105</v>
      </c>
    </row>
    <row r="106" spans="1:11" ht="15.75" customHeight="1">
      <c r="A106" s="95" t="s">
        <v>47</v>
      </c>
      <c r="B106" s="350">
        <v>131</v>
      </c>
      <c r="C106" s="96">
        <v>6</v>
      </c>
      <c r="D106" s="96">
        <v>3</v>
      </c>
      <c r="E106" s="96">
        <v>5</v>
      </c>
      <c r="F106" s="96">
        <v>16</v>
      </c>
      <c r="G106" s="96">
        <v>58</v>
      </c>
      <c r="H106" s="96">
        <v>19</v>
      </c>
      <c r="I106" s="96">
        <v>13</v>
      </c>
      <c r="J106" s="96">
        <v>3</v>
      </c>
      <c r="K106" s="96">
        <v>8</v>
      </c>
    </row>
    <row r="107" spans="1:11" ht="15.75" customHeight="1">
      <c r="A107" s="98" t="s">
        <v>6</v>
      </c>
      <c r="B107" s="350">
        <v>67</v>
      </c>
      <c r="C107" s="96">
        <v>2</v>
      </c>
      <c r="D107" s="96">
        <v>3</v>
      </c>
      <c r="E107" s="96">
        <v>5</v>
      </c>
      <c r="F107" s="96">
        <v>9</v>
      </c>
      <c r="G107" s="96">
        <v>30</v>
      </c>
      <c r="H107" s="96">
        <v>9</v>
      </c>
      <c r="I107" s="96">
        <v>4</v>
      </c>
      <c r="J107" s="96">
        <v>2</v>
      </c>
      <c r="K107" s="96">
        <v>3</v>
      </c>
    </row>
    <row r="108" spans="1:11" ht="15.75" customHeight="1">
      <c r="A108" s="98" t="s">
        <v>5</v>
      </c>
      <c r="B108" s="350">
        <v>64</v>
      </c>
      <c r="C108" s="96">
        <v>4</v>
      </c>
      <c r="D108" s="96" t="s">
        <v>105</v>
      </c>
      <c r="E108" s="96" t="s">
        <v>105</v>
      </c>
      <c r="F108" s="96">
        <v>7</v>
      </c>
      <c r="G108" s="96">
        <v>28</v>
      </c>
      <c r="H108" s="96">
        <v>10</v>
      </c>
      <c r="I108" s="96">
        <v>9</v>
      </c>
      <c r="J108" s="96">
        <v>1</v>
      </c>
      <c r="K108" s="96">
        <v>5</v>
      </c>
    </row>
    <row r="109" spans="1:11" ht="15.75" customHeight="1">
      <c r="A109" s="95" t="s">
        <v>60</v>
      </c>
      <c r="B109" s="350">
        <v>7</v>
      </c>
      <c r="C109" s="96">
        <v>1</v>
      </c>
      <c r="D109" s="96" t="s">
        <v>105</v>
      </c>
      <c r="E109" s="96">
        <v>1</v>
      </c>
      <c r="F109" s="96">
        <v>3</v>
      </c>
      <c r="G109" s="96">
        <v>2</v>
      </c>
      <c r="H109" s="96" t="s">
        <v>105</v>
      </c>
      <c r="I109" s="96" t="s">
        <v>105</v>
      </c>
      <c r="J109" s="96" t="s">
        <v>105</v>
      </c>
      <c r="K109" s="96" t="s">
        <v>105</v>
      </c>
    </row>
    <row r="110" spans="1:11" ht="15.75" customHeight="1">
      <c r="A110" s="98" t="s">
        <v>6</v>
      </c>
      <c r="B110" s="350">
        <v>6</v>
      </c>
      <c r="C110" s="96" t="s">
        <v>105</v>
      </c>
      <c r="D110" s="96" t="s">
        <v>105</v>
      </c>
      <c r="E110" s="96">
        <v>1</v>
      </c>
      <c r="F110" s="96">
        <v>3</v>
      </c>
      <c r="G110" s="96">
        <v>2</v>
      </c>
      <c r="H110" s="96" t="s">
        <v>105</v>
      </c>
      <c r="I110" s="96" t="s">
        <v>105</v>
      </c>
      <c r="J110" s="96" t="s">
        <v>105</v>
      </c>
      <c r="K110" s="96" t="s">
        <v>105</v>
      </c>
    </row>
    <row r="111" spans="1:11" ht="15.75" customHeight="1">
      <c r="A111" s="98" t="s">
        <v>5</v>
      </c>
      <c r="B111" s="350">
        <v>1</v>
      </c>
      <c r="C111" s="96">
        <v>1</v>
      </c>
      <c r="D111" s="96" t="s">
        <v>105</v>
      </c>
      <c r="E111" s="96" t="s">
        <v>105</v>
      </c>
      <c r="F111" s="96" t="s">
        <v>105</v>
      </c>
      <c r="G111" s="96" t="s">
        <v>105</v>
      </c>
      <c r="H111" s="96" t="s">
        <v>105</v>
      </c>
      <c r="I111" s="96" t="s">
        <v>105</v>
      </c>
      <c r="J111" s="96" t="s">
        <v>105</v>
      </c>
      <c r="K111" s="96" t="s">
        <v>105</v>
      </c>
    </row>
    <row r="112" spans="1:11" ht="15.75" customHeight="1">
      <c r="A112" s="95" t="s">
        <v>431</v>
      </c>
      <c r="B112" s="350">
        <v>1</v>
      </c>
      <c r="C112" s="96" t="s">
        <v>105</v>
      </c>
      <c r="D112" s="96" t="s">
        <v>105</v>
      </c>
      <c r="E112" s="96" t="s">
        <v>105</v>
      </c>
      <c r="F112" s="96" t="s">
        <v>105</v>
      </c>
      <c r="G112" s="96">
        <v>1</v>
      </c>
      <c r="H112" s="96" t="s">
        <v>105</v>
      </c>
      <c r="I112" s="96" t="s">
        <v>105</v>
      </c>
      <c r="J112" s="96" t="s">
        <v>105</v>
      </c>
      <c r="K112" s="96" t="s">
        <v>105</v>
      </c>
    </row>
    <row r="113" spans="1:11" ht="15.75" customHeight="1">
      <c r="A113" s="98" t="s">
        <v>6</v>
      </c>
      <c r="B113" s="350">
        <v>1</v>
      </c>
      <c r="C113" s="96" t="s">
        <v>105</v>
      </c>
      <c r="D113" s="96" t="s">
        <v>105</v>
      </c>
      <c r="E113" s="96" t="s">
        <v>105</v>
      </c>
      <c r="F113" s="96" t="s">
        <v>105</v>
      </c>
      <c r="G113" s="96">
        <v>1</v>
      </c>
      <c r="H113" s="96" t="s">
        <v>105</v>
      </c>
      <c r="I113" s="96" t="s">
        <v>105</v>
      </c>
      <c r="J113" s="96" t="s">
        <v>105</v>
      </c>
      <c r="K113" s="96" t="s">
        <v>105</v>
      </c>
    </row>
    <row r="114" spans="1:11" ht="15.75" customHeight="1">
      <c r="A114" s="95" t="s">
        <v>455</v>
      </c>
      <c r="B114" s="350">
        <v>2</v>
      </c>
      <c r="C114" s="96" t="s">
        <v>105</v>
      </c>
      <c r="D114" s="96" t="s">
        <v>105</v>
      </c>
      <c r="E114" s="96" t="s">
        <v>105</v>
      </c>
      <c r="F114" s="96" t="s">
        <v>105</v>
      </c>
      <c r="G114" s="96" t="s">
        <v>105</v>
      </c>
      <c r="H114" s="96">
        <v>2</v>
      </c>
      <c r="I114" s="96" t="s">
        <v>105</v>
      </c>
      <c r="J114" s="96" t="s">
        <v>105</v>
      </c>
      <c r="K114" s="96" t="s">
        <v>105</v>
      </c>
    </row>
    <row r="115" spans="1:11" ht="15.75" customHeight="1">
      <c r="A115" s="98" t="s">
        <v>6</v>
      </c>
      <c r="B115" s="350">
        <v>1</v>
      </c>
      <c r="C115" s="96" t="s">
        <v>105</v>
      </c>
      <c r="D115" s="96" t="s">
        <v>105</v>
      </c>
      <c r="E115" s="96" t="s">
        <v>105</v>
      </c>
      <c r="F115" s="96" t="s">
        <v>105</v>
      </c>
      <c r="G115" s="96" t="s">
        <v>105</v>
      </c>
      <c r="H115" s="96">
        <v>1</v>
      </c>
      <c r="I115" s="96" t="s">
        <v>105</v>
      </c>
      <c r="J115" s="96" t="s">
        <v>105</v>
      </c>
      <c r="K115" s="96" t="s">
        <v>105</v>
      </c>
    </row>
    <row r="116" spans="1:11" ht="15.75" customHeight="1">
      <c r="A116" s="98" t="s">
        <v>5</v>
      </c>
      <c r="B116" s="350">
        <v>1</v>
      </c>
      <c r="C116" s="96" t="s">
        <v>105</v>
      </c>
      <c r="D116" s="96" t="s">
        <v>105</v>
      </c>
      <c r="E116" s="96" t="s">
        <v>105</v>
      </c>
      <c r="F116" s="96" t="s">
        <v>105</v>
      </c>
      <c r="G116" s="96" t="s">
        <v>105</v>
      </c>
      <c r="H116" s="96">
        <v>1</v>
      </c>
      <c r="I116" s="96" t="s">
        <v>105</v>
      </c>
      <c r="J116" s="96" t="s">
        <v>105</v>
      </c>
      <c r="K116" s="96" t="s">
        <v>105</v>
      </c>
    </row>
    <row r="117" spans="1:11" ht="15.75" customHeight="1">
      <c r="A117" s="95" t="s">
        <v>327</v>
      </c>
      <c r="B117" s="350">
        <v>5</v>
      </c>
      <c r="C117" s="96" t="s">
        <v>105</v>
      </c>
      <c r="D117" s="96" t="s">
        <v>105</v>
      </c>
      <c r="E117" s="96" t="s">
        <v>105</v>
      </c>
      <c r="F117" s="96">
        <v>1</v>
      </c>
      <c r="G117" s="96">
        <v>3</v>
      </c>
      <c r="H117" s="96">
        <v>1</v>
      </c>
      <c r="I117" s="96" t="s">
        <v>105</v>
      </c>
      <c r="J117" s="96" t="s">
        <v>105</v>
      </c>
      <c r="K117" s="96" t="s">
        <v>105</v>
      </c>
    </row>
    <row r="118" spans="1:11" ht="15.75" customHeight="1">
      <c r="A118" s="98" t="s">
        <v>6</v>
      </c>
      <c r="B118" s="350">
        <v>4</v>
      </c>
      <c r="C118" s="96" t="s">
        <v>105</v>
      </c>
      <c r="D118" s="96" t="s">
        <v>105</v>
      </c>
      <c r="E118" s="96" t="s">
        <v>105</v>
      </c>
      <c r="F118" s="96">
        <v>1</v>
      </c>
      <c r="G118" s="96">
        <v>2</v>
      </c>
      <c r="H118" s="96">
        <v>1</v>
      </c>
      <c r="I118" s="96" t="s">
        <v>105</v>
      </c>
      <c r="J118" s="96" t="s">
        <v>105</v>
      </c>
      <c r="K118" s="96" t="s">
        <v>105</v>
      </c>
    </row>
    <row r="119" spans="1:11" ht="15.75" customHeight="1">
      <c r="A119" s="98" t="s">
        <v>5</v>
      </c>
      <c r="B119" s="350">
        <v>1</v>
      </c>
      <c r="C119" s="96" t="s">
        <v>105</v>
      </c>
      <c r="D119" s="96" t="s">
        <v>105</v>
      </c>
      <c r="E119" s="96" t="s">
        <v>105</v>
      </c>
      <c r="F119" s="96" t="s">
        <v>105</v>
      </c>
      <c r="G119" s="96">
        <v>1</v>
      </c>
      <c r="H119" s="96" t="s">
        <v>105</v>
      </c>
      <c r="I119" s="96" t="s">
        <v>105</v>
      </c>
      <c r="J119" s="96" t="s">
        <v>105</v>
      </c>
      <c r="K119" s="96" t="s">
        <v>105</v>
      </c>
    </row>
    <row r="120" spans="1:11" ht="15.75" customHeight="1">
      <c r="A120" s="95" t="s">
        <v>263</v>
      </c>
      <c r="B120" s="350">
        <v>4</v>
      </c>
      <c r="C120" s="96">
        <v>2</v>
      </c>
      <c r="D120" s="96" t="s">
        <v>105</v>
      </c>
      <c r="E120" s="96" t="s">
        <v>105</v>
      </c>
      <c r="F120" s="96" t="s">
        <v>105</v>
      </c>
      <c r="G120" s="96">
        <v>2</v>
      </c>
      <c r="H120" s="96" t="s">
        <v>105</v>
      </c>
      <c r="I120" s="96" t="s">
        <v>105</v>
      </c>
      <c r="J120" s="96" t="s">
        <v>105</v>
      </c>
      <c r="K120" s="96" t="s">
        <v>105</v>
      </c>
    </row>
    <row r="121" spans="1:11" ht="15.75" customHeight="1">
      <c r="A121" s="98" t="s">
        <v>6</v>
      </c>
      <c r="B121" s="350">
        <v>2</v>
      </c>
      <c r="C121" s="96" t="s">
        <v>105</v>
      </c>
      <c r="D121" s="96" t="s">
        <v>105</v>
      </c>
      <c r="E121" s="96" t="s">
        <v>105</v>
      </c>
      <c r="F121" s="96" t="s">
        <v>105</v>
      </c>
      <c r="G121" s="96">
        <v>2</v>
      </c>
      <c r="H121" s="96" t="s">
        <v>105</v>
      </c>
      <c r="I121" s="96" t="s">
        <v>105</v>
      </c>
      <c r="J121" s="96" t="s">
        <v>105</v>
      </c>
      <c r="K121" s="96" t="s">
        <v>105</v>
      </c>
    </row>
    <row r="122" spans="1:11" ht="15.75" customHeight="1">
      <c r="A122" s="98" t="s">
        <v>5</v>
      </c>
      <c r="B122" s="350">
        <v>2</v>
      </c>
      <c r="C122" s="96">
        <v>2</v>
      </c>
      <c r="D122" s="96" t="s">
        <v>105</v>
      </c>
      <c r="E122" s="96" t="s">
        <v>105</v>
      </c>
      <c r="F122" s="96" t="s">
        <v>105</v>
      </c>
      <c r="G122" s="96" t="s">
        <v>105</v>
      </c>
      <c r="H122" s="96" t="s">
        <v>105</v>
      </c>
      <c r="I122" s="96" t="s">
        <v>105</v>
      </c>
      <c r="J122" s="96" t="s">
        <v>105</v>
      </c>
      <c r="K122" s="96" t="s">
        <v>105</v>
      </c>
    </row>
    <row r="123" spans="1:11" ht="15.75" customHeight="1">
      <c r="A123" s="95" t="s">
        <v>54</v>
      </c>
      <c r="B123" s="350">
        <v>1</v>
      </c>
      <c r="C123" s="96" t="s">
        <v>105</v>
      </c>
      <c r="D123" s="96" t="s">
        <v>105</v>
      </c>
      <c r="E123" s="96" t="s">
        <v>105</v>
      </c>
      <c r="F123" s="96">
        <v>1</v>
      </c>
      <c r="G123" s="96" t="s">
        <v>105</v>
      </c>
      <c r="H123" s="96" t="s">
        <v>105</v>
      </c>
      <c r="I123" s="96" t="s">
        <v>105</v>
      </c>
      <c r="J123" s="96" t="s">
        <v>105</v>
      </c>
      <c r="K123" s="96" t="s">
        <v>105</v>
      </c>
    </row>
    <row r="124" spans="1:11" ht="15.75" customHeight="1">
      <c r="A124" s="98" t="s">
        <v>6</v>
      </c>
      <c r="B124" s="350">
        <v>1</v>
      </c>
      <c r="C124" s="96" t="s">
        <v>105</v>
      </c>
      <c r="D124" s="96" t="s">
        <v>105</v>
      </c>
      <c r="E124" s="96" t="s">
        <v>105</v>
      </c>
      <c r="F124" s="96">
        <v>1</v>
      </c>
      <c r="G124" s="96" t="s">
        <v>105</v>
      </c>
      <c r="H124" s="96" t="s">
        <v>105</v>
      </c>
      <c r="I124" s="96" t="s">
        <v>105</v>
      </c>
      <c r="J124" s="96" t="s">
        <v>105</v>
      </c>
      <c r="K124" s="96" t="s">
        <v>105</v>
      </c>
    </row>
    <row r="125" spans="1:11" ht="15.75" customHeight="1">
      <c r="A125" s="95" t="s">
        <v>264</v>
      </c>
      <c r="B125" s="350">
        <v>12</v>
      </c>
      <c r="C125" s="96" t="s">
        <v>105</v>
      </c>
      <c r="D125" s="96">
        <v>1</v>
      </c>
      <c r="E125" s="96">
        <v>2</v>
      </c>
      <c r="F125" s="96">
        <v>4</v>
      </c>
      <c r="G125" s="96">
        <v>2</v>
      </c>
      <c r="H125" s="96">
        <v>3</v>
      </c>
      <c r="I125" s="96" t="s">
        <v>105</v>
      </c>
      <c r="J125" s="96" t="s">
        <v>105</v>
      </c>
      <c r="K125" s="96" t="s">
        <v>105</v>
      </c>
    </row>
    <row r="126" spans="1:11" ht="15.75" customHeight="1">
      <c r="A126" s="98" t="s">
        <v>6</v>
      </c>
      <c r="B126" s="350">
        <v>5</v>
      </c>
      <c r="C126" s="96" t="s">
        <v>105</v>
      </c>
      <c r="D126" s="96" t="s">
        <v>105</v>
      </c>
      <c r="E126" s="96">
        <v>1</v>
      </c>
      <c r="F126" s="96">
        <v>1</v>
      </c>
      <c r="G126" s="96">
        <v>1</v>
      </c>
      <c r="H126" s="96">
        <v>2</v>
      </c>
      <c r="I126" s="96" t="s">
        <v>105</v>
      </c>
      <c r="J126" s="96" t="s">
        <v>105</v>
      </c>
      <c r="K126" s="96" t="s">
        <v>105</v>
      </c>
    </row>
    <row r="127" spans="1:11" ht="15.75" customHeight="1">
      <c r="A127" s="98" t="s">
        <v>5</v>
      </c>
      <c r="B127" s="350">
        <v>7</v>
      </c>
      <c r="C127" s="96" t="s">
        <v>105</v>
      </c>
      <c r="D127" s="96">
        <v>1</v>
      </c>
      <c r="E127" s="96">
        <v>1</v>
      </c>
      <c r="F127" s="96">
        <v>3</v>
      </c>
      <c r="G127" s="96">
        <v>1</v>
      </c>
      <c r="H127" s="96">
        <v>1</v>
      </c>
      <c r="I127" s="96" t="s">
        <v>105</v>
      </c>
      <c r="J127" s="96" t="s">
        <v>105</v>
      </c>
      <c r="K127" s="96" t="s">
        <v>105</v>
      </c>
    </row>
    <row r="128" spans="1:11" ht="15.75" customHeight="1">
      <c r="A128" s="95" t="s">
        <v>452</v>
      </c>
      <c r="B128" s="350">
        <v>1</v>
      </c>
      <c r="C128" s="96" t="s">
        <v>105</v>
      </c>
      <c r="D128" s="96" t="s">
        <v>105</v>
      </c>
      <c r="E128" s="96" t="s">
        <v>105</v>
      </c>
      <c r="F128" s="96" t="s">
        <v>105</v>
      </c>
      <c r="G128" s="96">
        <v>1</v>
      </c>
      <c r="H128" s="96" t="s">
        <v>105</v>
      </c>
      <c r="I128" s="96" t="s">
        <v>105</v>
      </c>
      <c r="J128" s="96" t="s">
        <v>105</v>
      </c>
      <c r="K128" s="96" t="s">
        <v>105</v>
      </c>
    </row>
    <row r="129" spans="1:11" ht="15.75" customHeight="1">
      <c r="A129" s="98" t="s">
        <v>5</v>
      </c>
      <c r="B129" s="350">
        <v>1</v>
      </c>
      <c r="C129" s="96" t="s">
        <v>105</v>
      </c>
      <c r="D129" s="96" t="s">
        <v>105</v>
      </c>
      <c r="E129" s="96" t="s">
        <v>105</v>
      </c>
      <c r="F129" s="96" t="s">
        <v>105</v>
      </c>
      <c r="G129" s="96">
        <v>1</v>
      </c>
      <c r="H129" s="96" t="s">
        <v>105</v>
      </c>
      <c r="I129" s="96" t="s">
        <v>105</v>
      </c>
      <c r="J129" s="96" t="s">
        <v>105</v>
      </c>
      <c r="K129" s="96" t="s">
        <v>105</v>
      </c>
    </row>
    <row r="130" spans="1:11" ht="15.75" customHeight="1">
      <c r="A130" s="95" t="s">
        <v>265</v>
      </c>
      <c r="B130" s="350">
        <v>3</v>
      </c>
      <c r="C130" s="96" t="s">
        <v>105</v>
      </c>
      <c r="D130" s="96">
        <v>2</v>
      </c>
      <c r="E130" s="96" t="s">
        <v>105</v>
      </c>
      <c r="F130" s="96" t="s">
        <v>105</v>
      </c>
      <c r="G130" s="96" t="s">
        <v>105</v>
      </c>
      <c r="H130" s="96">
        <v>1</v>
      </c>
      <c r="I130" s="96" t="s">
        <v>105</v>
      </c>
      <c r="J130" s="96" t="s">
        <v>105</v>
      </c>
      <c r="K130" s="96" t="s">
        <v>105</v>
      </c>
    </row>
    <row r="131" spans="1:11" ht="15.75" customHeight="1">
      <c r="A131" s="98" t="s">
        <v>6</v>
      </c>
      <c r="B131" s="350">
        <v>2</v>
      </c>
      <c r="C131" s="80" t="s">
        <v>105</v>
      </c>
      <c r="D131" s="80">
        <v>1</v>
      </c>
      <c r="E131" s="80" t="s">
        <v>105</v>
      </c>
      <c r="F131" s="80" t="s">
        <v>105</v>
      </c>
      <c r="G131" s="80" t="s">
        <v>105</v>
      </c>
      <c r="H131" s="80">
        <v>1</v>
      </c>
      <c r="I131" s="80" t="s">
        <v>105</v>
      </c>
      <c r="J131" s="80" t="s">
        <v>105</v>
      </c>
      <c r="K131" s="80" t="s">
        <v>105</v>
      </c>
    </row>
    <row r="132" spans="1:11" ht="15.75" customHeight="1">
      <c r="A132" s="98" t="s">
        <v>5</v>
      </c>
      <c r="B132" s="350">
        <v>1</v>
      </c>
      <c r="C132" s="80" t="s">
        <v>105</v>
      </c>
      <c r="D132" s="80">
        <v>1</v>
      </c>
      <c r="E132" s="80" t="s">
        <v>105</v>
      </c>
      <c r="F132" s="80" t="s">
        <v>105</v>
      </c>
      <c r="G132" s="80" t="s">
        <v>105</v>
      </c>
      <c r="H132" s="80" t="s">
        <v>105</v>
      </c>
      <c r="I132" s="80" t="s">
        <v>105</v>
      </c>
      <c r="J132" s="80" t="s">
        <v>105</v>
      </c>
      <c r="K132" s="80" t="s">
        <v>105</v>
      </c>
    </row>
    <row r="133" spans="1:11" ht="15.75" customHeight="1">
      <c r="A133" s="92" t="s">
        <v>65</v>
      </c>
      <c r="B133" s="350">
        <v>4</v>
      </c>
      <c r="C133" s="80">
        <v>2</v>
      </c>
      <c r="D133" s="80" t="s">
        <v>105</v>
      </c>
      <c r="E133" s="80" t="s">
        <v>105</v>
      </c>
      <c r="F133" s="80">
        <v>1</v>
      </c>
      <c r="G133" s="80" t="s">
        <v>105</v>
      </c>
      <c r="H133" s="80">
        <v>1</v>
      </c>
      <c r="I133" s="80" t="s">
        <v>105</v>
      </c>
      <c r="J133" s="80" t="s">
        <v>105</v>
      </c>
      <c r="K133" s="80" t="s">
        <v>105</v>
      </c>
    </row>
    <row r="134" spans="1:11" ht="15.75" customHeight="1">
      <c r="A134" s="98" t="s">
        <v>6</v>
      </c>
      <c r="B134" s="350">
        <v>3</v>
      </c>
      <c r="C134" s="80">
        <v>1</v>
      </c>
      <c r="D134" s="80" t="s">
        <v>105</v>
      </c>
      <c r="E134" s="80" t="s">
        <v>105</v>
      </c>
      <c r="F134" s="80">
        <v>1</v>
      </c>
      <c r="G134" s="80" t="s">
        <v>105</v>
      </c>
      <c r="H134" s="80">
        <v>1</v>
      </c>
      <c r="I134" s="80" t="s">
        <v>105</v>
      </c>
      <c r="J134" s="80" t="s">
        <v>105</v>
      </c>
      <c r="K134" s="80" t="s">
        <v>105</v>
      </c>
    </row>
    <row r="135" spans="1:11" ht="15.75" customHeight="1">
      <c r="A135" s="98" t="s">
        <v>5</v>
      </c>
      <c r="B135" s="350">
        <v>1</v>
      </c>
      <c r="C135" s="80">
        <v>1</v>
      </c>
      <c r="D135" s="80" t="s">
        <v>105</v>
      </c>
      <c r="E135" s="80" t="s">
        <v>105</v>
      </c>
      <c r="F135" s="80" t="s">
        <v>105</v>
      </c>
      <c r="G135" s="80" t="s">
        <v>105</v>
      </c>
      <c r="H135" s="80" t="s">
        <v>105</v>
      </c>
      <c r="I135" s="80" t="s">
        <v>105</v>
      </c>
      <c r="J135" s="80" t="s">
        <v>105</v>
      </c>
      <c r="K135" s="80" t="s">
        <v>105</v>
      </c>
    </row>
    <row r="136" spans="1:11" ht="15.75" customHeight="1">
      <c r="A136" s="92" t="s">
        <v>57</v>
      </c>
      <c r="B136" s="350">
        <v>1</v>
      </c>
      <c r="C136" s="80" t="s">
        <v>105</v>
      </c>
      <c r="D136" s="80" t="s">
        <v>105</v>
      </c>
      <c r="E136" s="80" t="s">
        <v>105</v>
      </c>
      <c r="F136" s="80">
        <v>1</v>
      </c>
      <c r="G136" s="80" t="s">
        <v>105</v>
      </c>
      <c r="H136" s="80" t="s">
        <v>105</v>
      </c>
      <c r="I136" s="80" t="s">
        <v>105</v>
      </c>
      <c r="J136" s="80" t="s">
        <v>105</v>
      </c>
      <c r="K136" s="80" t="s">
        <v>105</v>
      </c>
    </row>
    <row r="137" spans="1:11" ht="15.75" customHeight="1">
      <c r="A137" s="98" t="s">
        <v>6</v>
      </c>
      <c r="B137" s="350">
        <v>1</v>
      </c>
      <c r="C137" s="80" t="s">
        <v>105</v>
      </c>
      <c r="D137" s="80" t="s">
        <v>105</v>
      </c>
      <c r="E137" s="80" t="s">
        <v>105</v>
      </c>
      <c r="F137" s="80">
        <v>1</v>
      </c>
      <c r="G137" s="80" t="s">
        <v>105</v>
      </c>
      <c r="H137" s="80" t="s">
        <v>105</v>
      </c>
      <c r="I137" s="80" t="s">
        <v>105</v>
      </c>
      <c r="J137" s="80" t="s">
        <v>105</v>
      </c>
      <c r="K137" s="80" t="s">
        <v>105</v>
      </c>
    </row>
    <row r="138" spans="1:11" ht="15.75" customHeight="1">
      <c r="A138" s="92" t="s">
        <v>52</v>
      </c>
      <c r="B138" s="350">
        <v>19</v>
      </c>
      <c r="C138" s="80">
        <v>2</v>
      </c>
      <c r="D138" s="80" t="s">
        <v>105</v>
      </c>
      <c r="E138" s="80" t="s">
        <v>105</v>
      </c>
      <c r="F138" s="80">
        <v>4</v>
      </c>
      <c r="G138" s="80">
        <v>8</v>
      </c>
      <c r="H138" s="80">
        <v>3</v>
      </c>
      <c r="I138" s="80" t="s">
        <v>105</v>
      </c>
      <c r="J138" s="80">
        <v>1</v>
      </c>
      <c r="K138" s="80">
        <v>1</v>
      </c>
    </row>
    <row r="139" spans="1:11" ht="15.75" customHeight="1">
      <c r="A139" s="98" t="s">
        <v>6</v>
      </c>
      <c r="B139" s="350">
        <v>9</v>
      </c>
      <c r="C139" s="80">
        <v>2</v>
      </c>
      <c r="D139" s="80" t="s">
        <v>105</v>
      </c>
      <c r="E139" s="80" t="s">
        <v>105</v>
      </c>
      <c r="F139" s="80">
        <v>1</v>
      </c>
      <c r="G139" s="80">
        <v>4</v>
      </c>
      <c r="H139" s="80">
        <v>1</v>
      </c>
      <c r="I139" s="80" t="s">
        <v>105</v>
      </c>
      <c r="J139" s="80" t="s">
        <v>105</v>
      </c>
      <c r="K139" s="80">
        <v>1</v>
      </c>
    </row>
    <row r="140" spans="1:11" ht="15.75" customHeight="1">
      <c r="A140" s="98" t="s">
        <v>5</v>
      </c>
      <c r="B140" s="350">
        <v>10</v>
      </c>
      <c r="C140" s="80" t="s">
        <v>105</v>
      </c>
      <c r="D140" s="80" t="s">
        <v>105</v>
      </c>
      <c r="E140" s="80" t="s">
        <v>105</v>
      </c>
      <c r="F140" s="80">
        <v>3</v>
      </c>
      <c r="G140" s="80">
        <v>4</v>
      </c>
      <c r="H140" s="80">
        <v>2</v>
      </c>
      <c r="I140" s="80" t="s">
        <v>105</v>
      </c>
      <c r="J140" s="80">
        <v>1</v>
      </c>
      <c r="K140" s="80" t="s">
        <v>105</v>
      </c>
    </row>
    <row r="141" spans="1:11" ht="15.75" customHeight="1">
      <c r="A141" s="92" t="s">
        <v>56</v>
      </c>
      <c r="B141" s="350">
        <v>4</v>
      </c>
      <c r="C141" s="80">
        <v>1</v>
      </c>
      <c r="D141" s="80" t="s">
        <v>105</v>
      </c>
      <c r="E141" s="80" t="s">
        <v>105</v>
      </c>
      <c r="F141" s="80">
        <v>1</v>
      </c>
      <c r="G141" s="80">
        <v>1</v>
      </c>
      <c r="H141" s="80">
        <v>1</v>
      </c>
      <c r="I141" s="80" t="s">
        <v>105</v>
      </c>
      <c r="J141" s="80" t="s">
        <v>105</v>
      </c>
      <c r="K141" s="80" t="s">
        <v>105</v>
      </c>
    </row>
    <row r="142" spans="1:11" ht="15.75" customHeight="1">
      <c r="A142" s="98" t="s">
        <v>6</v>
      </c>
      <c r="B142" s="350">
        <v>3</v>
      </c>
      <c r="C142" s="80">
        <v>1</v>
      </c>
      <c r="D142" s="80" t="s">
        <v>105</v>
      </c>
      <c r="E142" s="80" t="s">
        <v>105</v>
      </c>
      <c r="F142" s="80">
        <v>1</v>
      </c>
      <c r="G142" s="80" t="s">
        <v>105</v>
      </c>
      <c r="H142" s="80">
        <v>1</v>
      </c>
      <c r="I142" s="80" t="s">
        <v>105</v>
      </c>
      <c r="J142" s="80" t="s">
        <v>105</v>
      </c>
      <c r="K142" s="80" t="s">
        <v>105</v>
      </c>
    </row>
    <row r="143" spans="1:11" ht="15.75" customHeight="1">
      <c r="A143" s="98" t="s">
        <v>5</v>
      </c>
      <c r="B143" s="350">
        <v>1</v>
      </c>
      <c r="C143" s="80" t="s">
        <v>105</v>
      </c>
      <c r="D143" s="80" t="s">
        <v>105</v>
      </c>
      <c r="E143" s="80" t="s">
        <v>105</v>
      </c>
      <c r="F143" s="80" t="s">
        <v>105</v>
      </c>
      <c r="G143" s="80">
        <v>1</v>
      </c>
      <c r="H143" s="80" t="s">
        <v>105</v>
      </c>
      <c r="I143" s="80" t="s">
        <v>105</v>
      </c>
      <c r="J143" s="80" t="s">
        <v>105</v>
      </c>
      <c r="K143" s="80" t="s">
        <v>105</v>
      </c>
    </row>
    <row r="144" spans="1:11" ht="15.75" customHeight="1">
      <c r="A144" s="92" t="s">
        <v>62</v>
      </c>
      <c r="B144" s="350">
        <v>10</v>
      </c>
      <c r="C144" s="80">
        <v>3</v>
      </c>
      <c r="D144" s="80" t="s">
        <v>105</v>
      </c>
      <c r="E144" s="80" t="s">
        <v>105</v>
      </c>
      <c r="F144" s="80">
        <v>2</v>
      </c>
      <c r="G144" s="80">
        <v>3</v>
      </c>
      <c r="H144" s="80">
        <v>2</v>
      </c>
      <c r="I144" s="80" t="s">
        <v>105</v>
      </c>
      <c r="J144" s="80" t="s">
        <v>105</v>
      </c>
      <c r="K144" s="80" t="s">
        <v>105</v>
      </c>
    </row>
    <row r="145" spans="1:11" ht="15.75" customHeight="1">
      <c r="A145" s="98" t="s">
        <v>6</v>
      </c>
      <c r="B145" s="350">
        <v>7</v>
      </c>
      <c r="C145" s="80">
        <v>3</v>
      </c>
      <c r="D145" s="80" t="s">
        <v>105</v>
      </c>
      <c r="E145" s="80" t="s">
        <v>105</v>
      </c>
      <c r="F145" s="80">
        <v>2</v>
      </c>
      <c r="G145" s="80">
        <v>1</v>
      </c>
      <c r="H145" s="80">
        <v>1</v>
      </c>
      <c r="I145" s="80" t="s">
        <v>105</v>
      </c>
      <c r="J145" s="80" t="s">
        <v>105</v>
      </c>
      <c r="K145" s="80" t="s">
        <v>105</v>
      </c>
    </row>
    <row r="146" spans="1:11" ht="15.75" customHeight="1">
      <c r="A146" s="98" t="s">
        <v>5</v>
      </c>
      <c r="B146" s="350">
        <v>3</v>
      </c>
      <c r="C146" s="80" t="s">
        <v>105</v>
      </c>
      <c r="D146" s="80" t="s">
        <v>105</v>
      </c>
      <c r="E146" s="80" t="s">
        <v>105</v>
      </c>
      <c r="F146" s="80" t="s">
        <v>105</v>
      </c>
      <c r="G146" s="80">
        <v>2</v>
      </c>
      <c r="H146" s="80">
        <v>1</v>
      </c>
      <c r="I146" s="80" t="s">
        <v>105</v>
      </c>
      <c r="J146" s="80" t="s">
        <v>105</v>
      </c>
      <c r="K146" s="80" t="s">
        <v>105</v>
      </c>
    </row>
    <row r="147" spans="1:11" ht="15.75" customHeight="1">
      <c r="A147" s="92" t="s">
        <v>266</v>
      </c>
      <c r="B147" s="350">
        <v>18</v>
      </c>
      <c r="C147" s="80">
        <v>6</v>
      </c>
      <c r="D147" s="80" t="s">
        <v>105</v>
      </c>
      <c r="E147" s="80" t="s">
        <v>105</v>
      </c>
      <c r="F147" s="80">
        <v>2</v>
      </c>
      <c r="G147" s="80">
        <v>4</v>
      </c>
      <c r="H147" s="80">
        <v>2</v>
      </c>
      <c r="I147" s="80">
        <v>3</v>
      </c>
      <c r="J147" s="80" t="s">
        <v>105</v>
      </c>
      <c r="K147" s="80">
        <v>1</v>
      </c>
    </row>
    <row r="148" spans="1:11" ht="15.75" customHeight="1">
      <c r="A148" s="98" t="s">
        <v>6</v>
      </c>
      <c r="B148" s="350">
        <v>12</v>
      </c>
      <c r="C148" s="80">
        <v>4</v>
      </c>
      <c r="D148" s="80" t="s">
        <v>105</v>
      </c>
      <c r="E148" s="80" t="s">
        <v>105</v>
      </c>
      <c r="F148" s="80">
        <v>2</v>
      </c>
      <c r="G148" s="80">
        <v>3</v>
      </c>
      <c r="H148" s="80">
        <v>1</v>
      </c>
      <c r="I148" s="80">
        <v>2</v>
      </c>
      <c r="J148" s="80" t="s">
        <v>105</v>
      </c>
      <c r="K148" s="80" t="s">
        <v>105</v>
      </c>
    </row>
    <row r="149" spans="1:11" ht="15.75" customHeight="1" thickBot="1">
      <c r="A149" s="251" t="s">
        <v>5</v>
      </c>
      <c r="B149" s="351">
        <v>6</v>
      </c>
      <c r="C149" s="229">
        <v>2</v>
      </c>
      <c r="D149" s="229" t="s">
        <v>105</v>
      </c>
      <c r="E149" s="229" t="s">
        <v>105</v>
      </c>
      <c r="F149" s="229" t="s">
        <v>105</v>
      </c>
      <c r="G149" s="229">
        <v>1</v>
      </c>
      <c r="H149" s="229">
        <v>1</v>
      </c>
      <c r="I149" s="229">
        <v>1</v>
      </c>
      <c r="J149" s="229" t="s">
        <v>105</v>
      </c>
      <c r="K149" s="229">
        <v>1</v>
      </c>
    </row>
    <row r="150" spans="1:11" ht="12.75">
      <c r="A150" s="401" t="s">
        <v>646</v>
      </c>
      <c r="B150" s="401"/>
      <c r="C150" s="401"/>
      <c r="D150" s="401"/>
      <c r="E150" s="401"/>
      <c r="F150" s="401"/>
      <c r="G150" s="401"/>
      <c r="H150" s="401"/>
      <c r="I150" s="401"/>
      <c r="J150" s="401"/>
      <c r="K150" s="401"/>
    </row>
  </sheetData>
  <mergeCells count="4">
    <mergeCell ref="B4:K4"/>
    <mergeCell ref="A3:K3"/>
    <mergeCell ref="A1:N1"/>
    <mergeCell ref="A150:K150"/>
  </mergeCells>
  <phoneticPr fontId="0" type="noConversion"/>
  <pageMargins left="0.59055118110236227" right="0.39370078740157483" top="0.98425196850393704" bottom="0.98425196850393704" header="0.51181102362204722" footer="0.51181102362204722"/>
  <pageSetup paperSize="9" orientation="portrait" r:id="rId1"/>
  <headerFooter alignWithMargins="0">
    <oddHeader>&amp;R&amp;A</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32"/>
  <sheetViews>
    <sheetView zoomScale="85" zoomScaleNormal="85" workbookViewId="0">
      <selection activeCell="O9" sqref="O9"/>
    </sheetView>
  </sheetViews>
  <sheetFormatPr baseColWidth="10" defaultColWidth="11.42578125" defaultRowHeight="12"/>
  <cols>
    <col min="1" max="1" width="17.140625" style="14" bestFit="1" customWidth="1"/>
    <col min="2" max="2" width="7.7109375" style="15" customWidth="1"/>
    <col min="3" max="3" width="7.7109375" style="16" customWidth="1"/>
    <col min="4" max="4" width="7.7109375" style="16" bestFit="1" customWidth="1"/>
    <col min="5" max="10" width="7.7109375" style="17" bestFit="1" customWidth="1"/>
    <col min="11" max="11" width="7.7109375" style="17" customWidth="1"/>
    <col min="12" max="16384" width="11.42578125" style="17"/>
  </cols>
  <sheetData>
    <row r="1" spans="1:13" s="13" customFormat="1" ht="18">
      <c r="A1" s="400" t="s">
        <v>459</v>
      </c>
      <c r="B1" s="400"/>
      <c r="C1" s="400"/>
      <c r="D1" s="400"/>
      <c r="E1" s="400"/>
      <c r="F1" s="400"/>
      <c r="G1" s="400"/>
      <c r="H1" s="400"/>
      <c r="I1" s="400"/>
      <c r="J1" s="400"/>
      <c r="K1" s="400"/>
      <c r="L1" s="400"/>
      <c r="M1" s="400"/>
    </row>
    <row r="2" spans="1:13" s="13" customFormat="1" ht="15.75" customHeight="1">
      <c r="A2" s="34"/>
      <c r="B2" s="34"/>
      <c r="C2" s="34"/>
      <c r="D2" s="34"/>
      <c r="E2" s="34"/>
      <c r="F2" s="34"/>
      <c r="G2" s="34"/>
      <c r="H2" s="34"/>
      <c r="I2" s="34"/>
      <c r="J2" s="34"/>
      <c r="K2" s="34"/>
    </row>
    <row r="3" spans="1:13" ht="15.75" customHeight="1">
      <c r="A3" s="406" t="s">
        <v>109</v>
      </c>
      <c r="B3" s="406"/>
      <c r="C3" s="406"/>
      <c r="D3" s="406"/>
      <c r="E3" s="406"/>
      <c r="F3" s="406"/>
      <c r="G3" s="406"/>
      <c r="H3" s="406"/>
      <c r="I3" s="406"/>
      <c r="J3" s="406"/>
      <c r="K3" s="406"/>
    </row>
    <row r="4" spans="1:13" ht="15.75" customHeight="1" thickBot="1">
      <c r="A4" s="254"/>
      <c r="B4" s="404" t="s">
        <v>8</v>
      </c>
      <c r="C4" s="405"/>
      <c r="D4" s="405"/>
      <c r="E4" s="405"/>
      <c r="F4" s="405"/>
      <c r="G4" s="405"/>
      <c r="H4" s="405"/>
      <c r="I4" s="405"/>
      <c r="J4" s="405"/>
      <c r="K4" s="405"/>
    </row>
    <row r="5" spans="1:13" ht="15.75" customHeight="1">
      <c r="A5" s="258" t="s">
        <v>10</v>
      </c>
      <c r="B5" s="112" t="s">
        <v>7</v>
      </c>
      <c r="C5" s="112" t="s">
        <v>334</v>
      </c>
      <c r="D5" s="112" t="s">
        <v>340</v>
      </c>
      <c r="E5" s="112" t="s">
        <v>335</v>
      </c>
      <c r="F5" s="112" t="s">
        <v>341</v>
      </c>
      <c r="G5" s="112" t="s">
        <v>336</v>
      </c>
      <c r="H5" s="112" t="s">
        <v>337</v>
      </c>
      <c r="I5" s="112" t="s">
        <v>338</v>
      </c>
      <c r="J5" s="112" t="s">
        <v>339</v>
      </c>
      <c r="K5" s="112" t="s">
        <v>33</v>
      </c>
    </row>
    <row r="6" spans="1:13" ht="15.75" customHeight="1">
      <c r="A6" s="100" t="s">
        <v>7</v>
      </c>
      <c r="B6" s="349">
        <v>727</v>
      </c>
      <c r="C6" s="102">
        <v>110</v>
      </c>
      <c r="D6" s="102">
        <v>26</v>
      </c>
      <c r="E6" s="102">
        <v>40</v>
      </c>
      <c r="F6" s="102">
        <v>106</v>
      </c>
      <c r="G6" s="102">
        <v>218</v>
      </c>
      <c r="H6" s="102">
        <v>121</v>
      </c>
      <c r="I6" s="102">
        <v>71</v>
      </c>
      <c r="J6" s="102">
        <v>15</v>
      </c>
      <c r="K6" s="102">
        <v>20</v>
      </c>
    </row>
    <row r="7" spans="1:13" ht="15.75" customHeight="1">
      <c r="A7" s="98" t="s">
        <v>6</v>
      </c>
      <c r="B7" s="350">
        <v>370</v>
      </c>
      <c r="C7" s="96">
        <v>56</v>
      </c>
      <c r="D7" s="96">
        <v>15</v>
      </c>
      <c r="E7" s="96">
        <v>27</v>
      </c>
      <c r="F7" s="96">
        <v>65</v>
      </c>
      <c r="G7" s="96">
        <v>105</v>
      </c>
      <c r="H7" s="96">
        <v>55</v>
      </c>
      <c r="I7" s="96">
        <v>34</v>
      </c>
      <c r="J7" s="96">
        <v>4</v>
      </c>
      <c r="K7" s="96">
        <v>9</v>
      </c>
    </row>
    <row r="8" spans="1:13" ht="15.75" customHeight="1">
      <c r="A8" s="98" t="s">
        <v>5</v>
      </c>
      <c r="B8" s="350">
        <v>357</v>
      </c>
      <c r="C8" s="96">
        <v>54</v>
      </c>
      <c r="D8" s="96">
        <v>11</v>
      </c>
      <c r="E8" s="96">
        <v>13</v>
      </c>
      <c r="F8" s="96">
        <v>41</v>
      </c>
      <c r="G8" s="96">
        <v>113</v>
      </c>
      <c r="H8" s="96">
        <v>66</v>
      </c>
      <c r="I8" s="96">
        <v>37</v>
      </c>
      <c r="J8" s="96">
        <v>11</v>
      </c>
      <c r="K8" s="96">
        <v>11</v>
      </c>
    </row>
    <row r="9" spans="1:13" ht="15.75" customHeight="1">
      <c r="A9" s="95" t="s">
        <v>9</v>
      </c>
      <c r="B9" s="350">
        <v>50</v>
      </c>
      <c r="C9" s="96">
        <v>3</v>
      </c>
      <c r="D9" s="96">
        <v>3</v>
      </c>
      <c r="E9" s="96">
        <v>11</v>
      </c>
      <c r="F9" s="96">
        <v>12</v>
      </c>
      <c r="G9" s="96">
        <v>11</v>
      </c>
      <c r="H9" s="96">
        <v>1</v>
      </c>
      <c r="I9" s="96">
        <v>7</v>
      </c>
      <c r="J9" s="96" t="s">
        <v>105</v>
      </c>
      <c r="K9" s="96">
        <v>2</v>
      </c>
    </row>
    <row r="10" spans="1:13" ht="15.75" customHeight="1">
      <c r="A10" s="98" t="s">
        <v>6</v>
      </c>
      <c r="B10" s="350">
        <v>31</v>
      </c>
      <c r="C10" s="96">
        <v>2</v>
      </c>
      <c r="D10" s="96">
        <v>2</v>
      </c>
      <c r="E10" s="96">
        <v>8</v>
      </c>
      <c r="F10" s="96">
        <v>8</v>
      </c>
      <c r="G10" s="96">
        <v>6</v>
      </c>
      <c r="H10" s="96" t="s">
        <v>105</v>
      </c>
      <c r="I10" s="96">
        <v>4</v>
      </c>
      <c r="J10" s="96" t="s">
        <v>105</v>
      </c>
      <c r="K10" s="96">
        <v>1</v>
      </c>
    </row>
    <row r="11" spans="1:13" ht="15.75" customHeight="1">
      <c r="A11" s="98" t="s">
        <v>5</v>
      </c>
      <c r="B11" s="350">
        <v>19</v>
      </c>
      <c r="C11" s="96">
        <v>1</v>
      </c>
      <c r="D11" s="96">
        <v>1</v>
      </c>
      <c r="E11" s="96">
        <v>3</v>
      </c>
      <c r="F11" s="96">
        <v>4</v>
      </c>
      <c r="G11" s="96">
        <v>5</v>
      </c>
      <c r="H11" s="96">
        <v>1</v>
      </c>
      <c r="I11" s="96">
        <v>3</v>
      </c>
      <c r="J11" s="96" t="s">
        <v>105</v>
      </c>
      <c r="K11" s="96">
        <v>1</v>
      </c>
    </row>
    <row r="12" spans="1:13" ht="15.75" customHeight="1">
      <c r="A12" s="109" t="s">
        <v>47</v>
      </c>
      <c r="B12" s="350">
        <v>235</v>
      </c>
      <c r="C12" s="96">
        <v>48</v>
      </c>
      <c r="D12" s="96">
        <v>8</v>
      </c>
      <c r="E12" s="96">
        <v>10</v>
      </c>
      <c r="F12" s="96">
        <v>24</v>
      </c>
      <c r="G12" s="96">
        <v>77</v>
      </c>
      <c r="H12" s="96">
        <v>38</v>
      </c>
      <c r="I12" s="96">
        <v>14</v>
      </c>
      <c r="J12" s="96">
        <v>6</v>
      </c>
      <c r="K12" s="96">
        <v>10</v>
      </c>
    </row>
    <row r="13" spans="1:13" ht="15.75" customHeight="1">
      <c r="A13" s="98" t="s">
        <v>6</v>
      </c>
      <c r="B13" s="350">
        <v>113</v>
      </c>
      <c r="C13" s="96">
        <v>22</v>
      </c>
      <c r="D13" s="96">
        <v>5</v>
      </c>
      <c r="E13" s="96">
        <v>7</v>
      </c>
      <c r="F13" s="96">
        <v>11</v>
      </c>
      <c r="G13" s="96">
        <v>38</v>
      </c>
      <c r="H13" s="96">
        <v>19</v>
      </c>
      <c r="I13" s="96">
        <v>5</v>
      </c>
      <c r="J13" s="96">
        <v>2</v>
      </c>
      <c r="K13" s="96">
        <v>4</v>
      </c>
    </row>
    <row r="14" spans="1:13" ht="15.75" customHeight="1">
      <c r="A14" s="98" t="s">
        <v>5</v>
      </c>
      <c r="B14" s="350">
        <v>122</v>
      </c>
      <c r="C14" s="96">
        <v>26</v>
      </c>
      <c r="D14" s="96">
        <v>3</v>
      </c>
      <c r="E14" s="96">
        <v>3</v>
      </c>
      <c r="F14" s="96">
        <v>13</v>
      </c>
      <c r="G14" s="96">
        <v>39</v>
      </c>
      <c r="H14" s="96">
        <v>19</v>
      </c>
      <c r="I14" s="96">
        <v>9</v>
      </c>
      <c r="J14" s="96">
        <v>4</v>
      </c>
      <c r="K14" s="96">
        <v>6</v>
      </c>
    </row>
    <row r="15" spans="1:13" ht="15.75" customHeight="1">
      <c r="A15" s="109" t="s">
        <v>72</v>
      </c>
      <c r="B15" s="350">
        <v>270</v>
      </c>
      <c r="C15" s="96">
        <v>36</v>
      </c>
      <c r="D15" s="96">
        <v>6</v>
      </c>
      <c r="E15" s="96">
        <v>10</v>
      </c>
      <c r="F15" s="96">
        <v>35</v>
      </c>
      <c r="G15" s="96">
        <v>75</v>
      </c>
      <c r="H15" s="96">
        <v>56</v>
      </c>
      <c r="I15" s="96">
        <v>39</v>
      </c>
      <c r="J15" s="96">
        <v>7</v>
      </c>
      <c r="K15" s="96">
        <v>6</v>
      </c>
    </row>
    <row r="16" spans="1:13" ht="15.75" customHeight="1">
      <c r="A16" s="98" t="s">
        <v>6</v>
      </c>
      <c r="B16" s="350">
        <v>124</v>
      </c>
      <c r="C16" s="96">
        <v>21</v>
      </c>
      <c r="D16" s="96">
        <v>3</v>
      </c>
      <c r="E16" s="96">
        <v>6</v>
      </c>
      <c r="F16" s="96">
        <v>20</v>
      </c>
      <c r="G16" s="96">
        <v>33</v>
      </c>
      <c r="H16" s="96">
        <v>21</v>
      </c>
      <c r="I16" s="96">
        <v>16</v>
      </c>
      <c r="J16" s="96">
        <v>1</v>
      </c>
      <c r="K16" s="96">
        <v>3</v>
      </c>
    </row>
    <row r="17" spans="1:11" ht="15.75" customHeight="1">
      <c r="A17" s="98" t="s">
        <v>5</v>
      </c>
      <c r="B17" s="350">
        <v>146</v>
      </c>
      <c r="C17" s="96">
        <v>15</v>
      </c>
      <c r="D17" s="96">
        <v>3</v>
      </c>
      <c r="E17" s="96">
        <v>4</v>
      </c>
      <c r="F17" s="96">
        <v>15</v>
      </c>
      <c r="G17" s="96">
        <v>42</v>
      </c>
      <c r="H17" s="96">
        <v>35</v>
      </c>
      <c r="I17" s="96">
        <v>23</v>
      </c>
      <c r="J17" s="96">
        <v>6</v>
      </c>
      <c r="K17" s="96">
        <v>3</v>
      </c>
    </row>
    <row r="18" spans="1:11" ht="15.75" customHeight="1">
      <c r="A18" s="109" t="s">
        <v>73</v>
      </c>
      <c r="B18" s="350">
        <v>55</v>
      </c>
      <c r="C18" s="96">
        <v>5</v>
      </c>
      <c r="D18" s="96">
        <v>2</v>
      </c>
      <c r="E18" s="96">
        <v>3</v>
      </c>
      <c r="F18" s="96">
        <v>11</v>
      </c>
      <c r="G18" s="96">
        <v>20</v>
      </c>
      <c r="H18" s="96">
        <v>8</v>
      </c>
      <c r="I18" s="96">
        <v>4</v>
      </c>
      <c r="J18" s="96">
        <v>1</v>
      </c>
      <c r="K18" s="96">
        <v>1</v>
      </c>
    </row>
    <row r="19" spans="1:11" ht="15.75" customHeight="1">
      <c r="A19" s="98" t="s">
        <v>6</v>
      </c>
      <c r="B19" s="350">
        <v>32</v>
      </c>
      <c r="C19" s="96">
        <v>3</v>
      </c>
      <c r="D19" s="96">
        <v>1</v>
      </c>
      <c r="E19" s="96">
        <v>3</v>
      </c>
      <c r="F19" s="96">
        <v>9</v>
      </c>
      <c r="G19" s="96">
        <v>8</v>
      </c>
      <c r="H19" s="96">
        <v>3</v>
      </c>
      <c r="I19" s="96">
        <v>4</v>
      </c>
      <c r="J19" s="96" t="s">
        <v>105</v>
      </c>
      <c r="K19" s="96">
        <v>1</v>
      </c>
    </row>
    <row r="20" spans="1:11" ht="15.75" customHeight="1">
      <c r="A20" s="98" t="s">
        <v>5</v>
      </c>
      <c r="B20" s="350">
        <v>23</v>
      </c>
      <c r="C20" s="96">
        <v>2</v>
      </c>
      <c r="D20" s="96">
        <v>1</v>
      </c>
      <c r="E20" s="96" t="s">
        <v>105</v>
      </c>
      <c r="F20" s="96">
        <v>2</v>
      </c>
      <c r="G20" s="96">
        <v>12</v>
      </c>
      <c r="H20" s="96">
        <v>5</v>
      </c>
      <c r="I20" s="96" t="s">
        <v>105</v>
      </c>
      <c r="J20" s="96">
        <v>1</v>
      </c>
      <c r="K20" s="96" t="s">
        <v>105</v>
      </c>
    </row>
    <row r="21" spans="1:11" ht="15.75" customHeight="1">
      <c r="A21" s="109" t="s">
        <v>74</v>
      </c>
      <c r="B21" s="350">
        <v>20</v>
      </c>
      <c r="C21" s="96">
        <v>2</v>
      </c>
      <c r="D21" s="96">
        <v>3</v>
      </c>
      <c r="E21" s="96">
        <v>1</v>
      </c>
      <c r="F21" s="96">
        <v>4</v>
      </c>
      <c r="G21" s="96">
        <v>7</v>
      </c>
      <c r="H21" s="96">
        <v>1</v>
      </c>
      <c r="I21" s="96">
        <v>2</v>
      </c>
      <c r="J21" s="96" t="s">
        <v>105</v>
      </c>
      <c r="K21" s="96" t="s">
        <v>105</v>
      </c>
    </row>
    <row r="22" spans="1:11" ht="15.75" customHeight="1">
      <c r="A22" s="98" t="s">
        <v>6</v>
      </c>
      <c r="B22" s="350">
        <v>13</v>
      </c>
      <c r="C22" s="96">
        <v>1</v>
      </c>
      <c r="D22" s="96">
        <v>3</v>
      </c>
      <c r="E22" s="96">
        <v>1</v>
      </c>
      <c r="F22" s="96">
        <v>3</v>
      </c>
      <c r="G22" s="96">
        <v>3</v>
      </c>
      <c r="H22" s="96">
        <v>1</v>
      </c>
      <c r="I22" s="96">
        <v>1</v>
      </c>
      <c r="J22" s="96" t="s">
        <v>105</v>
      </c>
      <c r="K22" s="96" t="s">
        <v>105</v>
      </c>
    </row>
    <row r="23" spans="1:11" ht="15.75" customHeight="1">
      <c r="A23" s="98" t="s">
        <v>5</v>
      </c>
      <c r="B23" s="350">
        <v>7</v>
      </c>
      <c r="C23" s="96">
        <v>1</v>
      </c>
      <c r="D23" s="96" t="s">
        <v>105</v>
      </c>
      <c r="E23" s="96" t="s">
        <v>105</v>
      </c>
      <c r="F23" s="96">
        <v>1</v>
      </c>
      <c r="G23" s="96">
        <v>4</v>
      </c>
      <c r="H23" s="96" t="s">
        <v>105</v>
      </c>
      <c r="I23" s="96">
        <v>1</v>
      </c>
      <c r="J23" s="96" t="s">
        <v>105</v>
      </c>
      <c r="K23" s="96" t="s">
        <v>105</v>
      </c>
    </row>
    <row r="24" spans="1:11" ht="15.75" customHeight="1">
      <c r="A24" s="109" t="s">
        <v>75</v>
      </c>
      <c r="B24" s="350">
        <v>45</v>
      </c>
      <c r="C24" s="96">
        <v>8</v>
      </c>
      <c r="D24" s="96">
        <v>1</v>
      </c>
      <c r="E24" s="96">
        <v>5</v>
      </c>
      <c r="F24" s="96">
        <v>12</v>
      </c>
      <c r="G24" s="96">
        <v>11</v>
      </c>
      <c r="H24" s="96">
        <v>6</v>
      </c>
      <c r="I24" s="96">
        <v>2</v>
      </c>
      <c r="J24" s="96" t="s">
        <v>105</v>
      </c>
      <c r="K24" s="96" t="s">
        <v>105</v>
      </c>
    </row>
    <row r="25" spans="1:11" ht="15.75" customHeight="1">
      <c r="A25" s="98" t="s">
        <v>6</v>
      </c>
      <c r="B25" s="350">
        <v>28</v>
      </c>
      <c r="C25" s="96">
        <v>5</v>
      </c>
      <c r="D25" s="96" t="s">
        <v>105</v>
      </c>
      <c r="E25" s="96">
        <v>2</v>
      </c>
      <c r="F25" s="96">
        <v>8</v>
      </c>
      <c r="G25" s="96">
        <v>7</v>
      </c>
      <c r="H25" s="96">
        <v>4</v>
      </c>
      <c r="I25" s="96">
        <v>2</v>
      </c>
      <c r="J25" s="96" t="s">
        <v>105</v>
      </c>
      <c r="K25" s="96" t="s">
        <v>105</v>
      </c>
    </row>
    <row r="26" spans="1:11" ht="15.75" customHeight="1">
      <c r="A26" s="98" t="s">
        <v>5</v>
      </c>
      <c r="B26" s="350">
        <v>17</v>
      </c>
      <c r="C26" s="96">
        <v>3</v>
      </c>
      <c r="D26" s="96">
        <v>1</v>
      </c>
      <c r="E26" s="96">
        <v>3</v>
      </c>
      <c r="F26" s="96">
        <v>4</v>
      </c>
      <c r="G26" s="96">
        <v>4</v>
      </c>
      <c r="H26" s="96">
        <v>2</v>
      </c>
      <c r="I26" s="96" t="s">
        <v>105</v>
      </c>
      <c r="J26" s="96" t="s">
        <v>105</v>
      </c>
      <c r="K26" s="96" t="s">
        <v>105</v>
      </c>
    </row>
    <row r="27" spans="1:11" ht="15.75" customHeight="1">
      <c r="A27" s="109" t="s">
        <v>76</v>
      </c>
      <c r="B27" s="350">
        <v>50</v>
      </c>
      <c r="C27" s="96">
        <v>8</v>
      </c>
      <c r="D27" s="96">
        <v>3</v>
      </c>
      <c r="E27" s="96" t="s">
        <v>105</v>
      </c>
      <c r="F27" s="96">
        <v>8</v>
      </c>
      <c r="G27" s="96">
        <v>16</v>
      </c>
      <c r="H27" s="96">
        <v>11</v>
      </c>
      <c r="I27" s="96">
        <v>2</v>
      </c>
      <c r="J27" s="96">
        <v>1</v>
      </c>
      <c r="K27" s="96">
        <v>1</v>
      </c>
    </row>
    <row r="28" spans="1:11" ht="15.75" customHeight="1">
      <c r="A28" s="98" t="s">
        <v>6</v>
      </c>
      <c r="B28" s="350">
        <v>27</v>
      </c>
      <c r="C28" s="96">
        <v>2</v>
      </c>
      <c r="D28" s="96">
        <v>1</v>
      </c>
      <c r="E28" s="96" t="s">
        <v>105</v>
      </c>
      <c r="F28" s="96">
        <v>6</v>
      </c>
      <c r="G28" s="96">
        <v>9</v>
      </c>
      <c r="H28" s="96">
        <v>7</v>
      </c>
      <c r="I28" s="96">
        <v>1</v>
      </c>
      <c r="J28" s="96">
        <v>1</v>
      </c>
      <c r="K28" s="96" t="s">
        <v>105</v>
      </c>
    </row>
    <row r="29" spans="1:11" ht="15.75" customHeight="1">
      <c r="A29" s="98" t="s">
        <v>5</v>
      </c>
      <c r="B29" s="350">
        <v>23</v>
      </c>
      <c r="C29" s="96">
        <v>6</v>
      </c>
      <c r="D29" s="96">
        <v>2</v>
      </c>
      <c r="E29" s="96" t="s">
        <v>105</v>
      </c>
      <c r="F29" s="96">
        <v>2</v>
      </c>
      <c r="G29" s="96">
        <v>7</v>
      </c>
      <c r="H29" s="96">
        <v>4</v>
      </c>
      <c r="I29" s="96">
        <v>1</v>
      </c>
      <c r="J29" s="96" t="s">
        <v>105</v>
      </c>
      <c r="K29" s="96">
        <v>1</v>
      </c>
    </row>
    <row r="30" spans="1:11" ht="15.75" customHeight="1">
      <c r="A30" s="92" t="s">
        <v>304</v>
      </c>
      <c r="B30" s="350">
        <v>2</v>
      </c>
      <c r="C30" s="96" t="s">
        <v>105</v>
      </c>
      <c r="D30" s="96" t="s">
        <v>105</v>
      </c>
      <c r="E30" s="96" t="s">
        <v>105</v>
      </c>
      <c r="F30" s="96" t="s">
        <v>105</v>
      </c>
      <c r="G30" s="96">
        <v>1</v>
      </c>
      <c r="H30" s="96" t="s">
        <v>105</v>
      </c>
      <c r="I30" s="96">
        <v>1</v>
      </c>
      <c r="J30" s="96" t="s">
        <v>105</v>
      </c>
      <c r="K30" s="96" t="s">
        <v>105</v>
      </c>
    </row>
    <row r="31" spans="1:11" ht="15.75" customHeight="1" thickBot="1">
      <c r="A31" s="251" t="s">
        <v>6</v>
      </c>
      <c r="B31" s="351">
        <v>2</v>
      </c>
      <c r="C31" s="252" t="s">
        <v>105</v>
      </c>
      <c r="D31" s="252" t="s">
        <v>105</v>
      </c>
      <c r="E31" s="252" t="s">
        <v>105</v>
      </c>
      <c r="F31" s="252" t="s">
        <v>105</v>
      </c>
      <c r="G31" s="252">
        <v>1</v>
      </c>
      <c r="H31" s="252" t="s">
        <v>105</v>
      </c>
      <c r="I31" s="252">
        <v>1</v>
      </c>
      <c r="J31" s="252" t="s">
        <v>105</v>
      </c>
      <c r="K31" s="252" t="s">
        <v>105</v>
      </c>
    </row>
    <row r="32" spans="1:11" ht="12.75">
      <c r="A32" s="401" t="s">
        <v>646</v>
      </c>
      <c r="B32" s="401"/>
      <c r="C32" s="401"/>
      <c r="D32" s="401"/>
      <c r="E32" s="401"/>
      <c r="F32" s="401"/>
      <c r="G32" s="401"/>
      <c r="H32" s="401"/>
      <c r="I32" s="401"/>
      <c r="J32" s="401"/>
      <c r="K32" s="401"/>
    </row>
  </sheetData>
  <mergeCells count="4">
    <mergeCell ref="B4:K4"/>
    <mergeCell ref="A3:K3"/>
    <mergeCell ref="A1:M1"/>
    <mergeCell ref="A32:K32"/>
  </mergeCells>
  <phoneticPr fontId="8" type="noConversion"/>
  <pageMargins left="0.59055118110236227" right="0.39370078740157483" top="0.98425196850393704" bottom="0.98425196850393704" header="0.51181102362204722" footer="0.51181102362204722"/>
  <pageSetup paperSize="9" orientation="portrait" r:id="rId1"/>
  <headerFooter alignWithMargins="0">
    <oddHeader>&amp;R&amp;A</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59</vt:i4>
      </vt:variant>
      <vt:variant>
        <vt:lpstr>Benannte Bereiche</vt:lpstr>
      </vt:variant>
      <vt:variant>
        <vt:i4>57</vt:i4>
      </vt:variant>
    </vt:vector>
  </HeadingPairs>
  <TitlesOfParts>
    <vt:vector size="116" baseType="lpstr">
      <vt:lpstr>Tabellenverzeichnis</vt:lpstr>
      <vt:lpstr>Bew_stBev.</vt:lpstr>
      <vt:lpstr>GebÜ_stBev</vt:lpstr>
      <vt:lpstr>Bew_Gem</vt:lpstr>
      <vt:lpstr>GebÜ_Gem</vt:lpstr>
      <vt:lpstr>Wsaldo</vt:lpstr>
      <vt:lpstr>Ew_StbUe</vt:lpstr>
      <vt:lpstr>Ew_Stb</vt:lpstr>
      <vt:lpstr>Ew_GebL.</vt:lpstr>
      <vt:lpstr>Ew_Herk</vt:lpstr>
      <vt:lpstr>Ew_Herk_LI</vt:lpstr>
      <vt:lpstr>Ew_Herk_Aus</vt:lpstr>
      <vt:lpstr>Ew_Bew</vt:lpstr>
      <vt:lpstr>Ew_Erw</vt:lpstr>
      <vt:lpstr>Ew_Branche</vt:lpstr>
      <vt:lpstr>Aw_StbUe</vt:lpstr>
      <vt:lpstr>Aw_Stb</vt:lpstr>
      <vt:lpstr>Aw_GebL</vt:lpstr>
      <vt:lpstr>Aw_ZielL</vt:lpstr>
      <vt:lpstr>Aw_ZielL LI</vt:lpstr>
      <vt:lpstr>Aw_ZielL Aus</vt:lpstr>
      <vt:lpstr>Aw_Bew</vt:lpstr>
      <vt:lpstr>Aw_Erw</vt:lpstr>
      <vt:lpstr>Aw_Branche</vt:lpstr>
      <vt:lpstr>Bw_Tot</vt:lpstr>
      <vt:lpstr>Bw_Lie</vt:lpstr>
      <vt:lpstr>Bw_Ausl</vt:lpstr>
      <vt:lpstr>As_AntrA</vt:lpstr>
      <vt:lpstr>As_AntrM</vt:lpstr>
      <vt:lpstr>As_Ablehn</vt:lpstr>
      <vt:lpstr>As_Ablehn_endgültig</vt:lpstr>
      <vt:lpstr>As_Aufgen</vt:lpstr>
      <vt:lpstr>As_Aerk</vt:lpstr>
      <vt:lpstr>As_Bestand</vt:lpstr>
      <vt:lpstr>Z_Ew_Gem</vt:lpstr>
      <vt:lpstr>Z_Ew_Stb</vt:lpstr>
      <vt:lpstr>Z_Ew_Altr</vt:lpstr>
      <vt:lpstr>Z_Ew_GebL</vt:lpstr>
      <vt:lpstr>Z_Ew_Herk</vt:lpstr>
      <vt:lpstr>Z_Ew_Bew</vt:lpstr>
      <vt:lpstr>Z_Ew_Erw</vt:lpstr>
      <vt:lpstr>Z_Aw_Gem</vt:lpstr>
      <vt:lpstr>Z_Aw_Stb</vt:lpstr>
      <vt:lpstr>Z_Aw_Altr</vt:lpstr>
      <vt:lpstr>Z_Aw_GebL</vt:lpstr>
      <vt:lpstr>Z_Aw_ZielL</vt:lpstr>
      <vt:lpstr>Z_Aw_Bew</vt:lpstr>
      <vt:lpstr>Z_Aw_Erw</vt:lpstr>
      <vt:lpstr>Z_Bw_Gem</vt:lpstr>
      <vt:lpstr>Z_As_Ue1</vt:lpstr>
      <vt:lpstr>Z_As_Ue2</vt:lpstr>
      <vt:lpstr>Z_As_Antrg</vt:lpstr>
      <vt:lpstr>Z_As_Antrg2</vt:lpstr>
      <vt:lpstr>Z_As_Ablehn</vt:lpstr>
      <vt:lpstr>Z_As_Ablehn_endgültig</vt:lpstr>
      <vt:lpstr>Z_As_VorlAufg</vt:lpstr>
      <vt:lpstr>Z_As_Flücht</vt:lpstr>
      <vt:lpstr>Z_Ew_Länder</vt:lpstr>
      <vt:lpstr>Z_Aw_Länder</vt:lpstr>
      <vt:lpstr>As_Ablehn!Druckbereich</vt:lpstr>
      <vt:lpstr>As_Ablehn_endgültig!Druckbereich</vt:lpstr>
      <vt:lpstr>As_Aerk!Druckbereich</vt:lpstr>
      <vt:lpstr>As_AntrA!Druckbereich</vt:lpstr>
      <vt:lpstr>As_AntrM!Druckbereich</vt:lpstr>
      <vt:lpstr>As_Aufgen!Druckbereich</vt:lpstr>
      <vt:lpstr>As_Bestand!Druckbereich</vt:lpstr>
      <vt:lpstr>Aw_Bew!Druckbereich</vt:lpstr>
      <vt:lpstr>Aw_Branche!Druckbereich</vt:lpstr>
      <vt:lpstr>Aw_Erw!Druckbereich</vt:lpstr>
      <vt:lpstr>Aw_GebL!Druckbereich</vt:lpstr>
      <vt:lpstr>Aw_Stb!Druckbereich</vt:lpstr>
      <vt:lpstr>Aw_StbUe!Druckbereich</vt:lpstr>
      <vt:lpstr>Aw_ZielL!Druckbereich</vt:lpstr>
      <vt:lpstr>'Aw_ZielL Aus'!Druckbereich</vt:lpstr>
      <vt:lpstr>'Aw_ZielL LI'!Druckbereich</vt:lpstr>
      <vt:lpstr>Bew_Gem!Druckbereich</vt:lpstr>
      <vt:lpstr>Bw_Ausl!Druckbereich</vt:lpstr>
      <vt:lpstr>Bw_Lie!Druckbereich</vt:lpstr>
      <vt:lpstr>Bw_Tot!Druckbereich</vt:lpstr>
      <vt:lpstr>Ew_Bew!Druckbereich</vt:lpstr>
      <vt:lpstr>Ew_Branche!Druckbereich</vt:lpstr>
      <vt:lpstr>Ew_Erw!Druckbereich</vt:lpstr>
      <vt:lpstr>Ew_GebL.!Druckbereich</vt:lpstr>
      <vt:lpstr>Ew_Herk!Druckbereich</vt:lpstr>
      <vt:lpstr>Ew_Herk_Aus!Druckbereich</vt:lpstr>
      <vt:lpstr>Ew_Herk_LI!Druckbereich</vt:lpstr>
      <vt:lpstr>Ew_Stb!Druckbereich</vt:lpstr>
      <vt:lpstr>Ew_StbUe!Druckbereich</vt:lpstr>
      <vt:lpstr>GebÜ_Gem!Druckbereich</vt:lpstr>
      <vt:lpstr>Tabellenverzeichnis!Druckbereich</vt:lpstr>
      <vt:lpstr>Wsaldo!Druckbereich</vt:lpstr>
      <vt:lpstr>Z_As_Ablehn!Druckbereich</vt:lpstr>
      <vt:lpstr>Z_As_Ablehn_endgültig!Druckbereich</vt:lpstr>
      <vt:lpstr>Z_As_Antrg!Druckbereich</vt:lpstr>
      <vt:lpstr>Z_As_Antrg2!Druckbereich</vt:lpstr>
      <vt:lpstr>Z_As_Flücht!Druckbereich</vt:lpstr>
      <vt:lpstr>Z_As_Ue1!Druckbereich</vt:lpstr>
      <vt:lpstr>Z_As_Ue2!Druckbereich</vt:lpstr>
      <vt:lpstr>Z_As_VorlAufg!Druckbereich</vt:lpstr>
      <vt:lpstr>Z_Aw_Altr!Druckbereich</vt:lpstr>
      <vt:lpstr>Z_Aw_Bew!Druckbereich</vt:lpstr>
      <vt:lpstr>Z_Aw_Erw!Druckbereich</vt:lpstr>
      <vt:lpstr>Z_Aw_GebL!Druckbereich</vt:lpstr>
      <vt:lpstr>Z_Aw_Gem!Druckbereich</vt:lpstr>
      <vt:lpstr>Z_Aw_Länder!Druckbereich</vt:lpstr>
      <vt:lpstr>Z_Aw_Stb!Druckbereich</vt:lpstr>
      <vt:lpstr>Z_Aw_ZielL!Druckbereich</vt:lpstr>
      <vt:lpstr>Z_Bw_Gem!Druckbereich</vt:lpstr>
      <vt:lpstr>Z_Ew_Altr!Druckbereich</vt:lpstr>
      <vt:lpstr>Z_Ew_Bew!Druckbereich</vt:lpstr>
      <vt:lpstr>Z_Ew_Erw!Druckbereich</vt:lpstr>
      <vt:lpstr>Z_Ew_GebL!Druckbereich</vt:lpstr>
      <vt:lpstr>Z_Ew_Gem!Druckbereich</vt:lpstr>
      <vt:lpstr>Z_Ew_Herk!Druckbereich</vt:lpstr>
      <vt:lpstr>Z_Ew_Länder!Druckbereich</vt:lpstr>
      <vt:lpstr>Z_Ew_Stb!Druckbereich</vt:lpstr>
    </vt:vector>
  </TitlesOfParts>
  <Company>LLV</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brch</dc:creator>
  <cp:lastModifiedBy>Banzer Karin</cp:lastModifiedBy>
  <cp:lastPrinted>2020-12-09T16:19:46Z</cp:lastPrinted>
  <dcterms:created xsi:type="dcterms:W3CDTF">2010-01-22T14:35:33Z</dcterms:created>
  <dcterms:modified xsi:type="dcterms:W3CDTF">2020-12-10T14:10:24Z</dcterms:modified>
</cp:coreProperties>
</file>