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G:\A Statistiken\Bildungsstatistik\2024\Publikation\Bildungsausgaben\"/>
    </mc:Choice>
  </mc:AlternateContent>
  <xr:revisionPtr revIDLastSave="0" documentId="13_ncr:1_{B7EFF7D2-C6BC-4A43-8CC5-C9F2FCA44886}" xr6:coauthVersionLast="47" xr6:coauthVersionMax="47" xr10:uidLastSave="{00000000-0000-0000-0000-000000000000}"/>
  <bookViews>
    <workbookView xWindow="28680" yWindow="-120" windowWidth="29040" windowHeight="15720" tabRatio="669" firstSheet="1" activeTab="3" xr2:uid="{00000000-000D-0000-FFFF-FFFF00000000}"/>
  </bookViews>
  <sheets>
    <sheet name="Metadaten" sheetId="10" r:id="rId1"/>
    <sheet name="Inhalt" sheetId="11" r:id="rId2"/>
    <sheet name="Bildungsausgaben" sheetId="13" r:id="rId3"/>
    <sheet name="1.1" sheetId="6" r:id="rId4"/>
    <sheet name="1.2" sheetId="1" r:id="rId5"/>
    <sheet name="1.3" sheetId="2" r:id="rId6"/>
    <sheet name="1.4" sheetId="3" r:id="rId7"/>
    <sheet name="1.5" sheetId="4" r:id="rId8"/>
    <sheet name="Zeitreihen" sheetId="12" r:id="rId9"/>
    <sheet name="2.1" sheetId="7" r:id="rId10"/>
    <sheet name="2.2" sheetId="8" r:id="rId11"/>
    <sheet name="2.3" sheetId="9" r:id="rId12"/>
  </sheets>
  <definedNames>
    <definedName name="_xlnm.Print_Area" localSheetId="3">'1.1'!$A$1:$E$29</definedName>
    <definedName name="_xlnm.Print_Area" localSheetId="4">'1.2'!$A$1:$J$54</definedName>
    <definedName name="_xlnm.Print_Area" localSheetId="5">'1.3'!$A$1:$I$32</definedName>
    <definedName name="_xlnm.Print_Area" localSheetId="6">'1.4'!$A$1:$I$40</definedName>
    <definedName name="_xlnm.Print_Area" localSheetId="7">'1.5'!$A$1:$I$27</definedName>
    <definedName name="_xlnm.Print_Area" localSheetId="9">'2.1'!$A$1:$G$42</definedName>
    <definedName name="_xlnm.Print_Area" localSheetId="10">'2.2'!$A$1:$I$33</definedName>
    <definedName name="_xlnm.Print_Area" localSheetId="11">'2.3'!$A$1:$I$34</definedName>
    <definedName name="_xlnm.Print_Area" localSheetId="1">Inhalt!$A$1:$B$53</definedName>
    <definedName name="_xlnm.Print_Area" localSheetId="0">Metadaten!$A$1:$L$30</definedName>
    <definedName name="_xlnm.Print_Titles" localSheetId="3">'1.1'!$7:$7</definedName>
    <definedName name="_xlnm.Print_Titles" localSheetId="4">'1.2'!$7:$8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6" l="1"/>
  <c r="E10" i="6"/>
  <c r="E11" i="6"/>
  <c r="E12" i="6"/>
  <c r="E13" i="6"/>
  <c r="E14" i="6"/>
  <c r="E15" i="6"/>
  <c r="E16" i="6"/>
  <c r="E17" i="6"/>
  <c r="E18" i="6"/>
  <c r="E19" i="6"/>
  <c r="E20" i="6"/>
  <c r="E21" i="6"/>
  <c r="E22" i="6"/>
  <c r="E23" i="6"/>
  <c r="E24" i="6"/>
  <c r="E25" i="6"/>
  <c r="E26" i="6"/>
  <c r="E8" i="6"/>
  <c r="A1" i="12"/>
  <c r="A1" i="11"/>
  <c r="A1" i="13"/>
  <c r="I15" i="9" l="1"/>
  <c r="E12" i="9"/>
  <c r="D12" i="9"/>
  <c r="E11" i="9"/>
  <c r="D11" i="9"/>
  <c r="E10" i="9"/>
  <c r="D10" i="9"/>
  <c r="E9" i="9"/>
  <c r="D9" i="9"/>
  <c r="B21" i="7"/>
  <c r="B19" i="7"/>
</calcChain>
</file>

<file path=xl/sharedStrings.xml><?xml version="1.0" encoding="utf-8"?>
<sst xmlns="http://schemas.openxmlformats.org/spreadsheetml/2006/main" count="306" uniqueCount="172">
  <si>
    <t>Bildungsstufe</t>
  </si>
  <si>
    <t>Sekundarstufe I</t>
  </si>
  <si>
    <t>Sekundarstufe II</t>
  </si>
  <si>
    <t>Total</t>
  </si>
  <si>
    <t>Gesamt</t>
  </si>
  <si>
    <t>Land</t>
  </si>
  <si>
    <t>Gemeinden</t>
  </si>
  <si>
    <t>Laufende Ausgaben</t>
  </si>
  <si>
    <t>Lehrkräfte</t>
  </si>
  <si>
    <t>Sachaufwand</t>
  </si>
  <si>
    <t>Übrige laufende Aufwendungen</t>
  </si>
  <si>
    <t>Investitionsausgaben</t>
  </si>
  <si>
    <t>Personalaufwand</t>
  </si>
  <si>
    <t>Mobilien, Maschinen, Fahrzeuge</t>
  </si>
  <si>
    <t>Bildungsausgaben Total</t>
  </si>
  <si>
    <t>Öffentliche Ausgaben nach Ausgabenart und staatlicher Ebene</t>
  </si>
  <si>
    <t>Laufende Ausgaben nach Schulstufe und Ausgabenart</t>
  </si>
  <si>
    <t>Aufteilbare Ausgaben</t>
  </si>
  <si>
    <t>Aufteilbare laufende Ausgaben</t>
  </si>
  <si>
    <t>Nicht aufteilbare laufende Ausgaben</t>
  </si>
  <si>
    <t>Liechtensteinische Musikschule</t>
  </si>
  <si>
    <t>Liechtensteinische Kunstschule</t>
  </si>
  <si>
    <t>Erwachsenenbildung</t>
  </si>
  <si>
    <t>Stipendien</t>
  </si>
  <si>
    <t>Internationale Programme</t>
  </si>
  <si>
    <t>Grundlagenforschung</t>
  </si>
  <si>
    <t>Nicht aufteilbare Ausgaben</t>
  </si>
  <si>
    <t>Freiwilliges 10. Schuljahr</t>
  </si>
  <si>
    <t>Time-Out Schule</t>
  </si>
  <si>
    <t>Studiendarlehen</t>
  </si>
  <si>
    <t>Beiträge an private Institutionen</t>
  </si>
  <si>
    <t>Dienstleistungen Dritter für baulichen Unterhalt</t>
  </si>
  <si>
    <t>Mieten</t>
  </si>
  <si>
    <t>Beiträge an private Haushalte</t>
  </si>
  <si>
    <t>Interne Verrechnung</t>
  </si>
  <si>
    <t>Oberschule</t>
  </si>
  <si>
    <t>Realschule</t>
  </si>
  <si>
    <t>Berufliche Grundbildung</t>
  </si>
  <si>
    <t>Beiträge an eigene Anstalten</t>
  </si>
  <si>
    <t>Restlicher Sachaufwand</t>
  </si>
  <si>
    <t>Beiträge an Fachhochschulen</t>
  </si>
  <si>
    <t>Höhere Berufsbildung</t>
  </si>
  <si>
    <t>Sonderschule (inkl. PTM)</t>
  </si>
  <si>
    <t>Liechtenstein-Institut</t>
  </si>
  <si>
    <t>Liecht. Gymnasium (1.-4. Klasse)</t>
  </si>
  <si>
    <t>Liecht. Gymnasium (5.-7. Klasse)</t>
  </si>
  <si>
    <t>Total laufende Ausgaben</t>
  </si>
  <si>
    <t>Weitere Beiträge an Schulen im Ausland</t>
  </si>
  <si>
    <t>in CHF</t>
  </si>
  <si>
    <t>in %</t>
  </si>
  <si>
    <t xml:space="preserve"> in CHF</t>
  </si>
  <si>
    <t>Tagesschule/Tagesstruktur</t>
  </si>
  <si>
    <t>Schulstufe</t>
  </si>
  <si>
    <t>Ausgabenart</t>
  </si>
  <si>
    <t>Büro-, Schulmaterial, Drucksachen</t>
  </si>
  <si>
    <t>Beiträge an gemischtwirtschaftliche Unternehmungen</t>
  </si>
  <si>
    <t>Beiträge an Universitäten im Ausland</t>
  </si>
  <si>
    <t>Öffentliche Ausgaben nach Schulstufe und staatlicher Ebene</t>
  </si>
  <si>
    <t>Universität Liechtenstein</t>
  </si>
  <si>
    <t>Primarschule (inkl. Kindergarten)</t>
  </si>
  <si>
    <t>Laufende Ausgaben pro Schulkind an öffentlichen Schulen nach Schulstufe und Ausgabenart</t>
  </si>
  <si>
    <t>übriger Personalaufwand</t>
  </si>
  <si>
    <t>Berufsmaturitätsschule Liecht.</t>
  </si>
  <si>
    <t>Übriger Personalaufwand</t>
  </si>
  <si>
    <t>Sonderschule</t>
  </si>
  <si>
    <t>Erläuterung zur Tabelle:</t>
  </si>
  <si>
    <t xml:space="preserve">Invesitionsausgaben sind in dieser Tabelle nicht berücksichtigt. </t>
  </si>
  <si>
    <t>Beiträge an die Forschung</t>
  </si>
  <si>
    <t>Beiträge an weitere Bildungsinstitutionen</t>
  </si>
  <si>
    <t>Berufsmaturitätsschule Liechtenstein</t>
  </si>
  <si>
    <t>Gymnasium (5.-7. Klasse)</t>
  </si>
  <si>
    <t>Gymnasium (1.-4.Klasse)</t>
  </si>
  <si>
    <t>Öffentliche Bildungsausgaben nach Schulstufe</t>
  </si>
  <si>
    <t>2013 (ESVG 95)</t>
  </si>
  <si>
    <t>2013 (ESVG 2010)</t>
  </si>
  <si>
    <t>.</t>
  </si>
  <si>
    <t>BNE in Mio. CHF, Anteil am BNE in %: Im Zuge der VGR Revision 2014 wurde die Berechnung des BNE auf das Europäische System Volkswirtschaftlicher Gesamtrechnungen (ESVG 2010) umgestellt. Die Berechnung gemäss ESVG 2010 erfolgte erstmals für das 2013. Die Umstellung führte im Referenzjahr 2013 zu einer Zunahme des BNE von 16.3%. Das BNE und der darauf basierende Kennwert sind daher ab 2013 nicht mit den Vorjahren vergleichbar.</t>
  </si>
  <si>
    <t>Bruttonationaleinkommen (BNE): Volkswirtschaftliche Gesamtrechnung</t>
  </si>
  <si>
    <t>in Mio. CHF</t>
  </si>
  <si>
    <t xml:space="preserve"> Erläuterung zur Tabelle:</t>
  </si>
  <si>
    <t>Sekundarstufe I und Sekundarstufe II: Ab 2014 wird das Freiwillige 10. Schuljahr der Sekundarstufe II zugerechnet, vorher war es der Sekundarstufe I zugeteilt. Die Zeitreihe wurde entsprechend angepasst.</t>
  </si>
  <si>
    <t>Berufsbildung: Umfasst die Ausgaben für die berufliche Grundbildung.</t>
  </si>
  <si>
    <t>Fürstentum Liechtenstein</t>
  </si>
  <si>
    <t>Erscheinungsdatum:</t>
  </si>
  <si>
    <t>Version:</t>
  </si>
  <si>
    <t>Ersetzt Version vom:</t>
  </si>
  <si>
    <t>-</t>
  </si>
  <si>
    <t xml:space="preserve">Erscheinungsweise: </t>
  </si>
  <si>
    <t>Jährlich</t>
  </si>
  <si>
    <t xml:space="preserve">Herausgeber: </t>
  </si>
  <si>
    <t>Amt für Statistik Liechtenstein</t>
  </si>
  <si>
    <t>Bearbeitung:</t>
  </si>
  <si>
    <t>Auskunft:</t>
  </si>
  <si>
    <t xml:space="preserve">Sprache: </t>
  </si>
  <si>
    <t>Deutsch</t>
  </si>
  <si>
    <t>Nutzungsbedingungen:</t>
  </si>
  <si>
    <t>Publikations-ID:</t>
  </si>
  <si>
    <t>Zeitreihen</t>
  </si>
  <si>
    <t>Titel</t>
  </si>
  <si>
    <t>Tabelle</t>
  </si>
  <si>
    <t>Ein Strich an Stelle einer Zahl bedeutet Null.</t>
  </si>
  <si>
    <t>0 oder 0.0</t>
  </si>
  <si>
    <t>Wert unterstrichen</t>
  </si>
  <si>
    <t>Berichtigte definitive Ergebnisse</t>
  </si>
  <si>
    <t>……..</t>
  </si>
  <si>
    <t>&lt;&lt;&lt; Inhalt</t>
  </si>
  <si>
    <t xml:space="preserve">&lt;&lt;&lt; Metadaten </t>
  </si>
  <si>
    <t>Eine Null an Stelle einer anderen Zahl bedeutet eine Grösse, die kleiner als die Hälfte der verwendeten Zähleinheit ist.</t>
  </si>
  <si>
    <t>Ein Punkt an Stelle einer Zahl bedeutet, dass die Zahlenangabe nicht möglich ist, weil die begrifflichen Voraussetzungen dazu fehlen.</t>
  </si>
  <si>
    <t>*</t>
  </si>
  <si>
    <t>Ein Stern an Stelle einer Zahl bedeutet, dass die Zahlenangabe nicht erhältlich oder nicht erhoben oder aus Datenschutzgründen unterblieben ist.</t>
  </si>
  <si>
    <t>%</t>
  </si>
  <si>
    <t>Prozent</t>
  </si>
  <si>
    <t>Bruch einer Zeitreihe</t>
  </si>
  <si>
    <t>Öffentliche Bildungsausgaben nach Schulstufe und staatlicher Ebene</t>
  </si>
  <si>
    <t>Öffentliche Bildungsausgaben nach Ausgabenart und staatlicher Ebene</t>
  </si>
  <si>
    <t>Öffentliche Ausgaben für Bildung seit 2004</t>
  </si>
  <si>
    <t>Öffentliche Ausgaben für Bildung nach Ausgabenart seit 2004</t>
  </si>
  <si>
    <t>Öffentliche Ausgaben für Bildung nach Schulstufe seit 2009</t>
  </si>
  <si>
    <t>Sekundarstufe II: Enthält die Ausgaben für das Freiwillige 10. Schuljahr, das Liechtensteinische Gymnasium (5.-7. Klasse) und die Berufsmaturitätsschule Liechtenstein.</t>
  </si>
  <si>
    <t>Anzahl Schulkinder</t>
  </si>
  <si>
    <t>Rechnungsjahr</t>
  </si>
  <si>
    <t>Öffentliche Bildungsausgaben seit 2004</t>
  </si>
  <si>
    <t>BNE in Mio. CHF</t>
  </si>
  <si>
    <t>Anteil am BNE in %</t>
  </si>
  <si>
    <t>Gesamtausgaben Land und Gemeinden in Mio. CHF</t>
  </si>
  <si>
    <t>Anteil der Bildungsausgaben in % an den Gesamtausgaben</t>
  </si>
  <si>
    <t>Ausgaben pro Einwohner in CHF</t>
  </si>
  <si>
    <t>Gesamtausgaben für Bildung von Land und Gemeinden in Mio. CHF</t>
  </si>
  <si>
    <t>Öffentliche Bildungsausgaben nach Ausgabenart seit 2004</t>
  </si>
  <si>
    <t>Öffentliche Bildungsausgaben nach Schulstufe seit 2009</t>
  </si>
  <si>
    <t>Berufsbildung</t>
  </si>
  <si>
    <t>Tertiärstufe</t>
  </si>
  <si>
    <t>Weitere Ausgaben</t>
  </si>
  <si>
    <t>Datenquelle:</t>
  </si>
  <si>
    <t>Bevölkerung in Liechtenstein per Ende Jahr (31. Dezember).</t>
  </si>
  <si>
    <t>CC BY 4.0</t>
  </si>
  <si>
    <t>Berichtsjahr:</t>
  </si>
  <si>
    <t>Zeichenerklärungen</t>
  </si>
  <si>
    <t>Tabelle 1.1</t>
  </si>
  <si>
    <t>Tabelle 1.2</t>
  </si>
  <si>
    <t>Tabelle 1.3</t>
  </si>
  <si>
    <t>Tabelle 1.4</t>
  </si>
  <si>
    <t>Tabelle 1.5</t>
  </si>
  <si>
    <t>Tabelle 2.1</t>
  </si>
  <si>
    <t>Tabelle 2.2</t>
  </si>
  <si>
    <t>Tabelle 2.3</t>
  </si>
  <si>
    <t>Tabellen</t>
  </si>
  <si>
    <t>1.6.1</t>
  </si>
  <si>
    <t>8.1.1</t>
  </si>
  <si>
    <t>8.1.2</t>
  </si>
  <si>
    <t>8.1.3</t>
  </si>
  <si>
    <t>8.2.1</t>
  </si>
  <si>
    <t>9.7.1</t>
  </si>
  <si>
    <t>9.7.2</t>
  </si>
  <si>
    <t>9.7.3</t>
  </si>
  <si>
    <t>Oeffentliche Bildungsausgaben 2024</t>
  </si>
  <si>
    <t>Eva-Maria Schädler</t>
  </si>
  <si>
    <t>eva-maria.schaedler@llv.li, +423 236 7164</t>
  </si>
  <si>
    <t>485.2024.01.1</t>
  </si>
  <si>
    <t>bis 2022</t>
  </si>
  <si>
    <t>Schuljahr 2024/25 und Rechnungsjahr 2024</t>
  </si>
  <si>
    <t>Rechnungsjahr 2024</t>
  </si>
  <si>
    <t>Weiterbildung</t>
  </si>
  <si>
    <t>2023 erfolgte eine Korrektur aufgrund einer Bereinigung der Kontenzuordnung sowie der nachträglichen Verrechnung von Lehrmittelverkäuften zwischen Land und Gemeinden.</t>
  </si>
  <si>
    <t>Weiterbildung: Umfasst die Ausgaben der  Liechtensteinischen Kunstschule und der Liechtensteinischen Musikschule sowie die Ausgaben für die Stiftung Erwachsenenbildung.</t>
  </si>
  <si>
    <t>In dieser Tabelle sind nur die Ausgaben für die öffentlichen Schulen berücksichtigt.</t>
  </si>
  <si>
    <t>Neu ab 2023: Zuordnung der Höheren Beruflichen Bildung zur Tertiärstufe und Zuordnung der Liechtensteinischen Musikschule zum Weiterbildungsbereich. Bis dahin waren diese Ausgaben in der Kategorie 'Weitere Ausgaben' enthalten.</t>
  </si>
  <si>
    <t>Weitere Ausgaben: Hier sind unter anderem die Ausgaben für Sonderschulen, Tagesstrukturen, Beiträge an Fachhochschulen und Universitäten im Ausland, Ausgaben für die Grundlagenforschung und Stipendien sowie die Investitionskosten enthalten.</t>
  </si>
  <si>
    <t>Öffentliche Ausgaben: Amt für Finanzen</t>
  </si>
  <si>
    <t>Liechtensteinisches Gymnasium (1.-4. Klasse)</t>
  </si>
  <si>
    <t>Liechtensteinisches Gymnasium (5.-7. Klasse)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</si>
</sst>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43" formatCode="_ * #,##0.00_ ;_ * \-#,##0.00_ ;_ * &quot;-&quot;??_ ;_ @_ "/>
    <numFmt numFmtId="164" formatCode="0.0"/>
    <numFmt numFmtId="165" formatCode="_ * #,##0.0_ ;_ * \-#,##0.0_ ;_ * &quot;-&quot;??_ ;_ @_ "/>
    <numFmt numFmtId="166" formatCode="0.000000000"/>
    <numFmt numFmtId="167" formatCode="#,##0.0"/>
    <numFmt numFmtId="168" formatCode="#\ ###;0;0\ "/>
    <numFmt numFmtId="169" formatCode="0.000"/>
    <numFmt numFmtId="170" formatCode="###\ ###\ ###"/>
    <numFmt numFmtId="171" formatCode="#,###,##0;\-#,###,##0;\ &quot;-&quot;;\ @"/>
    <numFmt numFmtId="172" formatCode="_ * #,##0.0_ ;_ * \-#,##0.0_ ;_ * &quot;-&quot;?_ ;_ @_ "/>
    <numFmt numFmtId="173" formatCode="#,###,##0.0;\-#,###,##0.0;\ &quot;-&quot;;\ @"/>
  </numFmts>
  <fonts count="24"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0"/>
      <name val="Century Gothic"/>
      <family val="2"/>
    </font>
    <font>
      <sz val="11"/>
      <color theme="1"/>
      <name val="Calibri"/>
      <family val="2"/>
      <scheme val="minor"/>
    </font>
    <font>
      <b/>
      <sz val="12"/>
      <name val="Calibri"/>
      <family val="2"/>
      <scheme val="minor"/>
    </font>
    <font>
      <sz val="10"/>
      <name val="Calibri"/>
      <family val="2"/>
      <scheme val="minor"/>
    </font>
    <font>
      <u/>
      <sz val="10"/>
      <color theme="10"/>
      <name val="Arial"/>
      <family val="2"/>
    </font>
    <font>
      <sz val="10"/>
      <name val="Arial"/>
      <family val="2"/>
    </font>
    <font>
      <b/>
      <sz val="10"/>
      <color rgb="FFFFFFFF"/>
      <name val="Calibri"/>
      <family val="2"/>
      <scheme val="minor"/>
    </font>
    <font>
      <u/>
      <sz val="10"/>
      <color theme="10"/>
      <name val="Calibri"/>
      <family val="2"/>
      <scheme val="minor"/>
    </font>
    <font>
      <b/>
      <sz val="10"/>
      <name val="Calibri"/>
      <family val="2"/>
      <scheme val="minor"/>
    </font>
    <font>
      <u/>
      <sz val="10"/>
      <name val="Calibri"/>
      <family val="2"/>
      <scheme val="minor"/>
    </font>
    <font>
      <b/>
      <sz val="10"/>
      <color indexed="23"/>
      <name val="Calibri"/>
      <family val="2"/>
      <scheme val="minor"/>
    </font>
    <font>
      <sz val="10"/>
      <color theme="0" tint="-0.499984740745262"/>
      <name val="Calibri"/>
      <family val="2"/>
      <scheme val="minor"/>
    </font>
    <font>
      <i/>
      <sz val="10"/>
      <name val="Calibri"/>
      <family val="2"/>
      <scheme val="minor"/>
    </font>
    <font>
      <sz val="12"/>
      <name val="Calibri"/>
      <family val="2"/>
      <scheme val="minor"/>
    </font>
    <font>
      <sz val="10"/>
      <color theme="1"/>
      <name val="Calibri"/>
      <family val="2"/>
      <scheme val="minor"/>
    </font>
    <font>
      <i/>
      <sz val="10.4"/>
      <color indexed="8"/>
      <name val="Calibri"/>
      <family val="2"/>
      <scheme val="minor"/>
    </font>
    <font>
      <sz val="10"/>
      <color indexed="8"/>
      <name val="Calibri"/>
      <family val="2"/>
      <scheme val="minor"/>
    </font>
    <font>
      <sz val="9"/>
      <color indexed="8"/>
      <name val="Calibri"/>
      <family val="2"/>
      <scheme val="minor"/>
    </font>
    <font>
      <sz val="12"/>
      <color indexed="8"/>
      <name val="Calibri"/>
      <family val="2"/>
      <scheme val="minor"/>
    </font>
  </fonts>
  <fills count="4">
    <fill>
      <patternFill patternType="none"/>
    </fill>
    <fill>
      <patternFill patternType="gray125"/>
    </fill>
    <fill>
      <patternFill patternType="solid">
        <fgColor theme="3"/>
        <bgColor indexed="64"/>
      </patternFill>
    </fill>
    <fill>
      <patternFill patternType="solid">
        <fgColor theme="3" tint="0.79998168889431442"/>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0">
    <xf numFmtId="0" fontId="0" fillId="0" borderId="0"/>
    <xf numFmtId="0" fontId="6" fillId="0" borderId="0"/>
    <xf numFmtId="0" fontId="5" fillId="0" borderId="0"/>
    <xf numFmtId="0" fontId="3" fillId="0" borderId="0"/>
    <xf numFmtId="0" fontId="3" fillId="0" borderId="0"/>
    <xf numFmtId="0" fontId="2" fillId="0" borderId="0"/>
    <xf numFmtId="0" fontId="2" fillId="0" borderId="0"/>
    <xf numFmtId="0" fontId="2" fillId="0" borderId="0"/>
    <xf numFmtId="0" fontId="9" fillId="0" borderId="0" applyNumberFormat="0" applyFill="0" applyBorder="0" applyAlignment="0" applyProtection="0"/>
    <xf numFmtId="43" fontId="10" fillId="0" borderId="0" applyFont="0" applyFill="0" applyBorder="0" applyAlignment="0" applyProtection="0"/>
    <xf numFmtId="0" fontId="3" fillId="0" borderId="0"/>
    <xf numFmtId="0" fontId="4" fillId="0" borderId="0"/>
    <xf numFmtId="0" fontId="3" fillId="0" borderId="0"/>
    <xf numFmtId="0" fontId="3"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9" fillId="0" borderId="0" applyNumberFormat="0" applyFill="0" applyBorder="0" applyAlignment="0" applyProtection="0"/>
  </cellStyleXfs>
  <cellXfs count="111">
    <xf numFmtId="0" fontId="0" fillId="0" borderId="0" xfId="0"/>
    <xf numFmtId="0" fontId="7" fillId="0" borderId="0" xfId="3" applyFont="1" applyAlignment="1">
      <alignment horizontal="left" vertical="center"/>
    </xf>
    <xf numFmtId="0" fontId="8" fillId="0" borderId="0" xfId="7" applyFont="1" applyAlignment="1">
      <alignment horizontal="left" vertical="center"/>
    </xf>
    <xf numFmtId="0" fontId="8" fillId="0" borderId="0" xfId="3" applyFont="1" applyAlignment="1">
      <alignment horizontal="left" vertical="center"/>
    </xf>
    <xf numFmtId="0" fontId="8" fillId="0" borderId="0" xfId="3" quotePrefix="1" applyFont="1" applyAlignment="1">
      <alignment horizontal="left" vertical="center"/>
    </xf>
    <xf numFmtId="0" fontId="7" fillId="0" borderId="0" xfId="10" applyFont="1"/>
    <xf numFmtId="0" fontId="11" fillId="2" borderId="0" xfId="0" applyFont="1" applyFill="1" applyAlignment="1">
      <alignment horizontal="left" vertical="center"/>
    </xf>
    <xf numFmtId="0" fontId="8" fillId="0" borderId="0" xfId="0" applyFont="1"/>
    <xf numFmtId="0" fontId="13" fillId="0" borderId="0" xfId="10" applyFont="1" applyAlignment="1">
      <alignment horizontal="left"/>
    </xf>
    <xf numFmtId="0" fontId="13" fillId="0" borderId="0" xfId="10" applyFont="1" applyAlignment="1">
      <alignment horizontal="right"/>
    </xf>
    <xf numFmtId="0" fontId="7" fillId="0" borderId="0" xfId="0" applyFont="1"/>
    <xf numFmtId="41" fontId="8" fillId="0" borderId="0" xfId="11" applyNumberFormat="1" applyFont="1" applyAlignment="1">
      <alignment horizontal="left"/>
    </xf>
    <xf numFmtId="49" fontId="12" fillId="0" borderId="0" xfId="8" applyNumberFormat="1" applyFont="1" applyFill="1" applyBorder="1" applyAlignment="1">
      <alignment horizontal="left" vertical="center"/>
    </xf>
    <xf numFmtId="41" fontId="8" fillId="0" borderId="0" xfId="11" applyNumberFormat="1" applyFont="1"/>
    <xf numFmtId="171" fontId="8" fillId="3" borderId="0" xfId="9" applyNumberFormat="1" applyFont="1" applyFill="1" applyBorder="1" applyAlignment="1">
      <alignment horizontal="right"/>
    </xf>
    <xf numFmtId="164" fontId="8" fillId="0" borderId="0" xfId="3" applyNumberFormat="1" applyFont="1"/>
    <xf numFmtId="0" fontId="12" fillId="0" borderId="0" xfId="8" applyFont="1" applyFill="1" applyBorder="1" applyAlignment="1">
      <alignment horizontal="left" vertical="center"/>
    </xf>
    <xf numFmtId="172" fontId="8" fillId="0" borderId="0" xfId="11" applyNumberFormat="1" applyFont="1"/>
    <xf numFmtId="0" fontId="8" fillId="0" borderId="0" xfId="0" applyFont="1" applyAlignment="1">
      <alignment horizontal="right"/>
    </xf>
    <xf numFmtId="164" fontId="8" fillId="0" borderId="0" xfId="0" applyNumberFormat="1" applyFont="1" applyAlignment="1">
      <alignment horizontal="right"/>
    </xf>
    <xf numFmtId="165" fontId="8" fillId="0" borderId="0" xfId="0" applyNumberFormat="1" applyFont="1" applyAlignment="1">
      <alignment horizontal="right" wrapText="1"/>
    </xf>
    <xf numFmtId="164" fontId="8" fillId="0" borderId="0" xfId="2" applyNumberFormat="1" applyFont="1" applyAlignment="1">
      <alignment horizontal="right"/>
    </xf>
    <xf numFmtId="0" fontId="8" fillId="0" borderId="0" xfId="0" applyFont="1" applyAlignment="1">
      <alignment horizontal="left" indent="1"/>
    </xf>
    <xf numFmtId="171" fontId="8" fillId="0" borderId="0" xfId="9" applyNumberFormat="1" applyFont="1" applyFill="1" applyBorder="1" applyAlignment="1">
      <alignment horizontal="right"/>
    </xf>
    <xf numFmtId="0" fontId="13" fillId="0" borderId="1" xfId="0" applyFont="1" applyBorder="1"/>
    <xf numFmtId="0" fontId="13" fillId="0" borderId="1" xfId="0" applyFont="1" applyBorder="1" applyAlignment="1">
      <alignment wrapText="1"/>
    </xf>
    <xf numFmtId="0" fontId="13" fillId="0" borderId="0" xfId="0" applyFont="1" applyAlignment="1">
      <alignment wrapText="1"/>
    </xf>
    <xf numFmtId="0" fontId="8" fillId="0" borderId="0" xfId="3" applyFont="1"/>
    <xf numFmtId="0" fontId="13" fillId="0" borderId="0" xfId="3" applyFont="1"/>
    <xf numFmtId="0" fontId="8" fillId="0" borderId="0" xfId="3" applyFont="1" applyAlignment="1">
      <alignment horizontal="left"/>
    </xf>
    <xf numFmtId="0" fontId="8" fillId="0" borderId="0" xfId="0" applyFont="1" applyAlignment="1">
      <alignment horizontal="left"/>
    </xf>
    <xf numFmtId="164" fontId="8" fillId="0" borderId="0" xfId="0" applyNumberFormat="1" applyFont="1" applyAlignment="1">
      <alignment wrapText="1"/>
    </xf>
    <xf numFmtId="0" fontId="16" fillId="0" borderId="0" xfId="0" applyFont="1" applyAlignment="1">
      <alignment horizontal="right"/>
    </xf>
    <xf numFmtId="164" fontId="8" fillId="0" borderId="2" xfId="3" applyNumberFormat="1" applyFont="1" applyBorder="1"/>
    <xf numFmtId="167" fontId="8" fillId="0" borderId="2" xfId="3" applyNumberFormat="1" applyFont="1" applyBorder="1" applyAlignment="1">
      <alignment horizontal="right" vertical="center"/>
    </xf>
    <xf numFmtId="167" fontId="8" fillId="0" borderId="0" xfId="3" applyNumberFormat="1" applyFont="1" applyAlignment="1">
      <alignment horizontal="right" vertical="center"/>
    </xf>
    <xf numFmtId="164" fontId="8" fillId="0" borderId="0" xfId="0" applyNumberFormat="1" applyFont="1"/>
    <xf numFmtId="167" fontId="8" fillId="0" borderId="0" xfId="0" applyNumberFormat="1" applyFont="1" applyAlignment="1">
      <alignment horizontal="right" vertical="center"/>
    </xf>
    <xf numFmtId="167" fontId="8" fillId="0" borderId="0" xfId="3" applyNumberFormat="1" applyFont="1"/>
    <xf numFmtId="164" fontId="8" fillId="0" borderId="0" xfId="3" applyNumberFormat="1" applyFont="1" applyAlignment="1">
      <alignment horizontal="right"/>
    </xf>
    <xf numFmtId="0" fontId="17" fillId="0" borderId="0" xfId="3" applyFont="1" applyAlignment="1">
      <alignment horizontal="left"/>
    </xf>
    <xf numFmtId="164" fontId="17" fillId="0" borderId="0" xfId="3" applyNumberFormat="1" applyFont="1"/>
    <xf numFmtId="164" fontId="17" fillId="0" borderId="0" xfId="3" applyNumberFormat="1" applyFont="1" applyAlignment="1">
      <alignment horizontal="right"/>
    </xf>
    <xf numFmtId="0" fontId="13" fillId="0" borderId="1" xfId="0" applyFont="1" applyBorder="1" applyAlignment="1">
      <alignment horizontal="left" wrapText="1"/>
    </xf>
    <xf numFmtId="0" fontId="8" fillId="0" borderId="0" xfId="12" applyFont="1"/>
    <xf numFmtId="0" fontId="14" fillId="0" borderId="0" xfId="12" applyFont="1"/>
    <xf numFmtId="0" fontId="13" fillId="0" borderId="1" xfId="0" applyFont="1" applyBorder="1" applyAlignment="1">
      <alignment horizontal="left"/>
    </xf>
    <xf numFmtId="164" fontId="8" fillId="0" borderId="0" xfId="3" applyNumberFormat="1" applyFont="1" applyAlignment="1">
      <alignment wrapText="1"/>
    </xf>
    <xf numFmtId="0" fontId="8" fillId="0" borderId="0" xfId="3" applyFont="1" applyAlignment="1">
      <alignment wrapText="1"/>
    </xf>
    <xf numFmtId="0" fontId="13" fillId="0" borderId="0" xfId="3" applyFont="1" applyAlignment="1">
      <alignment wrapText="1"/>
    </xf>
    <xf numFmtId="0" fontId="13" fillId="0" borderId="3" xfId="0" applyFont="1" applyBorder="1"/>
    <xf numFmtId="0" fontId="18" fillId="0" borderId="0" xfId="0" applyFont="1"/>
    <xf numFmtId="171" fontId="13" fillId="3" borderId="0" xfId="9" applyNumberFormat="1" applyFont="1" applyFill="1" applyBorder="1" applyAlignment="1">
      <alignment horizontal="right"/>
    </xf>
    <xf numFmtId="164" fontId="13" fillId="0" borderId="0" xfId="3" applyNumberFormat="1" applyFont="1"/>
    <xf numFmtId="0" fontId="8" fillId="0" borderId="0" xfId="3" applyFont="1" applyAlignment="1">
      <alignment vertical="center"/>
    </xf>
    <xf numFmtId="173" fontId="8" fillId="0" borderId="0" xfId="9" applyNumberFormat="1" applyFont="1" applyFill="1" applyBorder="1" applyAlignment="1">
      <alignment horizontal="right"/>
    </xf>
    <xf numFmtId="0" fontId="8" fillId="0" borderId="0" xfId="0" applyFont="1" applyAlignment="1">
      <alignment wrapText="1"/>
    </xf>
    <xf numFmtId="0" fontId="8" fillId="0" borderId="0" xfId="0" applyFont="1" applyAlignment="1">
      <alignment horizontal="left" wrapText="1"/>
    </xf>
    <xf numFmtId="0" fontId="13" fillId="0" borderId="0" xfId="0" applyFont="1"/>
    <xf numFmtId="164" fontId="13" fillId="0" borderId="0" xfId="0" applyNumberFormat="1" applyFont="1"/>
    <xf numFmtId="171" fontId="13" fillId="0" borderId="0" xfId="9" applyNumberFormat="1" applyFont="1" applyFill="1" applyBorder="1" applyAlignment="1">
      <alignment horizontal="right"/>
    </xf>
    <xf numFmtId="0" fontId="8" fillId="0" borderId="3" xfId="0" applyFont="1" applyBorder="1"/>
    <xf numFmtId="0" fontId="13" fillId="0" borderId="3" xfId="0" applyFont="1" applyBorder="1" applyAlignment="1">
      <alignment wrapText="1"/>
    </xf>
    <xf numFmtId="0" fontId="12" fillId="0" borderId="0" xfId="8" applyFont="1" applyFill="1" applyBorder="1" applyAlignment="1">
      <alignment horizontal="left"/>
    </xf>
    <xf numFmtId="0" fontId="8" fillId="0" borderId="1" xfId="0" applyFont="1" applyBorder="1" applyAlignment="1">
      <alignment horizontal="left"/>
    </xf>
    <xf numFmtId="0" fontId="8" fillId="0" borderId="0" xfId="3" applyFont="1" applyAlignment="1">
      <alignment vertical="top"/>
    </xf>
    <xf numFmtId="0" fontId="13" fillId="0" borderId="1" xfId="3" applyFont="1" applyBorder="1"/>
    <xf numFmtId="0" fontId="13" fillId="0" borderId="1" xfId="3" applyFont="1" applyBorder="1" applyAlignment="1">
      <alignment horizontal="left" wrapText="1"/>
    </xf>
    <xf numFmtId="0" fontId="13" fillId="0" borderId="1" xfId="3" applyFont="1" applyBorder="1" applyAlignment="1">
      <alignment wrapText="1"/>
    </xf>
    <xf numFmtId="0" fontId="8" fillId="0" borderId="1" xfId="3" applyFont="1" applyBorder="1"/>
    <xf numFmtId="0" fontId="13" fillId="0" borderId="0" xfId="0" applyFont="1" applyAlignment="1">
      <alignment horizontal="left" vertical="center"/>
    </xf>
    <xf numFmtId="164" fontId="13" fillId="0" borderId="1" xfId="0" applyNumberFormat="1" applyFont="1" applyBorder="1"/>
    <xf numFmtId="0" fontId="8" fillId="0" borderId="0" xfId="3" applyFont="1" applyAlignment="1">
      <alignment vertical="top" wrapText="1"/>
    </xf>
    <xf numFmtId="0" fontId="8" fillId="0" borderId="2" xfId="0" applyFont="1" applyBorder="1" applyAlignment="1">
      <alignment horizontal="left"/>
    </xf>
    <xf numFmtId="0" fontId="13" fillId="0" borderId="1" xfId="3" applyFont="1" applyBorder="1" applyAlignment="1">
      <alignment horizontal="left"/>
    </xf>
    <xf numFmtId="0" fontId="8" fillId="0" borderId="1" xfId="0" applyFont="1" applyBorder="1"/>
    <xf numFmtId="1" fontId="8" fillId="0" borderId="0" xfId="0" applyNumberFormat="1" applyFont="1"/>
    <xf numFmtId="0" fontId="19" fillId="0" borderId="0" xfId="0" applyFont="1" applyAlignment="1">
      <alignment horizontal="right"/>
    </xf>
    <xf numFmtId="166" fontId="8" fillId="0" borderId="0" xfId="0" applyNumberFormat="1" applyFont="1"/>
    <xf numFmtId="1" fontId="8" fillId="0" borderId="0" xfId="0" applyNumberFormat="1" applyFont="1" applyAlignment="1">
      <alignment horizontal="right"/>
    </xf>
    <xf numFmtId="1" fontId="8" fillId="0" borderId="0" xfId="2" applyNumberFormat="1" applyFont="1" applyAlignment="1">
      <alignment horizontal="right"/>
    </xf>
    <xf numFmtId="0" fontId="8" fillId="0" borderId="0" xfId="3" applyFont="1" applyAlignment="1">
      <alignment horizontal="right" vertical="center"/>
    </xf>
    <xf numFmtId="168" fontId="20" fillId="0" borderId="0" xfId="4" applyNumberFormat="1" applyFont="1" applyAlignment="1">
      <alignment horizontal="right"/>
    </xf>
    <xf numFmtId="1" fontId="8" fillId="0" borderId="0" xfId="3" applyNumberFormat="1" applyFont="1"/>
    <xf numFmtId="0" fontId="13" fillId="0" borderId="0" xfId="3" applyFont="1" applyAlignment="1">
      <alignment horizontal="center" wrapText="1"/>
    </xf>
    <xf numFmtId="0" fontId="21" fillId="0" borderId="0" xfId="5" applyFont="1" applyAlignment="1">
      <alignment vertical="top" wrapText="1"/>
    </xf>
    <xf numFmtId="0" fontId="22" fillId="0" borderId="0" xfId="6" applyFont="1"/>
    <xf numFmtId="0" fontId="22" fillId="0" borderId="0" xfId="6" applyFont="1" applyAlignment="1">
      <alignment vertical="top" wrapText="1"/>
    </xf>
    <xf numFmtId="1" fontId="8" fillId="0" borderId="0" xfId="3" applyNumberFormat="1" applyFont="1" applyAlignment="1">
      <alignment horizontal="right"/>
    </xf>
    <xf numFmtId="169" fontId="8" fillId="0" borderId="0" xfId="3" applyNumberFormat="1" applyFont="1"/>
    <xf numFmtId="1" fontId="13" fillId="0" borderId="0" xfId="3" applyNumberFormat="1" applyFont="1" applyAlignment="1">
      <alignment horizontal="right"/>
    </xf>
    <xf numFmtId="170" fontId="8" fillId="0" borderId="0" xfId="3" applyNumberFormat="1" applyFont="1" applyAlignment="1">
      <alignment horizontal="right"/>
    </xf>
    <xf numFmtId="170" fontId="8" fillId="0" borderId="0" xfId="3" applyNumberFormat="1" applyFont="1"/>
    <xf numFmtId="0" fontId="23" fillId="0" borderId="0" xfId="3" applyFont="1"/>
    <xf numFmtId="0" fontId="15" fillId="0" borderId="0" xfId="3" applyFont="1" applyAlignment="1">
      <alignment horizontal="right"/>
    </xf>
    <xf numFmtId="0" fontId="13" fillId="0" borderId="0" xfId="13" applyFont="1" applyAlignment="1">
      <alignment horizontal="left" vertical="center"/>
    </xf>
    <xf numFmtId="171" fontId="17" fillId="0" borderId="0" xfId="9" applyNumberFormat="1" applyFont="1" applyFill="1" applyBorder="1" applyAlignment="1">
      <alignment horizontal="right"/>
    </xf>
    <xf numFmtId="171" fontId="19" fillId="0" borderId="0" xfId="9" applyNumberFormat="1" applyFont="1" applyFill="1" applyBorder="1" applyAlignment="1">
      <alignment horizontal="right"/>
    </xf>
    <xf numFmtId="171" fontId="19" fillId="3" borderId="0" xfId="9" applyNumberFormat="1" applyFont="1" applyFill="1" applyBorder="1" applyAlignment="1">
      <alignment horizontal="right"/>
    </xf>
    <xf numFmtId="171" fontId="8" fillId="0" borderId="0" xfId="0" applyNumberFormat="1" applyFont="1"/>
    <xf numFmtId="14" fontId="8" fillId="0" borderId="0" xfId="3" applyNumberFormat="1" applyFont="1" applyAlignment="1">
      <alignment horizontal="left" vertical="center"/>
    </xf>
    <xf numFmtId="14" fontId="8" fillId="0" borderId="0" xfId="3" quotePrefix="1" applyNumberFormat="1" applyFont="1" applyAlignment="1">
      <alignment horizontal="left" vertical="center"/>
    </xf>
    <xf numFmtId="0" fontId="8" fillId="0" borderId="0" xfId="3" applyFont="1" applyAlignment="1">
      <alignment horizontal="right"/>
    </xf>
    <xf numFmtId="0" fontId="12" fillId="0" borderId="0" xfId="8" quotePrefix="1" applyFont="1" applyFill="1" applyAlignment="1">
      <alignment horizontal="right"/>
    </xf>
    <xf numFmtId="0" fontId="8" fillId="0" borderId="0" xfId="19" quotePrefix="1" applyFont="1" applyFill="1" applyAlignment="1">
      <alignment horizontal="right"/>
    </xf>
    <xf numFmtId="164" fontId="14" fillId="0" borderId="0" xfId="3" applyNumberFormat="1" applyFont="1"/>
    <xf numFmtId="173" fontId="14" fillId="0" borderId="0" xfId="9" applyNumberFormat="1" applyFont="1" applyFill="1" applyBorder="1" applyAlignment="1">
      <alignment horizontal="right"/>
    </xf>
    <xf numFmtId="164" fontId="14" fillId="0" borderId="0" xfId="0" applyNumberFormat="1" applyFont="1"/>
    <xf numFmtId="164" fontId="14" fillId="0" borderId="0" xfId="0" applyNumberFormat="1" applyFont="1" applyAlignment="1">
      <alignment wrapText="1"/>
    </xf>
    <xf numFmtId="164" fontId="8" fillId="0" borderId="0" xfId="9" applyNumberFormat="1" applyFont="1" applyFill="1" applyBorder="1" applyAlignment="1">
      <alignment horizontal="right"/>
    </xf>
    <xf numFmtId="171" fontId="14" fillId="0" borderId="0" xfId="9" applyNumberFormat="1" applyFont="1" applyFill="1" applyBorder="1" applyAlignment="1">
      <alignment horizontal="right"/>
    </xf>
  </cellXfs>
  <cellStyles count="20">
    <cellStyle name="Komma" xfId="9" builtinId="3"/>
    <cellStyle name="Komma 2" xfId="18" xr:uid="{00000000-0005-0000-0000-00003C000000}"/>
    <cellStyle name="Link" xfId="8" builtinId="8"/>
    <cellStyle name="Link 2" xfId="19" xr:uid="{6AFFA2A1-AC56-480B-8ACF-41515217862D}"/>
    <cellStyle name="Standard" xfId="0" builtinId="0"/>
    <cellStyle name="Standard 10" xfId="5" xr:uid="{7B2366EB-B411-488C-A7C7-84C89401C83A}"/>
    <cellStyle name="Standard 10 2" xfId="15" xr:uid="{7B2366EB-B411-488C-A7C7-84C89401C83A}"/>
    <cellStyle name="Standard 2" xfId="1" xr:uid="{00000000-0005-0000-0000-000001000000}"/>
    <cellStyle name="Standard 2 2" xfId="10" xr:uid="{3FECBC3A-43E9-46F9-8886-26016418C2AE}"/>
    <cellStyle name="Standard 2 3" xfId="6" xr:uid="{74A4FB1B-5BB7-4B68-AC13-2A74CFDB00FF}"/>
    <cellStyle name="Standard 2 3 2" xfId="16" xr:uid="{74A4FB1B-5BB7-4B68-AC13-2A74CFDB00FF}"/>
    <cellStyle name="Standard 2 4" xfId="14" xr:uid="{00000000-0005-0000-0000-000001000000}"/>
    <cellStyle name="Standard 2 5" xfId="12" xr:uid="{E80C2B81-521E-4AA3-9D7F-747A75C37298}"/>
    <cellStyle name="Standard 3" xfId="3" xr:uid="{D7858BDF-794D-4E6E-8E63-EA471A698BCF}"/>
    <cellStyle name="Standard 4 2" xfId="7" xr:uid="{CCE785E6-D06A-4027-962B-4539906F9D74}"/>
    <cellStyle name="Standard 4 2 2" xfId="17" xr:uid="{CCE785E6-D06A-4027-962B-4539906F9D74}"/>
    <cellStyle name="Standard 7" xfId="13" xr:uid="{4E88BFEE-5CE6-429E-8697-C3B862107E88}"/>
    <cellStyle name="Standard_Mappe1" xfId="4" xr:uid="{85647CD4-54FB-449D-8B11-8DD52EEF3F32}"/>
    <cellStyle name="Standard_T1 Versicherte und Finanzen OKP Endversion" xfId="2" xr:uid="{00000000-0005-0000-0000-000002000000}"/>
    <cellStyle name="Standard_Tabelle von G: STATISTI ENERGIE PUBLIKAT 09Energie Energiestatistik 2009 Original" xfId="11" xr:uid="{2918C465-5B01-49F1-A6E3-E43442F6EAC8}"/>
  </cellStyles>
  <dxfs count="0"/>
  <tableStyles count="0" defaultTableStyle="TableStyleMedium2" defaultPivotStyle="PivotStyleLight16"/>
  <colors>
    <mruColors>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AC4E3-9E77-42D2-AE0C-95F838669661}">
  <sheetPr>
    <tabColor theme="4" tint="0.39997558519241921"/>
  </sheetPr>
  <dimension ref="A1:C24"/>
  <sheetViews>
    <sheetView zoomScaleNormal="100" workbookViewId="0">
      <selection activeCell="B14" sqref="B14"/>
    </sheetView>
  </sheetViews>
  <sheetFormatPr baseColWidth="10" defaultColWidth="11.42578125" defaultRowHeight="12.75" x14ac:dyDescent="0.2"/>
  <cols>
    <col min="1" max="1" width="19.5703125" style="27" customWidth="1"/>
    <col min="2" max="2" width="33.28515625" style="27" customWidth="1"/>
    <col min="3" max="16384" width="11.42578125" style="27"/>
  </cols>
  <sheetData>
    <row r="1" spans="1:2" ht="18" customHeight="1" x14ac:dyDescent="0.2">
      <c r="A1" s="1" t="s">
        <v>156</v>
      </c>
      <c r="B1" s="3"/>
    </row>
    <row r="2" spans="1:2" ht="15.95" customHeight="1" x14ac:dyDescent="0.2">
      <c r="A2" s="2" t="s">
        <v>82</v>
      </c>
      <c r="B2" s="3"/>
    </row>
    <row r="3" spans="1:2" ht="15.95" customHeight="1" x14ac:dyDescent="0.2">
      <c r="A3" s="3"/>
      <c r="B3" s="3"/>
    </row>
    <row r="4" spans="1:2" ht="15.95" customHeight="1" x14ac:dyDescent="0.2">
      <c r="A4" s="3" t="s">
        <v>83</v>
      </c>
      <c r="B4" s="100">
        <v>46261</v>
      </c>
    </row>
    <row r="5" spans="1:2" ht="15.95" customHeight="1" x14ac:dyDescent="0.2">
      <c r="A5" s="3" t="s">
        <v>84</v>
      </c>
      <c r="B5" s="3">
        <v>1</v>
      </c>
    </row>
    <row r="6" spans="1:2" ht="15.95" customHeight="1" x14ac:dyDescent="0.2">
      <c r="A6" s="3" t="s">
        <v>85</v>
      </c>
      <c r="B6" s="101" t="s">
        <v>86</v>
      </c>
    </row>
    <row r="7" spans="1:2" ht="15.95" customHeight="1" x14ac:dyDescent="0.2">
      <c r="A7" s="3" t="s">
        <v>137</v>
      </c>
      <c r="B7" s="3">
        <v>2024</v>
      </c>
    </row>
    <row r="8" spans="1:2" ht="15.95" customHeight="1" x14ac:dyDescent="0.2">
      <c r="A8" s="3" t="s">
        <v>87</v>
      </c>
      <c r="B8" s="3" t="s">
        <v>88</v>
      </c>
    </row>
    <row r="9" spans="1:2" ht="15.95" customHeight="1" x14ac:dyDescent="0.2">
      <c r="A9" s="3" t="s">
        <v>89</v>
      </c>
      <c r="B9" s="3" t="s">
        <v>90</v>
      </c>
    </row>
    <row r="10" spans="1:2" ht="15.95" customHeight="1" x14ac:dyDescent="0.2">
      <c r="A10" s="3" t="s">
        <v>91</v>
      </c>
      <c r="B10" s="3" t="s">
        <v>157</v>
      </c>
    </row>
    <row r="11" spans="1:2" ht="15.95" customHeight="1" x14ac:dyDescent="0.2">
      <c r="A11" s="3" t="s">
        <v>92</v>
      </c>
      <c r="B11" s="4" t="s">
        <v>158</v>
      </c>
    </row>
    <row r="12" spans="1:2" ht="15.95" customHeight="1" x14ac:dyDescent="0.2">
      <c r="A12" s="3" t="s">
        <v>93</v>
      </c>
      <c r="B12" s="3" t="s">
        <v>94</v>
      </c>
    </row>
    <row r="13" spans="1:2" ht="15.95" customHeight="1" x14ac:dyDescent="0.2">
      <c r="A13" s="3" t="s">
        <v>95</v>
      </c>
      <c r="B13" s="3" t="s">
        <v>136</v>
      </c>
    </row>
    <row r="14" spans="1:2" ht="15.95" customHeight="1" x14ac:dyDescent="0.2">
      <c r="A14" s="3" t="s">
        <v>96</v>
      </c>
      <c r="B14" s="3" t="s">
        <v>159</v>
      </c>
    </row>
    <row r="15" spans="1:2" ht="15.95" customHeight="1" x14ac:dyDescent="0.2"/>
    <row r="16" spans="1:2" ht="15.95" customHeight="1" x14ac:dyDescent="0.2"/>
    <row r="17" spans="1:3" ht="15.95" customHeight="1" x14ac:dyDescent="0.2">
      <c r="A17" s="95" t="s">
        <v>138</v>
      </c>
    </row>
    <row r="18" spans="1:3" ht="15.95" customHeight="1" x14ac:dyDescent="0.2">
      <c r="A18" s="44" t="s">
        <v>86</v>
      </c>
      <c r="B18" s="44" t="s">
        <v>100</v>
      </c>
      <c r="C18" s="44"/>
    </row>
    <row r="19" spans="1:3" ht="15.95" customHeight="1" x14ac:dyDescent="0.2">
      <c r="A19" s="44" t="s">
        <v>101</v>
      </c>
      <c r="B19" s="44" t="s">
        <v>107</v>
      </c>
      <c r="C19" s="44"/>
    </row>
    <row r="20" spans="1:3" ht="15.95" customHeight="1" x14ac:dyDescent="0.2">
      <c r="A20" s="44" t="s">
        <v>75</v>
      </c>
      <c r="B20" s="44" t="s">
        <v>108</v>
      </c>
      <c r="C20" s="44"/>
    </row>
    <row r="21" spans="1:3" ht="15.95" customHeight="1" x14ac:dyDescent="0.2">
      <c r="A21" s="44" t="s">
        <v>109</v>
      </c>
      <c r="B21" s="44" t="s">
        <v>110</v>
      </c>
      <c r="C21" s="44"/>
    </row>
    <row r="22" spans="1:3" ht="15.95" customHeight="1" x14ac:dyDescent="0.2">
      <c r="A22" s="44" t="s">
        <v>111</v>
      </c>
      <c r="B22" s="44" t="s">
        <v>112</v>
      </c>
      <c r="C22" s="44"/>
    </row>
    <row r="23" spans="1:3" ht="15.95" customHeight="1" x14ac:dyDescent="0.2">
      <c r="A23" s="45" t="s">
        <v>102</v>
      </c>
      <c r="B23" s="44" t="s">
        <v>103</v>
      </c>
      <c r="C23" s="44"/>
    </row>
    <row r="24" spans="1:3" ht="15.95" customHeight="1" x14ac:dyDescent="0.2">
      <c r="A24" s="7" t="s">
        <v>104</v>
      </c>
      <c r="B24" s="44" t="s">
        <v>113</v>
      </c>
      <c r="C24" s="44"/>
    </row>
  </sheetData>
  <pageMargins left="0.7" right="0.7" top="0.78740157499999996" bottom="0.78740157499999996" header="0.3" footer="0.3"/>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D7B37-B0AA-42FA-894C-01071438E45A}">
  <sheetPr>
    <pageSetUpPr fitToPage="1"/>
  </sheetPr>
  <dimension ref="A1:K42"/>
  <sheetViews>
    <sheetView topLeftCell="B15" zoomScaleNormal="100" workbookViewId="0">
      <selection activeCell="A34" sqref="A34:A40"/>
    </sheetView>
  </sheetViews>
  <sheetFormatPr baseColWidth="10" defaultColWidth="11.42578125" defaultRowHeight="12.75" x14ac:dyDescent="0.2"/>
  <cols>
    <col min="1" max="1" width="17.85546875" style="27" customWidth="1"/>
    <col min="2" max="2" width="54.28515625" style="27" customWidth="1"/>
    <col min="3" max="3" width="26.42578125" style="27" customWidth="1"/>
    <col min="4" max="5" width="17.7109375" style="27" customWidth="1"/>
    <col min="6" max="6" width="41.7109375" style="27" customWidth="1"/>
    <col min="7" max="7" width="47.7109375" style="27" customWidth="1"/>
    <col min="8" max="16384" width="11.42578125" style="27"/>
  </cols>
  <sheetData>
    <row r="1" spans="1:7" ht="15.75" customHeight="1" x14ac:dyDescent="0.25">
      <c r="A1" s="10" t="s">
        <v>122</v>
      </c>
      <c r="B1" s="10"/>
      <c r="C1" s="10"/>
      <c r="D1" s="10"/>
      <c r="E1" s="10"/>
      <c r="F1" s="10"/>
      <c r="G1" s="10"/>
    </row>
    <row r="2" spans="1:7" ht="15.75" customHeight="1" x14ac:dyDescent="0.25">
      <c r="A2" s="7" t="s">
        <v>121</v>
      </c>
      <c r="B2" s="10"/>
      <c r="C2" s="10"/>
      <c r="D2" s="10"/>
      <c r="E2" s="10"/>
      <c r="F2" s="10"/>
      <c r="G2" s="10"/>
    </row>
    <row r="3" spans="1:7" ht="15.75" customHeight="1" x14ac:dyDescent="0.25">
      <c r="A3" s="10"/>
      <c r="B3" s="10"/>
      <c r="C3" s="10"/>
      <c r="D3" s="10"/>
      <c r="E3" s="10"/>
      <c r="F3" s="10"/>
      <c r="G3" s="10"/>
    </row>
    <row r="4" spans="1:7" ht="15.75" customHeight="1" x14ac:dyDescent="0.25">
      <c r="A4" s="12" t="s">
        <v>105</v>
      </c>
      <c r="B4" s="13"/>
      <c r="C4" s="10"/>
      <c r="D4" s="10"/>
      <c r="E4" s="10"/>
      <c r="F4" s="10"/>
      <c r="G4" s="10"/>
    </row>
    <row r="5" spans="1:7" ht="15.75" customHeight="1" x14ac:dyDescent="0.25">
      <c r="A5" s="10"/>
      <c r="B5" s="10"/>
      <c r="C5" s="10"/>
      <c r="D5" s="10"/>
      <c r="E5" s="10"/>
      <c r="F5" s="10"/>
      <c r="G5" s="10"/>
    </row>
    <row r="6" spans="1:7" ht="15.75" customHeight="1" x14ac:dyDescent="0.2">
      <c r="A6" s="11" t="s">
        <v>144</v>
      </c>
      <c r="F6" s="94"/>
    </row>
    <row r="7" spans="1:7" ht="15.75" customHeight="1" x14ac:dyDescent="0.2">
      <c r="A7" s="66"/>
      <c r="B7" s="68" t="s">
        <v>128</v>
      </c>
      <c r="C7" s="68" t="s">
        <v>127</v>
      </c>
      <c r="D7" s="68" t="s">
        <v>123</v>
      </c>
      <c r="E7" s="68" t="s">
        <v>124</v>
      </c>
      <c r="F7" s="68" t="s">
        <v>125</v>
      </c>
      <c r="G7" s="68" t="s">
        <v>126</v>
      </c>
    </row>
    <row r="8" spans="1:7" ht="15.75" customHeight="1" x14ac:dyDescent="0.2">
      <c r="A8" s="29">
        <v>2004</v>
      </c>
      <c r="B8" s="38">
        <v>156.63717353999999</v>
      </c>
      <c r="C8" s="23">
        <v>4527.085940462428</v>
      </c>
      <c r="D8" s="23">
        <v>3554.1</v>
      </c>
      <c r="E8" s="15">
        <v>4.4072247134295601</v>
      </c>
      <c r="F8" s="23">
        <v>1038.5329999999999</v>
      </c>
      <c r="G8" s="15">
        <v>15.082541771903253</v>
      </c>
    </row>
    <row r="9" spans="1:7" ht="15.75" customHeight="1" x14ac:dyDescent="0.2">
      <c r="A9" s="29">
        <v>2005</v>
      </c>
      <c r="B9" s="38">
        <v>166.08986258000002</v>
      </c>
      <c r="C9" s="23">
        <v>4758.3401398080514</v>
      </c>
      <c r="D9" s="23">
        <v>3892.6</v>
      </c>
      <c r="E9" s="15">
        <v>4.2668104243950067</v>
      </c>
      <c r="F9" s="23">
        <v>1078.1889674900001</v>
      </c>
      <c r="G9" s="15">
        <v>15.404522545491586</v>
      </c>
    </row>
    <row r="10" spans="1:7" ht="15.75" customHeight="1" x14ac:dyDescent="0.2">
      <c r="A10" s="29">
        <v>2006</v>
      </c>
      <c r="B10" s="38">
        <v>171.40740296000001</v>
      </c>
      <c r="C10" s="23">
        <v>4873.9593653321199</v>
      </c>
      <c r="D10" s="23">
        <v>4396.8999999999996</v>
      </c>
      <c r="E10" s="15">
        <v>3.8983693729673181</v>
      </c>
      <c r="F10" s="23">
        <v>1118.18102974</v>
      </c>
      <c r="G10" s="15">
        <v>15.329128146616453</v>
      </c>
    </row>
    <row r="11" spans="1:7" ht="15.75" customHeight="1" x14ac:dyDescent="0.2">
      <c r="A11" s="29">
        <v>2007</v>
      </c>
      <c r="B11" s="38">
        <v>186.43829243000002</v>
      </c>
      <c r="C11" s="23">
        <v>5273.1726561262585</v>
      </c>
      <c r="D11" s="23">
        <v>4946.2</v>
      </c>
      <c r="E11" s="15">
        <v>3.7693237723909272</v>
      </c>
      <c r="F11" s="23">
        <v>1223.66303083</v>
      </c>
      <c r="G11" s="15">
        <v>15.236081154101758</v>
      </c>
    </row>
    <row r="12" spans="1:7" ht="15.75" customHeight="1" x14ac:dyDescent="0.2">
      <c r="A12" s="29">
        <v>2008</v>
      </c>
      <c r="B12" s="38">
        <v>205.87681146</v>
      </c>
      <c r="C12" s="23">
        <v>5784.8439534687686</v>
      </c>
      <c r="D12" s="23">
        <v>4949.3999999999996</v>
      </c>
      <c r="E12" s="15">
        <v>4.1596317020244884</v>
      </c>
      <c r="F12" s="23">
        <v>1566.6574386100001</v>
      </c>
      <c r="G12" s="15">
        <v>13.141150476562508</v>
      </c>
    </row>
    <row r="13" spans="1:7" ht="15.75" customHeight="1" x14ac:dyDescent="0.2">
      <c r="A13" s="29">
        <v>2009</v>
      </c>
      <c r="B13" s="38">
        <v>193.179</v>
      </c>
      <c r="C13" s="23">
        <v>5389.2306290744964</v>
      </c>
      <c r="D13" s="23">
        <v>4210.2</v>
      </c>
      <c r="E13" s="15">
        <v>4.5904376886568583</v>
      </c>
      <c r="F13" s="23">
        <v>1382.55419168</v>
      </c>
      <c r="G13" s="15">
        <v>13.991570483392165</v>
      </c>
    </row>
    <row r="14" spans="1:7" ht="15.75" customHeight="1" x14ac:dyDescent="0.2">
      <c r="A14" s="29">
        <v>2010</v>
      </c>
      <c r="B14" s="15">
        <v>194</v>
      </c>
      <c r="C14" s="23">
        <v>5330.7145425876233</v>
      </c>
      <c r="D14" s="23">
        <v>4469.8</v>
      </c>
      <c r="E14" s="39">
        <v>4.3159065628476085</v>
      </c>
      <c r="F14" s="23">
        <v>1444.2060000000001</v>
      </c>
      <c r="G14" s="15">
        <v>13.4</v>
      </c>
    </row>
    <row r="15" spans="1:7" ht="15.75" customHeight="1" x14ac:dyDescent="0.2">
      <c r="A15" s="29">
        <v>2011</v>
      </c>
      <c r="B15" s="15">
        <v>183.1</v>
      </c>
      <c r="C15" s="23">
        <v>5019.8766278272788</v>
      </c>
      <c r="D15" s="23">
        <v>4024.7</v>
      </c>
      <c r="E15" s="39">
        <v>4.5494074092478947</v>
      </c>
      <c r="F15" s="23">
        <v>1533.9623092000002</v>
      </c>
      <c r="G15" s="15">
        <v>11.93640801353791</v>
      </c>
    </row>
    <row r="16" spans="1:7" ht="15.75" customHeight="1" x14ac:dyDescent="0.2">
      <c r="A16" s="29">
        <v>2012</v>
      </c>
      <c r="B16" s="15">
        <v>184.5</v>
      </c>
      <c r="C16" s="23">
        <v>5008.4152234106086</v>
      </c>
      <c r="D16" s="23">
        <v>3570.6</v>
      </c>
      <c r="E16" s="39">
        <v>5.1671987901193077</v>
      </c>
      <c r="F16" s="23">
        <v>1513.7285777000002</v>
      </c>
      <c r="G16" s="15">
        <v>12.188446642153922</v>
      </c>
    </row>
    <row r="17" spans="1:11" ht="15.75" customHeight="1" x14ac:dyDescent="0.2">
      <c r="A17" s="40" t="s">
        <v>73</v>
      </c>
      <c r="B17" s="41">
        <v>180.164782</v>
      </c>
      <c r="C17" s="96">
        <v>4852.4006033020014</v>
      </c>
      <c r="D17" s="96">
        <v>4072.6</v>
      </c>
      <c r="E17" s="42">
        <v>4.4238270883465107</v>
      </c>
      <c r="F17" s="96">
        <v>1140.0325146299999</v>
      </c>
      <c r="G17" s="41">
        <v>15.803477505066851</v>
      </c>
    </row>
    <row r="18" spans="1:11" ht="15.75" customHeight="1" x14ac:dyDescent="0.2">
      <c r="A18" s="40" t="s">
        <v>74</v>
      </c>
      <c r="B18" s="41">
        <v>180.164782</v>
      </c>
      <c r="C18" s="96">
        <v>4852.4006033020014</v>
      </c>
      <c r="D18" s="96">
        <v>4737</v>
      </c>
      <c r="E18" s="42">
        <v>3.8033519527126876</v>
      </c>
      <c r="F18" s="96">
        <v>1140.0325146299999</v>
      </c>
      <c r="G18" s="41">
        <v>15.803477505066851</v>
      </c>
    </row>
    <row r="19" spans="1:11" ht="15.75" customHeight="1" x14ac:dyDescent="0.2">
      <c r="A19" s="29">
        <v>2014</v>
      </c>
      <c r="B19" s="15">
        <f>178488569/1000000</f>
        <v>178.48856900000001</v>
      </c>
      <c r="C19" s="23">
        <v>4776.7641438741102</v>
      </c>
      <c r="D19" s="23">
        <v>4923.6000000000004</v>
      </c>
      <c r="E19" s="39">
        <v>3.6251638841498091</v>
      </c>
      <c r="F19" s="23">
        <v>1131.63179356</v>
      </c>
      <c r="G19" s="15">
        <v>15.772671819204806</v>
      </c>
    </row>
    <row r="20" spans="1:11" ht="15.75" customHeight="1" x14ac:dyDescent="0.2">
      <c r="A20" s="29">
        <v>2015</v>
      </c>
      <c r="B20" s="15">
        <v>187.31312800000001</v>
      </c>
      <c r="C20" s="23">
        <v>4978.8189888894794</v>
      </c>
      <c r="D20" s="23">
        <v>4968.3</v>
      </c>
      <c r="E20" s="39">
        <v>3.7701654086911018</v>
      </c>
      <c r="F20" s="23">
        <v>1048.19233373</v>
      </c>
      <c r="G20" s="15">
        <v>17.870110472325713</v>
      </c>
      <c r="J20" s="81"/>
    </row>
    <row r="21" spans="1:11" ht="15.75" customHeight="1" x14ac:dyDescent="0.25">
      <c r="A21" s="29">
        <v>2016</v>
      </c>
      <c r="B21" s="15">
        <f>186530587/1000000</f>
        <v>186.530587</v>
      </c>
      <c r="C21" s="23">
        <v>4932.7141874917361</v>
      </c>
      <c r="D21" s="23">
        <v>5898.5</v>
      </c>
      <c r="E21" s="39">
        <v>3.1623393574637624</v>
      </c>
      <c r="F21" s="23">
        <v>1047.1438952999999</v>
      </c>
      <c r="G21" s="15">
        <v>17.813271684743977</v>
      </c>
      <c r="J21" s="82"/>
    </row>
    <row r="22" spans="1:11" ht="15.75" customHeight="1" x14ac:dyDescent="0.2">
      <c r="A22" s="29">
        <v>2017</v>
      </c>
      <c r="B22" s="15">
        <v>184.888015</v>
      </c>
      <c r="C22" s="23">
        <v>4851.3031670646269</v>
      </c>
      <c r="D22" s="23">
        <v>6645.4</v>
      </c>
      <c r="E22" s="39">
        <v>2.7821954284166495</v>
      </c>
      <c r="F22" s="23">
        <v>1079.1687134899998</v>
      </c>
      <c r="G22" s="15">
        <v>17.132447659836021</v>
      </c>
    </row>
    <row r="23" spans="1:11" ht="15.75" customHeight="1" x14ac:dyDescent="0.2">
      <c r="A23" s="29">
        <v>2018</v>
      </c>
      <c r="B23" s="15">
        <v>198.16389000000001</v>
      </c>
      <c r="C23" s="23">
        <v>5163.476210328834</v>
      </c>
      <c r="D23" s="23">
        <v>6764.6</v>
      </c>
      <c r="E23" s="39">
        <v>2.9294250953493184</v>
      </c>
      <c r="F23" s="23">
        <v>1116.6687139600001</v>
      </c>
      <c r="G23" s="15">
        <v>17.745987464559555</v>
      </c>
      <c r="J23" s="83"/>
      <c r="K23" s="15"/>
    </row>
    <row r="24" spans="1:11" ht="15.75" customHeight="1" x14ac:dyDescent="0.2">
      <c r="A24" s="29">
        <v>2019</v>
      </c>
      <c r="B24" s="15">
        <v>198.84150199999999</v>
      </c>
      <c r="C24" s="23">
        <v>5131.7908999406409</v>
      </c>
      <c r="D24" s="23">
        <v>6230.8</v>
      </c>
      <c r="E24" s="39">
        <v>3.1911651741293534</v>
      </c>
      <c r="F24" s="23">
        <v>1110.8120279700001</v>
      </c>
      <c r="G24" s="15">
        <v>17.900553558407285</v>
      </c>
    </row>
    <row r="25" spans="1:11" ht="15.75" customHeight="1" x14ac:dyDescent="0.2">
      <c r="A25" s="29">
        <v>2020</v>
      </c>
      <c r="B25" s="15">
        <v>202.167879</v>
      </c>
      <c r="C25" s="23">
        <v>5176.4915887850466</v>
      </c>
      <c r="D25" s="23">
        <v>6446.4</v>
      </c>
      <c r="E25" s="39">
        <v>3.1363307322370462</v>
      </c>
      <c r="F25" s="23">
        <v>1403.1446166999999</v>
      </c>
      <c r="G25" s="15">
        <v>14.408199738917192</v>
      </c>
    </row>
    <row r="26" spans="1:11" ht="15.75" customHeight="1" x14ac:dyDescent="0.2">
      <c r="A26" s="29">
        <v>2021</v>
      </c>
      <c r="B26" s="15">
        <v>195.14483899999999</v>
      </c>
      <c r="C26" s="23">
        <v>4964.5069451511145</v>
      </c>
      <c r="D26" s="23">
        <v>6102.3</v>
      </c>
      <c r="E26" s="39">
        <v>3.1978899595234584</v>
      </c>
      <c r="F26" s="23">
        <v>1169.8998932</v>
      </c>
      <c r="G26" s="15">
        <v>16.680473272480164</v>
      </c>
    </row>
    <row r="27" spans="1:11" ht="15.75" customHeight="1" x14ac:dyDescent="0.2">
      <c r="A27" s="29">
        <v>2022</v>
      </c>
      <c r="B27" s="15">
        <v>198.75072900000001</v>
      </c>
      <c r="C27" s="23">
        <v>5009.217657584999</v>
      </c>
      <c r="D27" s="23">
        <v>5864.8</v>
      </c>
      <c r="E27" s="39">
        <v>3.3888747953894423</v>
      </c>
      <c r="F27" s="23">
        <v>1249.5125344999999</v>
      </c>
      <c r="G27" s="15">
        <v>15.906261322903122</v>
      </c>
    </row>
    <row r="28" spans="1:11" ht="15.75" customHeight="1" x14ac:dyDescent="0.2">
      <c r="A28" s="29">
        <v>2023</v>
      </c>
      <c r="B28" s="105">
        <v>210.93618841999998</v>
      </c>
      <c r="C28" s="110">
        <v>5271.4279250281143</v>
      </c>
      <c r="D28" s="23">
        <v>6971.9</v>
      </c>
      <c r="E28" s="39">
        <v>3.025519419670391</v>
      </c>
      <c r="F28" s="23">
        <v>1281.26414424</v>
      </c>
      <c r="G28" s="15">
        <v>16.463130523731294</v>
      </c>
    </row>
    <row r="29" spans="1:11" ht="15.75" customHeight="1" x14ac:dyDescent="0.2">
      <c r="A29" s="29">
        <v>2024</v>
      </c>
      <c r="B29" s="15">
        <v>227.51660722999998</v>
      </c>
      <c r="C29" s="23">
        <v>5564.6580059188964</v>
      </c>
      <c r="D29" s="23"/>
      <c r="E29" s="39"/>
      <c r="F29" s="23">
        <v>1351.90666902</v>
      </c>
      <c r="G29" s="15">
        <v>16.829313179949565</v>
      </c>
    </row>
    <row r="30" spans="1:11" ht="15.75" customHeight="1" x14ac:dyDescent="0.2">
      <c r="A30" s="29"/>
      <c r="B30" s="15"/>
      <c r="C30" s="15"/>
    </row>
    <row r="31" spans="1:11" ht="15.75" customHeight="1" x14ac:dyDescent="0.2">
      <c r="A31" s="16" t="s">
        <v>106</v>
      </c>
      <c r="B31" s="7"/>
      <c r="C31" s="15"/>
    </row>
    <row r="32" spans="1:11" ht="15.75" customHeight="1" x14ac:dyDescent="0.2">
      <c r="A32" s="29"/>
      <c r="B32" s="15"/>
      <c r="C32" s="15"/>
    </row>
    <row r="33" spans="1:7" ht="15.75" customHeight="1" x14ac:dyDescent="0.2">
      <c r="A33" s="70" t="s">
        <v>134</v>
      </c>
      <c r="B33" s="15"/>
      <c r="C33" s="15"/>
    </row>
    <row r="34" spans="1:7" ht="15.75" customHeight="1" x14ac:dyDescent="0.2">
      <c r="A34" s="27" t="s">
        <v>169</v>
      </c>
      <c r="B34" s="15"/>
      <c r="C34" s="15"/>
    </row>
    <row r="35" spans="1:7" ht="15.75" customHeight="1" x14ac:dyDescent="0.2">
      <c r="A35" s="27" t="s">
        <v>77</v>
      </c>
      <c r="B35" s="15"/>
      <c r="C35" s="15"/>
    </row>
    <row r="36" spans="1:7" ht="15.75" customHeight="1" x14ac:dyDescent="0.2">
      <c r="A36" s="29"/>
      <c r="B36" s="15"/>
      <c r="C36" s="15"/>
    </row>
    <row r="37" spans="1:7" ht="15.75" customHeight="1" x14ac:dyDescent="0.2">
      <c r="A37" s="28" t="s">
        <v>65</v>
      </c>
      <c r="B37" s="28"/>
      <c r="C37" s="28"/>
      <c r="D37" s="28"/>
      <c r="E37" s="28"/>
      <c r="F37" s="28"/>
      <c r="G37" s="28"/>
    </row>
    <row r="38" spans="1:7" ht="15.75" customHeight="1" x14ac:dyDescent="0.2">
      <c r="A38" s="65" t="s">
        <v>76</v>
      </c>
      <c r="B38" s="65"/>
      <c r="C38" s="65"/>
      <c r="D38" s="65"/>
      <c r="E38" s="65"/>
      <c r="F38" s="65"/>
      <c r="G38" s="65"/>
    </row>
    <row r="39" spans="1:7" ht="15.75" customHeight="1" x14ac:dyDescent="0.2">
      <c r="A39" s="65" t="s">
        <v>135</v>
      </c>
      <c r="B39" s="72"/>
      <c r="C39" s="72"/>
      <c r="D39" s="72"/>
      <c r="E39" s="72"/>
      <c r="F39" s="72"/>
      <c r="G39" s="72"/>
    </row>
    <row r="40" spans="1:7" x14ac:dyDescent="0.2">
      <c r="A40" s="27" t="s">
        <v>164</v>
      </c>
    </row>
    <row r="41" spans="1:7" ht="15.75" customHeight="1" x14ac:dyDescent="0.2"/>
    <row r="42" spans="1:7" ht="15.75" customHeight="1" x14ac:dyDescent="0.2"/>
  </sheetData>
  <hyperlinks>
    <hyperlink ref="A31" location="Metadaten!A1" display="&lt;&lt;&lt; Metadaten " xr:uid="{3D701363-355C-4807-9689-3F64875C31D1}"/>
    <hyperlink ref="A4" location="Inhalt!A1" display="&lt;&lt;&lt; Inhalt" xr:uid="{1E42CD31-42BA-4180-A1D1-2C8ED629BCEF}"/>
  </hyperlinks>
  <pageMargins left="0.78740157499999996" right="0.78740157499999996" top="0.984251969" bottom="0.984251969" header="0.4921259845" footer="0.4921259845"/>
  <pageSetup paperSize="9" scale="66" fitToHeight="0" orientation="portrait"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5D4F2-1DC6-4774-BCEA-6F84553F243E}">
  <sheetPr>
    <pageSetUpPr fitToPage="1"/>
  </sheetPr>
  <dimension ref="A1:P43"/>
  <sheetViews>
    <sheetView topLeftCell="A16" zoomScaleNormal="100" workbookViewId="0">
      <selection activeCell="A35" sqref="A35:A36"/>
    </sheetView>
  </sheetViews>
  <sheetFormatPr baseColWidth="10" defaultColWidth="11.42578125" defaultRowHeight="12.75" x14ac:dyDescent="0.2"/>
  <cols>
    <col min="1" max="1" width="9.140625" style="27" customWidth="1"/>
    <col min="2" max="2" width="12.28515625" style="27" bestFit="1" customWidth="1"/>
    <col min="3" max="3" width="16.85546875" style="27" customWidth="1"/>
    <col min="4" max="4" width="15.42578125" style="27" customWidth="1"/>
    <col min="5" max="5" width="11.28515625" style="27" customWidth="1"/>
    <col min="6" max="6" width="21.28515625" style="27" customWidth="1"/>
    <col min="7" max="7" width="13.140625" style="27" customWidth="1"/>
    <col min="8" max="8" width="27" style="27" customWidth="1"/>
    <col min="9" max="9" width="18.5703125" style="27" customWidth="1"/>
    <col min="10" max="16384" width="11.42578125" style="27"/>
  </cols>
  <sheetData>
    <row r="1" spans="1:9" ht="15.75" customHeight="1" x14ac:dyDescent="0.25">
      <c r="A1" s="10" t="s">
        <v>129</v>
      </c>
      <c r="B1" s="10"/>
      <c r="C1" s="10"/>
      <c r="D1" s="10"/>
      <c r="E1" s="10"/>
      <c r="F1" s="10"/>
      <c r="G1" s="10"/>
      <c r="H1" s="10"/>
      <c r="I1" s="10"/>
    </row>
    <row r="2" spans="1:9" ht="15.75" customHeight="1" x14ac:dyDescent="0.25">
      <c r="A2" s="7" t="s">
        <v>121</v>
      </c>
      <c r="B2" s="10"/>
      <c r="C2" s="10"/>
      <c r="D2" s="10"/>
      <c r="E2" s="10"/>
      <c r="F2" s="10"/>
      <c r="G2" s="10"/>
      <c r="H2" s="10"/>
      <c r="I2" s="10"/>
    </row>
    <row r="3" spans="1:9" ht="15.75" customHeight="1" x14ac:dyDescent="0.25">
      <c r="A3" s="10"/>
      <c r="B3" s="10"/>
      <c r="C3" s="10"/>
      <c r="D3" s="10"/>
      <c r="E3" s="10"/>
      <c r="F3" s="10"/>
      <c r="G3" s="10"/>
      <c r="H3" s="10"/>
      <c r="I3" s="10"/>
    </row>
    <row r="4" spans="1:9" ht="15.75" customHeight="1" x14ac:dyDescent="0.25">
      <c r="A4" s="12" t="s">
        <v>105</v>
      </c>
      <c r="B4" s="13"/>
      <c r="C4" s="10"/>
      <c r="D4" s="10"/>
      <c r="E4" s="10"/>
      <c r="F4" s="10"/>
      <c r="G4" s="10"/>
      <c r="H4" s="10"/>
      <c r="I4" s="10"/>
    </row>
    <row r="5" spans="1:9" ht="15.75" customHeight="1" x14ac:dyDescent="0.25">
      <c r="A5" s="10"/>
      <c r="B5" s="10"/>
      <c r="C5" s="10"/>
      <c r="D5" s="10"/>
      <c r="E5" s="10"/>
      <c r="F5" s="10"/>
      <c r="G5" s="10"/>
      <c r="H5" s="10"/>
      <c r="I5" s="10"/>
    </row>
    <row r="6" spans="1:9" ht="15.75" customHeight="1" x14ac:dyDescent="0.2">
      <c r="A6" s="11" t="s">
        <v>145</v>
      </c>
      <c r="C6" s="84"/>
      <c r="D6" s="84"/>
      <c r="E6" s="84"/>
      <c r="F6" s="84"/>
      <c r="G6" s="84"/>
    </row>
    <row r="7" spans="1:9" ht="15.75" customHeight="1" x14ac:dyDescent="0.2">
      <c r="B7" s="68" t="s">
        <v>3</v>
      </c>
      <c r="C7" s="68" t="s">
        <v>7</v>
      </c>
      <c r="D7" s="68"/>
      <c r="E7" s="68"/>
      <c r="F7" s="68"/>
      <c r="G7" s="68"/>
      <c r="H7" s="68"/>
      <c r="I7" s="68" t="s">
        <v>11</v>
      </c>
    </row>
    <row r="8" spans="1:9" ht="15.75" customHeight="1" x14ac:dyDescent="0.2">
      <c r="B8" s="68"/>
      <c r="C8" s="68"/>
      <c r="D8" s="68" t="s">
        <v>12</v>
      </c>
      <c r="E8" s="68"/>
      <c r="F8" s="68"/>
      <c r="G8" s="68" t="s">
        <v>9</v>
      </c>
      <c r="H8" s="68" t="s">
        <v>10</v>
      </c>
      <c r="I8" s="68"/>
    </row>
    <row r="9" spans="1:9" ht="15.75" customHeight="1" x14ac:dyDescent="0.2">
      <c r="B9" s="68"/>
      <c r="C9" s="68"/>
      <c r="D9" s="68"/>
      <c r="E9" s="68" t="s">
        <v>8</v>
      </c>
      <c r="F9" s="68" t="s">
        <v>63</v>
      </c>
      <c r="G9" s="68"/>
      <c r="H9" s="68"/>
      <c r="I9" s="68"/>
    </row>
    <row r="10" spans="1:9" ht="15.75" customHeight="1" x14ac:dyDescent="0.2">
      <c r="A10" s="66"/>
      <c r="B10" s="66" t="s">
        <v>78</v>
      </c>
      <c r="C10" s="68"/>
      <c r="D10" s="68"/>
      <c r="E10" s="68"/>
      <c r="F10" s="68"/>
      <c r="G10" s="68"/>
      <c r="H10" s="68"/>
      <c r="I10" s="68"/>
    </row>
    <row r="11" spans="1:9" ht="15.75" customHeight="1" x14ac:dyDescent="0.2">
      <c r="A11" s="29">
        <v>2004</v>
      </c>
      <c r="B11" s="55">
        <v>156.63717353999999</v>
      </c>
      <c r="C11" s="33">
        <v>140.273</v>
      </c>
      <c r="D11" s="33">
        <v>76.489999999999995</v>
      </c>
      <c r="E11" s="33">
        <v>62.860999999999997</v>
      </c>
      <c r="F11" s="33">
        <v>13.63</v>
      </c>
      <c r="G11" s="33">
        <v>17.919</v>
      </c>
      <c r="H11" s="33">
        <v>45.863</v>
      </c>
      <c r="I11" s="34">
        <v>16.364173539999999</v>
      </c>
    </row>
    <row r="12" spans="1:9" ht="15.75" customHeight="1" x14ac:dyDescent="0.2">
      <c r="A12" s="29">
        <v>2005</v>
      </c>
      <c r="B12" s="55">
        <v>166.08986258000002</v>
      </c>
      <c r="C12" s="15">
        <v>147.27000000000001</v>
      </c>
      <c r="D12" s="15">
        <v>79.61</v>
      </c>
      <c r="E12" s="15">
        <v>67.695999999999998</v>
      </c>
      <c r="F12" s="15">
        <v>11.914999999999999</v>
      </c>
      <c r="G12" s="15">
        <v>17.196000000000002</v>
      </c>
      <c r="H12" s="15">
        <v>50.463999999999999</v>
      </c>
      <c r="I12" s="35">
        <v>18.819862579999999</v>
      </c>
    </row>
    <row r="13" spans="1:9" ht="15.75" customHeight="1" x14ac:dyDescent="0.2">
      <c r="A13" s="29">
        <v>2006</v>
      </c>
      <c r="B13" s="55">
        <v>171.40740296000001</v>
      </c>
      <c r="C13" s="15">
        <v>147.727</v>
      </c>
      <c r="D13" s="15">
        <v>79.581999999999994</v>
      </c>
      <c r="E13" s="15">
        <v>66.903999999999996</v>
      </c>
      <c r="F13" s="15">
        <v>12.678000000000001</v>
      </c>
      <c r="G13" s="15">
        <v>15.792999999999999</v>
      </c>
      <c r="H13" s="15">
        <v>52.351999999999997</v>
      </c>
      <c r="I13" s="35">
        <v>23.680402959999995</v>
      </c>
    </row>
    <row r="14" spans="1:9" ht="15.75" customHeight="1" x14ac:dyDescent="0.2">
      <c r="A14" s="29">
        <v>2007</v>
      </c>
      <c r="B14" s="55">
        <v>186.43829243000002</v>
      </c>
      <c r="C14" s="15">
        <v>153.37700000000001</v>
      </c>
      <c r="D14" s="15">
        <v>82.152999999999992</v>
      </c>
      <c r="E14" s="15">
        <v>68.418999999999997</v>
      </c>
      <c r="F14" s="15">
        <v>13.734</v>
      </c>
      <c r="G14" s="15">
        <v>18.497</v>
      </c>
      <c r="H14" s="15">
        <v>52.728000000000002</v>
      </c>
      <c r="I14" s="35">
        <v>33.061292430000002</v>
      </c>
    </row>
    <row r="15" spans="1:9" ht="15.75" customHeight="1" x14ac:dyDescent="0.2">
      <c r="A15" s="29">
        <v>2008</v>
      </c>
      <c r="B15" s="55">
        <v>205.87681146</v>
      </c>
      <c r="C15" s="15">
        <v>161.37</v>
      </c>
      <c r="D15" s="15">
        <v>83.835999999999999</v>
      </c>
      <c r="E15" s="15">
        <v>68.930999999999997</v>
      </c>
      <c r="F15" s="15">
        <v>14.904999999999999</v>
      </c>
      <c r="G15" s="15">
        <v>20.308</v>
      </c>
      <c r="H15" s="15">
        <v>57.225999999999999</v>
      </c>
      <c r="I15" s="35">
        <v>44.506811459999994</v>
      </c>
    </row>
    <row r="16" spans="1:9" ht="15.75" customHeight="1" x14ac:dyDescent="0.2">
      <c r="A16" s="29">
        <v>2009</v>
      </c>
      <c r="B16" s="55">
        <v>193.179</v>
      </c>
      <c r="C16" s="15">
        <v>171.04300000000001</v>
      </c>
      <c r="D16" s="15">
        <v>89.909000000000006</v>
      </c>
      <c r="E16" s="15">
        <v>75.325999999999993</v>
      </c>
      <c r="F16" s="15">
        <v>14.582000000000001</v>
      </c>
      <c r="G16" s="15">
        <v>23.146000000000001</v>
      </c>
      <c r="H16" s="15">
        <v>57.988</v>
      </c>
      <c r="I16" s="35">
        <v>22.135999999999999</v>
      </c>
    </row>
    <row r="17" spans="1:9" ht="15.75" customHeight="1" x14ac:dyDescent="0.2">
      <c r="A17" s="29">
        <v>2010</v>
      </c>
      <c r="B17" s="55">
        <v>194</v>
      </c>
      <c r="C17" s="15">
        <v>174.6</v>
      </c>
      <c r="D17" s="15">
        <v>93.4</v>
      </c>
      <c r="E17" s="15">
        <v>77.7</v>
      </c>
      <c r="F17" s="15">
        <v>15.7</v>
      </c>
      <c r="G17" s="15">
        <v>20.9</v>
      </c>
      <c r="H17" s="15">
        <v>60.2</v>
      </c>
      <c r="I17" s="35">
        <v>19.5</v>
      </c>
    </row>
    <row r="18" spans="1:9" ht="15.75" customHeight="1" x14ac:dyDescent="0.2">
      <c r="A18" s="29">
        <v>2011</v>
      </c>
      <c r="B18" s="55">
        <v>183.1</v>
      </c>
      <c r="C18" s="15">
        <v>174</v>
      </c>
      <c r="D18" s="15">
        <v>91.9</v>
      </c>
      <c r="E18" s="15">
        <v>76.3</v>
      </c>
      <c r="F18" s="15">
        <v>15.6</v>
      </c>
      <c r="G18" s="15">
        <v>20.5</v>
      </c>
      <c r="H18" s="15">
        <v>61.6</v>
      </c>
      <c r="I18" s="35">
        <v>9.1</v>
      </c>
    </row>
    <row r="19" spans="1:9" ht="15.75" customHeight="1" x14ac:dyDescent="0.2">
      <c r="A19" s="29">
        <v>2012</v>
      </c>
      <c r="B19" s="55">
        <v>184.5</v>
      </c>
      <c r="C19" s="15">
        <v>172.5</v>
      </c>
      <c r="D19" s="15">
        <v>91.6</v>
      </c>
      <c r="E19" s="15">
        <v>76.400000000000006</v>
      </c>
      <c r="F19" s="15">
        <v>15.2</v>
      </c>
      <c r="G19" s="15">
        <v>18</v>
      </c>
      <c r="H19" s="15">
        <v>63</v>
      </c>
      <c r="I19" s="35">
        <v>12</v>
      </c>
    </row>
    <row r="20" spans="1:9" ht="15.75" customHeight="1" x14ac:dyDescent="0.2">
      <c r="A20" s="29">
        <v>2013</v>
      </c>
      <c r="B20" s="55">
        <v>180.2</v>
      </c>
      <c r="C20" s="15">
        <v>171.2</v>
      </c>
      <c r="D20" s="15">
        <v>90.1</v>
      </c>
      <c r="E20" s="15">
        <v>73.099999999999994</v>
      </c>
      <c r="F20" s="15">
        <v>17</v>
      </c>
      <c r="G20" s="15">
        <v>19.399999999999999</v>
      </c>
      <c r="H20" s="15">
        <v>61.7</v>
      </c>
      <c r="I20" s="35">
        <v>8.9</v>
      </c>
    </row>
    <row r="21" spans="1:9" ht="15.75" customHeight="1" x14ac:dyDescent="0.2">
      <c r="A21" s="29">
        <v>2014</v>
      </c>
      <c r="B21" s="55">
        <v>178.48856900000001</v>
      </c>
      <c r="C21" s="15">
        <v>168.85617099999999</v>
      </c>
      <c r="D21" s="15">
        <v>90.499001000000007</v>
      </c>
      <c r="E21" s="15">
        <v>76.079053999999999</v>
      </c>
      <c r="F21" s="15">
        <v>14.419947000000001</v>
      </c>
      <c r="G21" s="15">
        <v>17.337219999999999</v>
      </c>
      <c r="H21" s="15">
        <v>61.019950000000001</v>
      </c>
      <c r="I21" s="35">
        <v>9.6323989999999995</v>
      </c>
    </row>
    <row r="22" spans="1:9" ht="15.75" customHeight="1" x14ac:dyDescent="0.2">
      <c r="A22" s="29">
        <v>2015</v>
      </c>
      <c r="B22" s="55">
        <v>187.31312800000001</v>
      </c>
      <c r="C22" s="15">
        <v>171.08024499999999</v>
      </c>
      <c r="D22" s="15">
        <v>90.150570999999999</v>
      </c>
      <c r="E22" s="15">
        <v>76.005217000000002</v>
      </c>
      <c r="F22" s="15">
        <v>14.145353999999999</v>
      </c>
      <c r="G22" s="15">
        <v>19.991862000000001</v>
      </c>
      <c r="H22" s="15">
        <v>60.937811000000004</v>
      </c>
      <c r="I22" s="35">
        <v>16.232883000000001</v>
      </c>
    </row>
    <row r="23" spans="1:9" ht="15.75" customHeight="1" x14ac:dyDescent="0.2">
      <c r="A23" s="29">
        <v>2016</v>
      </c>
      <c r="B23" s="55">
        <v>186.530587</v>
      </c>
      <c r="C23" s="15">
        <v>171.22753799999998</v>
      </c>
      <c r="D23" s="15">
        <v>90.709023999999999</v>
      </c>
      <c r="E23" s="15">
        <v>76.115450999999993</v>
      </c>
      <c r="F23" s="15">
        <v>14.593572999999999</v>
      </c>
      <c r="G23" s="15">
        <v>19.604946999999999</v>
      </c>
      <c r="H23" s="15">
        <v>60.913567</v>
      </c>
      <c r="I23" s="35">
        <v>15.303049</v>
      </c>
    </row>
    <row r="24" spans="1:9" ht="15.75" customHeight="1" x14ac:dyDescent="0.2">
      <c r="A24" s="29">
        <v>2017</v>
      </c>
      <c r="B24" s="55">
        <v>184.888015</v>
      </c>
      <c r="C24" s="15">
        <v>171.08336399999999</v>
      </c>
      <c r="D24" s="15">
        <v>90.267465000000001</v>
      </c>
      <c r="E24" s="15">
        <v>75.879728999999998</v>
      </c>
      <c r="F24" s="15">
        <v>14.387736</v>
      </c>
      <c r="G24" s="15">
        <v>19.679746000000002</v>
      </c>
      <c r="H24" s="15">
        <v>61.136153</v>
      </c>
      <c r="I24" s="35">
        <v>13.804651</v>
      </c>
    </row>
    <row r="25" spans="1:9" ht="15.75" customHeight="1" x14ac:dyDescent="0.2">
      <c r="A25" s="29">
        <v>2018</v>
      </c>
      <c r="B25" s="55">
        <v>198.16389000000001</v>
      </c>
      <c r="C25" s="15">
        <v>176.65481500000001</v>
      </c>
      <c r="D25" s="15">
        <v>91.404621000000006</v>
      </c>
      <c r="E25" s="15">
        <v>76.684662000000003</v>
      </c>
      <c r="F25" s="15">
        <v>14.719958999999999</v>
      </c>
      <c r="G25" s="15">
        <v>23.221402000000001</v>
      </c>
      <c r="H25" s="15">
        <v>62.028792000000003</v>
      </c>
      <c r="I25" s="35">
        <v>21.509073999999998</v>
      </c>
    </row>
    <row r="26" spans="1:9" ht="15.75" customHeight="1" x14ac:dyDescent="0.2">
      <c r="A26" s="29">
        <v>2019</v>
      </c>
      <c r="B26" s="55">
        <v>198.84150199999999</v>
      </c>
      <c r="C26" s="15">
        <v>179.699612</v>
      </c>
      <c r="D26" s="15">
        <v>92.582809999999995</v>
      </c>
      <c r="E26" s="15">
        <v>78.298383999999999</v>
      </c>
      <c r="F26" s="15">
        <v>14.284426</v>
      </c>
      <c r="G26" s="15">
        <v>24.251950999999998</v>
      </c>
      <c r="H26" s="15">
        <v>62.864851000000002</v>
      </c>
      <c r="I26" s="35">
        <v>19.14189</v>
      </c>
    </row>
    <row r="27" spans="1:9" ht="15.75" customHeight="1" x14ac:dyDescent="0.2">
      <c r="A27" s="29">
        <v>2020</v>
      </c>
      <c r="B27" s="55">
        <v>202.167879</v>
      </c>
      <c r="C27" s="15">
        <v>187.934089</v>
      </c>
      <c r="D27" s="15">
        <v>94.079012000000006</v>
      </c>
      <c r="E27" s="15">
        <v>79.205809000000002</v>
      </c>
      <c r="F27" s="15">
        <v>14.873203</v>
      </c>
      <c r="G27" s="15">
        <v>28.085045999999998</v>
      </c>
      <c r="H27" s="15">
        <v>65.770031000000003</v>
      </c>
      <c r="I27" s="35">
        <v>14.233790000000001</v>
      </c>
    </row>
    <row r="28" spans="1:9" ht="15.75" customHeight="1" x14ac:dyDescent="0.2">
      <c r="A28" s="30">
        <v>2021</v>
      </c>
      <c r="B28" s="55">
        <v>195.14483899999999</v>
      </c>
      <c r="C28" s="36">
        <v>186.73956799999999</v>
      </c>
      <c r="D28" s="36">
        <v>96.818844999999996</v>
      </c>
      <c r="E28" s="36">
        <v>81.146915000000007</v>
      </c>
      <c r="F28" s="36">
        <v>15.671931000000001</v>
      </c>
      <c r="G28" s="36">
        <v>23.711320000000001</v>
      </c>
      <c r="H28" s="36">
        <v>66.209402999999995</v>
      </c>
      <c r="I28" s="37">
        <v>8.4052710000000008</v>
      </c>
    </row>
    <row r="29" spans="1:9" ht="15.75" customHeight="1" x14ac:dyDescent="0.2">
      <c r="A29" s="30">
        <v>2022</v>
      </c>
      <c r="B29" s="55">
        <v>198.75072900000001</v>
      </c>
      <c r="C29" s="36">
        <v>191.10749200000001</v>
      </c>
      <c r="D29" s="36">
        <v>99.926854000000006</v>
      </c>
      <c r="E29" s="36">
        <v>83.980701999999994</v>
      </c>
      <c r="F29" s="36">
        <v>15.946152</v>
      </c>
      <c r="G29" s="36">
        <v>24.625018000000001</v>
      </c>
      <c r="H29" s="36">
        <v>66.555620000000005</v>
      </c>
      <c r="I29" s="37">
        <v>7.6432370000000001</v>
      </c>
    </row>
    <row r="30" spans="1:9" ht="15.75" customHeight="1" x14ac:dyDescent="0.2">
      <c r="A30" s="30">
        <v>2023</v>
      </c>
      <c r="B30" s="106">
        <v>210.93618841999998</v>
      </c>
      <c r="C30" s="107">
        <v>196.90983004</v>
      </c>
      <c r="D30" s="107">
        <v>105.3318587</v>
      </c>
      <c r="E30" s="107">
        <v>89.373460919999999</v>
      </c>
      <c r="F30" s="107">
        <v>15.958397779999999</v>
      </c>
      <c r="G30" s="107">
        <v>23.643770120000003</v>
      </c>
      <c r="H30" s="107">
        <v>67.934201220000006</v>
      </c>
      <c r="I30" s="37">
        <v>14.026358380000001</v>
      </c>
    </row>
    <row r="31" spans="1:9" ht="15.75" customHeight="1" x14ac:dyDescent="0.2">
      <c r="A31" s="30">
        <v>2024</v>
      </c>
      <c r="B31" s="55">
        <v>227.51660722999998</v>
      </c>
      <c r="C31" s="36">
        <v>206.47446165999997</v>
      </c>
      <c r="D31" s="36">
        <v>111.48266292</v>
      </c>
      <c r="E31" s="36">
        <v>95.243797510000007</v>
      </c>
      <c r="F31" s="36">
        <v>16.238865409999999</v>
      </c>
      <c r="G31" s="36">
        <v>24.664500530000002</v>
      </c>
      <c r="H31" s="36">
        <v>70.327298209999995</v>
      </c>
      <c r="I31" s="37">
        <v>21.042145569999999</v>
      </c>
    </row>
    <row r="32" spans="1:9" ht="15.75" customHeight="1" x14ac:dyDescent="0.2"/>
    <row r="33" spans="1:16" ht="15.75" customHeight="1" x14ac:dyDescent="0.2">
      <c r="A33" s="16" t="s">
        <v>106</v>
      </c>
      <c r="B33" s="7"/>
    </row>
    <row r="34" spans="1:16" ht="15.75" customHeight="1" x14ac:dyDescent="0.2">
      <c r="E34" s="15"/>
    </row>
    <row r="35" spans="1:16" ht="15.75" customHeight="1" x14ac:dyDescent="0.2">
      <c r="A35" s="28" t="s">
        <v>65</v>
      </c>
      <c r="K35" s="85"/>
      <c r="L35" s="85"/>
    </row>
    <row r="36" spans="1:16" ht="15.75" customHeight="1" x14ac:dyDescent="0.2">
      <c r="A36" s="27" t="s">
        <v>164</v>
      </c>
      <c r="K36" s="85"/>
      <c r="L36" s="86"/>
      <c r="M36" s="87"/>
      <c r="N36" s="87"/>
      <c r="O36" s="87"/>
      <c r="P36" s="87"/>
    </row>
    <row r="37" spans="1:16" ht="15.75" customHeight="1" x14ac:dyDescent="0.2">
      <c r="L37" s="85"/>
    </row>
    <row r="38" spans="1:16" ht="15.75" customHeight="1" x14ac:dyDescent="0.2">
      <c r="K38" s="15"/>
      <c r="L38" s="15"/>
      <c r="M38" s="15"/>
      <c r="N38" s="15"/>
      <c r="O38" s="15"/>
      <c r="P38" s="15"/>
    </row>
    <row r="39" spans="1:16" ht="15.75" customHeight="1" x14ac:dyDescent="0.2">
      <c r="F39" s="15"/>
      <c r="K39" s="85"/>
    </row>
    <row r="42" spans="1:16" x14ac:dyDescent="0.2">
      <c r="K42" s="85"/>
    </row>
    <row r="43" spans="1:16" x14ac:dyDescent="0.2">
      <c r="K43" s="88"/>
    </row>
  </sheetData>
  <hyperlinks>
    <hyperlink ref="A33" location="Metadaten!A1" display="&lt;&lt;&lt; Metadaten " xr:uid="{003A15BE-95CD-4B67-90B4-909DA741E3AD}"/>
    <hyperlink ref="A4" location="Inhalt!A1" display="&lt;&lt;&lt; Inhalt" xr:uid="{E37764C9-7479-4193-9C11-694310538FFB}"/>
  </hyperlinks>
  <pageMargins left="0.78740157499999996" right="0.78740157499999996" top="0.984251969" bottom="0.984251969" header="0.4921259845" footer="0.4921259845"/>
  <pageSetup paperSize="9" scale="60"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D0779-E1E3-4FB8-9891-99F4097596A5}">
  <sheetPr>
    <pageSetUpPr fitToPage="1"/>
  </sheetPr>
  <dimension ref="A1:V47"/>
  <sheetViews>
    <sheetView topLeftCell="A13" zoomScaleNormal="100" workbookViewId="0">
      <selection activeCell="A34" sqref="A29:A34"/>
    </sheetView>
  </sheetViews>
  <sheetFormatPr baseColWidth="10" defaultColWidth="11.42578125" defaultRowHeight="12.75" x14ac:dyDescent="0.2"/>
  <cols>
    <col min="1" max="2" width="10.7109375" style="27" customWidth="1"/>
    <col min="3" max="3" width="27.7109375" style="27" customWidth="1"/>
    <col min="4" max="4" width="14.28515625" style="27" customWidth="1"/>
    <col min="5" max="5" width="15.28515625" style="27" customWidth="1"/>
    <col min="6" max="6" width="14" style="27" customWidth="1"/>
    <col min="7" max="7" width="12.42578125" style="27" customWidth="1"/>
    <col min="8" max="8" width="12.7109375" style="27" customWidth="1"/>
    <col min="9" max="9" width="16.7109375" style="27" customWidth="1"/>
    <col min="10" max="10" width="12.140625" style="27" bestFit="1" customWidth="1"/>
    <col min="11" max="16384" width="11.42578125" style="27"/>
  </cols>
  <sheetData>
    <row r="1" spans="1:9" ht="15.75" customHeight="1" x14ac:dyDescent="0.25">
      <c r="A1" s="10" t="s">
        <v>130</v>
      </c>
      <c r="B1" s="10"/>
      <c r="C1" s="10"/>
      <c r="D1" s="10"/>
      <c r="E1" s="10"/>
      <c r="F1" s="10"/>
      <c r="G1" s="10"/>
      <c r="H1" s="10"/>
      <c r="I1" s="10"/>
    </row>
    <row r="2" spans="1:9" ht="15.75" customHeight="1" x14ac:dyDescent="0.25">
      <c r="A2" s="7" t="s">
        <v>121</v>
      </c>
      <c r="B2" s="10"/>
      <c r="C2" s="10"/>
      <c r="D2" s="10"/>
      <c r="E2" s="10"/>
      <c r="F2" s="10"/>
      <c r="G2" s="10"/>
      <c r="H2" s="10"/>
      <c r="I2" s="10"/>
    </row>
    <row r="3" spans="1:9" ht="15.75" customHeight="1" x14ac:dyDescent="0.25">
      <c r="A3" s="10"/>
      <c r="B3" s="10"/>
      <c r="C3" s="10"/>
      <c r="D3" s="10"/>
      <c r="E3" s="10"/>
      <c r="F3" s="10"/>
      <c r="G3" s="10"/>
      <c r="H3" s="10"/>
      <c r="I3" s="10"/>
    </row>
    <row r="4" spans="1:9" ht="15.75" customHeight="1" x14ac:dyDescent="0.25">
      <c r="A4" s="12" t="s">
        <v>105</v>
      </c>
      <c r="B4" s="13"/>
      <c r="C4" s="10"/>
      <c r="D4" s="10"/>
      <c r="E4" s="10"/>
      <c r="F4" s="10"/>
      <c r="G4" s="10"/>
      <c r="H4" s="10"/>
      <c r="I4" s="10"/>
    </row>
    <row r="5" spans="1:9" ht="15.75" customHeight="1" x14ac:dyDescent="0.25">
      <c r="A5" s="10"/>
      <c r="B5" s="10"/>
      <c r="C5" s="10"/>
      <c r="D5" s="10"/>
      <c r="E5" s="10"/>
      <c r="F5" s="10"/>
      <c r="G5" s="10"/>
      <c r="H5" s="10"/>
      <c r="I5" s="10"/>
    </row>
    <row r="6" spans="1:9" ht="15.75" customHeight="1" x14ac:dyDescent="0.2">
      <c r="A6" s="11" t="s">
        <v>146</v>
      </c>
      <c r="G6" s="94"/>
    </row>
    <row r="7" spans="1:9" ht="15.75" customHeight="1" x14ac:dyDescent="0.2">
      <c r="A7" s="28"/>
      <c r="B7" s="67" t="s">
        <v>3</v>
      </c>
      <c r="C7" s="69"/>
      <c r="D7" s="69"/>
      <c r="E7" s="69"/>
      <c r="F7" s="69"/>
      <c r="G7" s="69"/>
      <c r="H7" s="69"/>
      <c r="I7" s="69"/>
    </row>
    <row r="8" spans="1:9" ht="15.75" customHeight="1" x14ac:dyDescent="0.2">
      <c r="A8" s="66"/>
      <c r="B8" s="68" t="s">
        <v>78</v>
      </c>
      <c r="C8" s="67" t="s">
        <v>59</v>
      </c>
      <c r="D8" s="67" t="s">
        <v>1</v>
      </c>
      <c r="E8" s="67" t="s">
        <v>2</v>
      </c>
      <c r="F8" s="67" t="s">
        <v>131</v>
      </c>
      <c r="G8" s="67" t="s">
        <v>132</v>
      </c>
      <c r="H8" s="67" t="s">
        <v>163</v>
      </c>
      <c r="I8" s="67" t="s">
        <v>133</v>
      </c>
    </row>
    <row r="9" spans="1:9" ht="15.75" customHeight="1" x14ac:dyDescent="0.2">
      <c r="A9" s="29">
        <v>2009</v>
      </c>
      <c r="B9" s="55">
        <v>193.4</v>
      </c>
      <c r="C9" s="47">
        <v>53.100980999999997</v>
      </c>
      <c r="D9" s="47">
        <f>53.102452-(1832481/1000000)</f>
        <v>51.269970999999998</v>
      </c>
      <c r="E9" s="47">
        <f>10.11225+(1832481/1000000)</f>
        <v>11.944730999999999</v>
      </c>
      <c r="F9" s="47">
        <v>11.324453</v>
      </c>
      <c r="G9" s="47">
        <v>8.2880000000000003</v>
      </c>
      <c r="H9" s="47">
        <v>1.9071290000000001</v>
      </c>
      <c r="I9" s="47">
        <v>55.564735000000013</v>
      </c>
    </row>
    <row r="10" spans="1:9" ht="15.75" customHeight="1" x14ac:dyDescent="0.2">
      <c r="A10" s="29">
        <v>2010</v>
      </c>
      <c r="B10" s="55">
        <v>194.04888800000001</v>
      </c>
      <c r="C10" s="47">
        <v>54.466940999999998</v>
      </c>
      <c r="D10" s="47">
        <f>51.872419-(2386256/1000000)</f>
        <v>49.486162999999998</v>
      </c>
      <c r="E10" s="47">
        <f>10.633786+(2386256/1000000)</f>
        <v>13.020042</v>
      </c>
      <c r="F10" s="47">
        <v>11.644361</v>
      </c>
      <c r="G10" s="47">
        <v>11.9</v>
      </c>
      <c r="H10" s="47">
        <v>1.8939999999999999</v>
      </c>
      <c r="I10" s="47">
        <v>51.63738</v>
      </c>
    </row>
    <row r="11" spans="1:9" ht="15.75" customHeight="1" x14ac:dyDescent="0.2">
      <c r="A11" s="29">
        <v>2011</v>
      </c>
      <c r="B11" s="55">
        <v>183.1</v>
      </c>
      <c r="C11" s="47">
        <v>52.802864</v>
      </c>
      <c r="D11" s="47">
        <f>51.12453-(2503446/1000000)</f>
        <v>48.621084000000003</v>
      </c>
      <c r="E11" s="47">
        <f>11.041113+(2503446/1000000)</f>
        <v>13.544559</v>
      </c>
      <c r="F11" s="47">
        <v>11.998537000000001</v>
      </c>
      <c r="G11" s="47">
        <v>12.8</v>
      </c>
      <c r="H11" s="47">
        <v>1.83545</v>
      </c>
      <c r="I11" s="47">
        <v>41.497505999999987</v>
      </c>
    </row>
    <row r="12" spans="1:9" ht="15.75" customHeight="1" x14ac:dyDescent="0.2">
      <c r="A12" s="29">
        <v>2012</v>
      </c>
      <c r="B12" s="55">
        <v>184.5</v>
      </c>
      <c r="C12" s="47">
        <v>51.653011999999997</v>
      </c>
      <c r="D12" s="47">
        <f>48.642222-(2524357/1000000)</f>
        <v>46.117864999999995</v>
      </c>
      <c r="E12" s="47">
        <f>11.53588+(2524357/1000000)</f>
        <v>14.060237000000001</v>
      </c>
      <c r="F12" s="47">
        <v>11.891142</v>
      </c>
      <c r="G12" s="47">
        <v>13.8</v>
      </c>
      <c r="H12" s="47">
        <v>1.925881</v>
      </c>
      <c r="I12" s="47">
        <v>45.051862999999997</v>
      </c>
    </row>
    <row r="13" spans="1:9" ht="15.75" customHeight="1" x14ac:dyDescent="0.2">
      <c r="A13" s="29">
        <v>2013</v>
      </c>
      <c r="B13" s="55">
        <v>180.2</v>
      </c>
      <c r="C13" s="47">
        <v>51.366219000000001</v>
      </c>
      <c r="D13" s="47">
        <v>46.274337000000003</v>
      </c>
      <c r="E13" s="15">
        <v>14.271658</v>
      </c>
      <c r="F13" s="47">
        <v>12.3</v>
      </c>
      <c r="G13" s="47">
        <v>13.8</v>
      </c>
      <c r="H13" s="47">
        <v>1.9</v>
      </c>
      <c r="I13" s="47">
        <v>40.287784999999985</v>
      </c>
    </row>
    <row r="14" spans="1:9" ht="15.75" customHeight="1" x14ac:dyDescent="0.2">
      <c r="A14" s="29">
        <v>2014</v>
      </c>
      <c r="B14" s="55">
        <v>178.48856900000001</v>
      </c>
      <c r="C14" s="47">
        <v>50.108246000000001</v>
      </c>
      <c r="D14" s="47">
        <v>43.158315999999999</v>
      </c>
      <c r="E14" s="15">
        <v>13.990788</v>
      </c>
      <c r="F14" s="47">
        <v>11.682276</v>
      </c>
      <c r="G14" s="47">
        <v>13.8</v>
      </c>
      <c r="H14" s="47">
        <v>1.941622</v>
      </c>
      <c r="I14" s="47">
        <v>43.807321999999999</v>
      </c>
    </row>
    <row r="15" spans="1:9" ht="15.75" customHeight="1" x14ac:dyDescent="0.2">
      <c r="A15" s="29">
        <v>2015</v>
      </c>
      <c r="B15" s="55">
        <v>187.31312800000001</v>
      </c>
      <c r="C15" s="47">
        <v>50.026257999999999</v>
      </c>
      <c r="D15" s="47">
        <v>44.692945999999999</v>
      </c>
      <c r="E15" s="15">
        <v>14.78913</v>
      </c>
      <c r="F15" s="47">
        <v>11.652853</v>
      </c>
      <c r="G15" s="47">
        <v>13.8</v>
      </c>
      <c r="H15" s="47">
        <v>1.8580000000000001</v>
      </c>
      <c r="I15" s="47">
        <f>B15-SUM(C15:H15)</f>
        <v>50.493941000000007</v>
      </c>
    </row>
    <row r="16" spans="1:9" ht="15.75" customHeight="1" x14ac:dyDescent="0.2">
      <c r="A16" s="29">
        <v>2016</v>
      </c>
      <c r="B16" s="55">
        <v>186.530587</v>
      </c>
      <c r="C16" s="47">
        <v>50.295265999999998</v>
      </c>
      <c r="D16" s="47">
        <v>44.490234999999998</v>
      </c>
      <c r="E16" s="47">
        <v>14.866866999999999</v>
      </c>
      <c r="F16" s="47">
        <v>11.616823999999999</v>
      </c>
      <c r="G16" s="47">
        <v>13.8</v>
      </c>
      <c r="H16" s="47">
        <v>1.8580000000000001</v>
      </c>
      <c r="I16" s="47">
        <v>49.603396000000004</v>
      </c>
    </row>
    <row r="17" spans="1:11" ht="15.75" customHeight="1" x14ac:dyDescent="0.2">
      <c r="A17" s="29">
        <v>2017</v>
      </c>
      <c r="B17" s="55">
        <v>184.888015</v>
      </c>
      <c r="C17" s="47">
        <v>51.571123999999998</v>
      </c>
      <c r="D17" s="47">
        <v>43.038828000000002</v>
      </c>
      <c r="E17" s="47">
        <v>14.593966</v>
      </c>
      <c r="F17" s="47">
        <v>11.324137</v>
      </c>
      <c r="G17" s="47">
        <v>13.8</v>
      </c>
      <c r="H17" s="47">
        <v>1.871974</v>
      </c>
      <c r="I17" s="47">
        <v>48.687984999999998</v>
      </c>
    </row>
    <row r="18" spans="1:11" ht="15.75" customHeight="1" x14ac:dyDescent="0.2">
      <c r="A18" s="29">
        <v>2018</v>
      </c>
      <c r="B18" s="55">
        <v>198.16389000000001</v>
      </c>
      <c r="C18" s="47">
        <v>53.512044000000003</v>
      </c>
      <c r="D18" s="47">
        <v>45.350864999999999</v>
      </c>
      <c r="E18" s="47">
        <v>14.8043</v>
      </c>
      <c r="F18" s="47">
        <v>11.55289</v>
      </c>
      <c r="G18" s="47">
        <v>13.8</v>
      </c>
      <c r="H18" s="47">
        <v>1.883283</v>
      </c>
      <c r="I18" s="47">
        <v>57.260506999999997</v>
      </c>
    </row>
    <row r="19" spans="1:11" ht="15.75" customHeight="1" x14ac:dyDescent="0.2">
      <c r="A19" s="29">
        <v>2019</v>
      </c>
      <c r="B19" s="55">
        <v>198.84150199999999</v>
      </c>
      <c r="C19" s="47">
        <v>55.406978000000002</v>
      </c>
      <c r="D19" s="47">
        <v>45.387016000000003</v>
      </c>
      <c r="E19" s="47">
        <v>14.720029</v>
      </c>
      <c r="F19" s="47">
        <v>11.666016000000001</v>
      </c>
      <c r="G19" s="47">
        <v>13.8</v>
      </c>
      <c r="H19" s="47">
        <v>1.88175</v>
      </c>
      <c r="I19" s="47">
        <v>55.979714000000001</v>
      </c>
      <c r="J19" s="15"/>
    </row>
    <row r="20" spans="1:11" ht="15.75" customHeight="1" x14ac:dyDescent="0.2">
      <c r="A20" s="29">
        <v>2020</v>
      </c>
      <c r="B20" s="55">
        <v>202.167879</v>
      </c>
      <c r="C20" s="47">
        <v>59.558050999999999</v>
      </c>
      <c r="D20" s="47">
        <v>46.063296999999999</v>
      </c>
      <c r="E20" s="47">
        <v>15.372078999999999</v>
      </c>
      <c r="F20" s="47">
        <v>11.555104999999999</v>
      </c>
      <c r="G20" s="47">
        <v>14.8</v>
      </c>
      <c r="H20" s="47">
        <v>2.1757499999999999</v>
      </c>
      <c r="I20" s="47">
        <v>52.643596000000002</v>
      </c>
      <c r="J20" s="15"/>
      <c r="K20" s="89"/>
    </row>
    <row r="21" spans="1:11" ht="15.75" customHeight="1" x14ac:dyDescent="0.2">
      <c r="A21" s="30">
        <v>2021</v>
      </c>
      <c r="B21" s="55">
        <v>195.14483899999999</v>
      </c>
      <c r="C21" s="31">
        <v>58.804966999999998</v>
      </c>
      <c r="D21" s="31">
        <v>46.441372000000001</v>
      </c>
      <c r="E21" s="31">
        <v>13.916865</v>
      </c>
      <c r="F21" s="31">
        <v>11.649210999999999</v>
      </c>
      <c r="G21" s="31">
        <v>15.3</v>
      </c>
      <c r="H21" s="31">
        <v>2.126703</v>
      </c>
      <c r="I21" s="31">
        <v>46.905721</v>
      </c>
      <c r="J21" s="15"/>
      <c r="K21" s="89"/>
    </row>
    <row r="22" spans="1:11" ht="15.75" customHeight="1" x14ac:dyDescent="0.2">
      <c r="A22" s="30">
        <v>2022</v>
      </c>
      <c r="B22" s="55">
        <v>198.75072900000001</v>
      </c>
      <c r="C22" s="31">
        <v>60.533228000000001</v>
      </c>
      <c r="D22" s="31">
        <v>47.507022999999997</v>
      </c>
      <c r="E22" s="31">
        <v>15.052023</v>
      </c>
      <c r="F22" s="31">
        <v>11.871755</v>
      </c>
      <c r="G22" s="31">
        <v>15.3</v>
      </c>
      <c r="H22" s="31">
        <v>2.0883069999999999</v>
      </c>
      <c r="I22" s="31">
        <v>46.398394000000003</v>
      </c>
      <c r="J22" s="15"/>
      <c r="K22" s="89"/>
    </row>
    <row r="23" spans="1:11" ht="15.75" customHeight="1" x14ac:dyDescent="0.2">
      <c r="A23" s="30">
        <v>2023</v>
      </c>
      <c r="B23" s="106">
        <v>210.93618842000001</v>
      </c>
      <c r="C23" s="108">
        <v>64.255925480000002</v>
      </c>
      <c r="D23" s="108">
        <v>48.500715960000001</v>
      </c>
      <c r="E23" s="108">
        <v>14.24189909</v>
      </c>
      <c r="F23" s="31">
        <v>12.017378259999999</v>
      </c>
      <c r="G23" s="108">
        <v>18.5635212</v>
      </c>
      <c r="H23" s="108">
        <v>8.2169414700000001</v>
      </c>
      <c r="I23" s="108">
        <v>45.139806970000002</v>
      </c>
      <c r="J23" s="15"/>
      <c r="K23" s="89"/>
    </row>
    <row r="24" spans="1:11" ht="15.75" customHeight="1" x14ac:dyDescent="0.2">
      <c r="A24" s="30">
        <v>2024</v>
      </c>
      <c r="B24" s="55">
        <v>227.51660723000001</v>
      </c>
      <c r="C24" s="31">
        <v>67.523128819999997</v>
      </c>
      <c r="D24" s="31">
        <v>51.253348880000004</v>
      </c>
      <c r="E24" s="31">
        <v>15.399137919999999</v>
      </c>
      <c r="F24" s="31">
        <v>12.551328980000001</v>
      </c>
      <c r="G24" s="31">
        <v>19.232993</v>
      </c>
      <c r="H24" s="31">
        <v>8.4901742100000011</v>
      </c>
      <c r="I24" s="31">
        <v>53.066495410000002</v>
      </c>
      <c r="J24" s="15"/>
      <c r="K24" s="89"/>
    </row>
    <row r="25" spans="1:11" ht="15.75" customHeight="1" x14ac:dyDescent="0.2">
      <c r="A25" s="32"/>
      <c r="B25" s="32"/>
      <c r="C25" s="32"/>
      <c r="D25" s="32"/>
      <c r="E25" s="32"/>
      <c r="F25" s="32"/>
      <c r="G25" s="32"/>
      <c r="H25" s="32"/>
      <c r="I25" s="32"/>
    </row>
    <row r="26" spans="1:11" ht="15.75" customHeight="1" x14ac:dyDescent="0.2">
      <c r="A26" s="16" t="s">
        <v>106</v>
      </c>
      <c r="B26" s="7"/>
      <c r="C26" s="32"/>
      <c r="D26" s="32"/>
      <c r="E26" s="32"/>
      <c r="F26" s="32"/>
      <c r="G26" s="32"/>
      <c r="H26" s="32"/>
      <c r="I26" s="32"/>
    </row>
    <row r="27" spans="1:11" ht="15.75" customHeight="1" x14ac:dyDescent="0.2">
      <c r="A27" s="47"/>
      <c r="B27" s="47"/>
      <c r="C27" s="47"/>
      <c r="D27" s="47"/>
      <c r="E27" s="15"/>
      <c r="F27" s="47"/>
      <c r="G27" s="47"/>
      <c r="H27" s="47"/>
      <c r="I27" s="47"/>
    </row>
    <row r="28" spans="1:11" ht="15.75" customHeight="1" x14ac:dyDescent="0.2">
      <c r="A28" s="53" t="s">
        <v>79</v>
      </c>
      <c r="B28" s="49"/>
      <c r="C28" s="49"/>
      <c r="D28" s="49"/>
      <c r="E28" s="49"/>
      <c r="F28" s="49"/>
      <c r="G28" s="49"/>
      <c r="H28" s="49"/>
      <c r="I28" s="49"/>
    </row>
    <row r="29" spans="1:11" ht="15.75" customHeight="1" x14ac:dyDescent="0.2">
      <c r="A29" s="15" t="s">
        <v>80</v>
      </c>
      <c r="B29" s="48"/>
      <c r="C29" s="48"/>
      <c r="D29" s="48"/>
      <c r="E29" s="48"/>
      <c r="F29" s="48"/>
      <c r="G29" s="48"/>
      <c r="H29" s="48"/>
      <c r="I29" s="48"/>
    </row>
    <row r="30" spans="1:11" ht="15.75" customHeight="1" x14ac:dyDescent="0.2">
      <c r="A30" s="54" t="s">
        <v>119</v>
      </c>
      <c r="B30" s="54"/>
      <c r="C30" s="54"/>
      <c r="D30" s="54"/>
      <c r="E30" s="54"/>
      <c r="F30" s="54"/>
      <c r="G30" s="54"/>
      <c r="H30" s="54"/>
      <c r="I30" s="54"/>
    </row>
    <row r="31" spans="1:11" ht="15.75" customHeight="1" x14ac:dyDescent="0.2">
      <c r="A31" s="27" t="s">
        <v>81</v>
      </c>
    </row>
    <row r="32" spans="1:11" ht="15.75" customHeight="1" x14ac:dyDescent="0.2">
      <c r="A32" s="27" t="s">
        <v>165</v>
      </c>
    </row>
    <row r="33" spans="1:22" ht="15.75" customHeight="1" x14ac:dyDescent="0.2">
      <c r="A33" s="27" t="s">
        <v>168</v>
      </c>
    </row>
    <row r="34" spans="1:22" ht="15.75" customHeight="1" x14ac:dyDescent="0.2">
      <c r="A34" s="27" t="s">
        <v>167</v>
      </c>
      <c r="J34" s="38"/>
    </row>
    <row r="35" spans="1:22" ht="15.75" customHeight="1" x14ac:dyDescent="0.2"/>
    <row r="36" spans="1:22" ht="15.95" customHeight="1" x14ac:dyDescent="0.2">
      <c r="I36" s="83"/>
    </row>
    <row r="37" spans="1:22" ht="15.95" customHeight="1" x14ac:dyDescent="0.2"/>
    <row r="38" spans="1:22" ht="15.95" customHeight="1" x14ac:dyDescent="0.2">
      <c r="B38" s="90"/>
      <c r="C38" s="88"/>
      <c r="D38" s="88"/>
      <c r="E38" s="83"/>
      <c r="F38" s="88"/>
      <c r="G38" s="47"/>
      <c r="H38" s="83"/>
      <c r="I38" s="38"/>
      <c r="J38" s="87"/>
      <c r="K38" s="87"/>
      <c r="L38" s="87"/>
      <c r="M38" s="87"/>
      <c r="N38" s="87"/>
      <c r="O38" s="87"/>
      <c r="P38" s="86"/>
    </row>
    <row r="39" spans="1:22" ht="15.95" customHeight="1" x14ac:dyDescent="0.2">
      <c r="E39" s="91"/>
      <c r="F39" s="92"/>
    </row>
    <row r="40" spans="1:22" ht="15.95" customHeight="1" x14ac:dyDescent="0.2">
      <c r="E40" s="91"/>
      <c r="I40" s="38"/>
      <c r="J40" s="87"/>
      <c r="K40" s="87"/>
      <c r="L40" s="87"/>
      <c r="M40" s="87"/>
      <c r="N40" s="87"/>
      <c r="O40" s="87"/>
      <c r="P40" s="86"/>
    </row>
    <row r="41" spans="1:22" ht="15.95" customHeight="1" x14ac:dyDescent="0.2">
      <c r="E41" s="91"/>
      <c r="L41" s="85"/>
    </row>
    <row r="42" spans="1:22" ht="15.95" customHeight="1" x14ac:dyDescent="0.2"/>
    <row r="43" spans="1:22" ht="15.95" customHeight="1" x14ac:dyDescent="0.2"/>
    <row r="44" spans="1:22" ht="15.95" customHeight="1" x14ac:dyDescent="0.2"/>
    <row r="45" spans="1:22" ht="15.95" customHeight="1" x14ac:dyDescent="0.2"/>
    <row r="46" spans="1:22" ht="15.95" customHeight="1" x14ac:dyDescent="0.2"/>
    <row r="47" spans="1:22" ht="15.95" customHeight="1" x14ac:dyDescent="0.25">
      <c r="R47" s="93"/>
      <c r="S47" s="93"/>
      <c r="T47" s="93"/>
      <c r="U47" s="93"/>
      <c r="V47" s="93"/>
    </row>
  </sheetData>
  <hyperlinks>
    <hyperlink ref="A26" location="Metadaten!A1" display="&lt;&lt;&lt; Metadaten " xr:uid="{3B96BDC0-4C19-423C-A96B-9924E9112192}"/>
    <hyperlink ref="A4" location="Inhalt!A1" display="&lt;&lt;&lt; Inhalt" xr:uid="{4C6941AA-C787-4294-97C3-A8DCAA91A0C4}"/>
  </hyperlinks>
  <pageMargins left="0.78740157499999996" right="0.78740157499999996" top="0.984251969" bottom="0.984251969" header="0.4921259845" footer="0.4921259845"/>
  <pageSetup paperSize="9" scale="6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9874C-72E9-463A-AF26-2956E971608C}">
  <sheetPr>
    <tabColor theme="3"/>
  </sheetPr>
  <dimension ref="A1:C15"/>
  <sheetViews>
    <sheetView zoomScaleNormal="100" workbookViewId="0">
      <selection activeCell="B5" sqref="B5"/>
    </sheetView>
  </sheetViews>
  <sheetFormatPr baseColWidth="10" defaultColWidth="11.42578125" defaultRowHeight="12.75" x14ac:dyDescent="0.2"/>
  <cols>
    <col min="1" max="1" width="90.7109375" style="27" customWidth="1"/>
    <col min="2" max="2" width="11.42578125" style="102"/>
    <col min="3" max="3" width="8.5703125" style="27" customWidth="1"/>
    <col min="4" max="16384" width="11.42578125" style="27"/>
  </cols>
  <sheetData>
    <row r="1" spans="1:3" ht="18" customHeight="1" x14ac:dyDescent="0.25">
      <c r="A1" s="5" t="str">
        <f>Metadaten!A1</f>
        <v>Oeffentliche Bildungsausgaben 2024</v>
      </c>
    </row>
    <row r="2" spans="1:3" ht="15.95" customHeight="1" x14ac:dyDescent="0.2"/>
    <row r="3" spans="1:3" ht="15.95" customHeight="1" x14ac:dyDescent="0.2">
      <c r="A3" s="8" t="s">
        <v>98</v>
      </c>
      <c r="B3" s="9" t="s">
        <v>99</v>
      </c>
      <c r="C3" s="102" t="s">
        <v>160</v>
      </c>
    </row>
    <row r="4" spans="1:3" ht="15.95" customHeight="1" x14ac:dyDescent="0.2">
      <c r="A4" s="6" t="s">
        <v>147</v>
      </c>
      <c r="B4" s="18"/>
      <c r="C4" s="102"/>
    </row>
    <row r="5" spans="1:3" ht="15.95" customHeight="1" x14ac:dyDescent="0.2">
      <c r="A5" s="7" t="s">
        <v>72</v>
      </c>
      <c r="B5" s="103">
        <v>1.1000000000000001</v>
      </c>
      <c r="C5" s="104" t="s">
        <v>148</v>
      </c>
    </row>
    <row r="6" spans="1:3" ht="15.95" customHeight="1" x14ac:dyDescent="0.2">
      <c r="A6" s="7" t="s">
        <v>57</v>
      </c>
      <c r="B6" s="103">
        <v>1.2</v>
      </c>
      <c r="C6" s="104" t="s">
        <v>149</v>
      </c>
    </row>
    <row r="7" spans="1:3" ht="15.95" customHeight="1" x14ac:dyDescent="0.2">
      <c r="A7" s="7" t="s">
        <v>15</v>
      </c>
      <c r="B7" s="103">
        <v>1.3</v>
      </c>
      <c r="C7" s="104" t="s">
        <v>150</v>
      </c>
    </row>
    <row r="8" spans="1:3" ht="15.95" customHeight="1" x14ac:dyDescent="0.2">
      <c r="A8" s="7" t="s">
        <v>16</v>
      </c>
      <c r="B8" s="103">
        <v>1.4</v>
      </c>
      <c r="C8" s="104" t="s">
        <v>151</v>
      </c>
    </row>
    <row r="9" spans="1:3" ht="15.95" customHeight="1" x14ac:dyDescent="0.2">
      <c r="A9" s="7" t="s">
        <v>60</v>
      </c>
      <c r="B9" s="103">
        <v>1.5</v>
      </c>
      <c r="C9" s="104" t="s">
        <v>152</v>
      </c>
    </row>
    <row r="10" spans="1:3" ht="15.95" customHeight="1" x14ac:dyDescent="0.2">
      <c r="A10" s="6" t="s">
        <v>97</v>
      </c>
      <c r="B10" s="18"/>
      <c r="C10" s="104"/>
    </row>
    <row r="11" spans="1:3" ht="15.95" customHeight="1" x14ac:dyDescent="0.2">
      <c r="A11" s="7" t="s">
        <v>116</v>
      </c>
      <c r="B11" s="103">
        <v>2.1</v>
      </c>
      <c r="C11" s="104" t="s">
        <v>153</v>
      </c>
    </row>
    <row r="12" spans="1:3" ht="15.95" customHeight="1" x14ac:dyDescent="0.2">
      <c r="A12" s="7" t="s">
        <v>117</v>
      </c>
      <c r="B12" s="103">
        <v>2.2000000000000002</v>
      </c>
      <c r="C12" s="104" t="s">
        <v>154</v>
      </c>
    </row>
    <row r="13" spans="1:3" ht="15.95" customHeight="1" x14ac:dyDescent="0.2">
      <c r="A13" s="7" t="s">
        <v>118</v>
      </c>
      <c r="B13" s="103">
        <v>2.2999999999999998</v>
      </c>
      <c r="C13" s="104" t="s">
        <v>155</v>
      </c>
    </row>
    <row r="14" spans="1:3" x14ac:dyDescent="0.2">
      <c r="B14" s="18"/>
    </row>
    <row r="15" spans="1:3" x14ac:dyDescent="0.2">
      <c r="B15" s="18"/>
    </row>
  </sheetData>
  <hyperlinks>
    <hyperlink ref="B5" location="'1.1'!Druckbereich" display="'1.1'!Druckbereich" xr:uid="{3E5F6C74-C810-44D6-81A5-7E78E59EED84}"/>
    <hyperlink ref="B6" location="'1.2'!Druckbereich" display="'1.2'!Druckbereich" xr:uid="{A003B354-A222-47FA-90DE-E4EC29273C5E}"/>
    <hyperlink ref="B7" location="'1.3'!Druckbereich" display="'1.3'!Druckbereich" xr:uid="{9B5555A9-B903-4621-845F-FC6B7284E3C4}"/>
    <hyperlink ref="B8" location="'1.4'!Druckbereich" display="'1.4'!Druckbereich" xr:uid="{5E904CDB-E0CB-4761-9CDA-EE0C5D69E94E}"/>
    <hyperlink ref="B9" location="'1.5'!Druckbereich" display="'1.5'!Druckbereich" xr:uid="{4783981E-5B53-4E85-8155-9200114F0C2F}"/>
    <hyperlink ref="B11" location="'2.1'!Druckbereich" display="'2.1'!Druckbereich" xr:uid="{58E79C70-D118-4DC9-B0D1-09465F99F38C}"/>
    <hyperlink ref="B12" location="'2.2'!Druckbereich" display="'2.2'!Druckbereich" xr:uid="{A08F3147-B017-446E-B0A7-EA0DBEB2CB96}"/>
    <hyperlink ref="B13" location="'2.3'!Druckbereich" display="'2.3'!Druckbereich" xr:uid="{680622BB-7DB4-41C9-8F35-249D00C63437}"/>
  </hyperlinks>
  <pageMargins left="0.7" right="0.7" top="0.78740157499999996" bottom="0.78740157499999996" header="0.3" footer="0.3"/>
  <pageSetup paperSize="9" scale="69" orientation="portrait" r:id="rId1"/>
  <ignoredErrors>
    <ignoredError sqref="B10 C5:C13"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4AAD8-9CD7-4D19-BBBB-C1D3142FC524}">
  <sheetPr>
    <tabColor rgb="FFC5D9F1"/>
  </sheetPr>
  <dimension ref="A1"/>
  <sheetViews>
    <sheetView workbookViewId="0">
      <selection activeCell="A2" sqref="A2"/>
    </sheetView>
  </sheetViews>
  <sheetFormatPr baseColWidth="10" defaultColWidth="11.42578125" defaultRowHeight="12.75" x14ac:dyDescent="0.2"/>
  <cols>
    <col min="1" max="16384" width="11.42578125" style="7"/>
  </cols>
  <sheetData>
    <row r="1" spans="1:1" ht="18" customHeight="1" x14ac:dyDescent="0.2">
      <c r="A1" s="1" t="str">
        <f>Metadaten!A1</f>
        <v>Oeffentliche Bildungsausgaben 2024</v>
      </c>
    </row>
  </sheetData>
  <pageMargins left="0.7" right="0.7" top="0.78740157499999996" bottom="0.78740157499999996"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19E0-5148-4AF4-BC33-6133FBB47092}">
  <sheetPr>
    <pageSetUpPr fitToPage="1"/>
  </sheetPr>
  <dimension ref="A1:E29"/>
  <sheetViews>
    <sheetView tabSelected="1" topLeftCell="A7" zoomScaleNormal="100" zoomScalePageLayoutView="145" workbookViewId="0">
      <selection activeCell="E26" sqref="E26"/>
    </sheetView>
  </sheetViews>
  <sheetFormatPr baseColWidth="10" defaultColWidth="11.42578125" defaultRowHeight="12.75" x14ac:dyDescent="0.2"/>
  <cols>
    <col min="1" max="2" width="4.7109375" style="27" customWidth="1"/>
    <col min="3" max="3" width="33.42578125" style="27" customWidth="1"/>
    <col min="4" max="4" width="13.42578125" style="27" bestFit="1" customWidth="1"/>
    <col min="5" max="5" width="14.85546875" style="27" customWidth="1"/>
    <col min="6" max="6" width="13.140625" style="27" bestFit="1" customWidth="1"/>
    <col min="7" max="16384" width="11.42578125" style="27"/>
  </cols>
  <sheetData>
    <row r="1" spans="1:5" ht="15.75" customHeight="1" x14ac:dyDescent="0.25">
      <c r="A1" s="10" t="s">
        <v>72</v>
      </c>
      <c r="B1" s="10"/>
      <c r="C1" s="10"/>
      <c r="D1" s="10"/>
      <c r="E1" s="10"/>
    </row>
    <row r="2" spans="1:5" ht="15.75" customHeight="1" x14ac:dyDescent="0.25">
      <c r="A2" s="7" t="s">
        <v>162</v>
      </c>
      <c r="B2" s="51"/>
      <c r="C2" s="51"/>
      <c r="D2" s="10"/>
      <c r="E2" s="10"/>
    </row>
    <row r="3" spans="1:5" ht="15.75" customHeight="1" x14ac:dyDescent="0.25">
      <c r="D3" s="10"/>
      <c r="E3" s="10"/>
    </row>
    <row r="4" spans="1:5" ht="15.75" customHeight="1" x14ac:dyDescent="0.25">
      <c r="A4" s="12" t="s">
        <v>105</v>
      </c>
      <c r="B4" s="12"/>
      <c r="C4" s="12"/>
      <c r="D4" s="13"/>
      <c r="E4" s="10"/>
    </row>
    <row r="5" spans="1:5" ht="15.75" customHeight="1" x14ac:dyDescent="0.25">
      <c r="D5" s="10"/>
      <c r="E5" s="10"/>
    </row>
    <row r="6" spans="1:5" ht="15.75" customHeight="1" x14ac:dyDescent="0.2">
      <c r="A6" s="11" t="s">
        <v>139</v>
      </c>
      <c r="B6" s="11"/>
      <c r="C6" s="11"/>
    </row>
    <row r="7" spans="1:5" ht="15.75" customHeight="1" x14ac:dyDescent="0.2">
      <c r="A7" s="69"/>
      <c r="B7" s="69"/>
      <c r="C7" s="69"/>
      <c r="D7" s="74" t="s">
        <v>48</v>
      </c>
      <c r="E7" s="74" t="s">
        <v>49</v>
      </c>
    </row>
    <row r="8" spans="1:5" ht="15.75" customHeight="1" x14ac:dyDescent="0.2">
      <c r="A8" s="28" t="s">
        <v>14</v>
      </c>
      <c r="B8" s="28"/>
      <c r="C8" s="28"/>
      <c r="D8" s="52">
        <v>227516607.22999999</v>
      </c>
      <c r="E8" s="53">
        <f t="shared" ref="E8:E26" si="0">D8/D$8*100</f>
        <v>100</v>
      </c>
    </row>
    <row r="9" spans="1:5" ht="15.75" customHeight="1" x14ac:dyDescent="0.2">
      <c r="A9" s="27" t="s">
        <v>7</v>
      </c>
      <c r="D9" s="14">
        <v>206474461.66</v>
      </c>
      <c r="E9" s="15">
        <f t="shared" si="0"/>
        <v>90.751380382211764</v>
      </c>
    </row>
    <row r="10" spans="1:5" ht="15.75" customHeight="1" x14ac:dyDescent="0.2">
      <c r="B10" s="27" t="s">
        <v>17</v>
      </c>
      <c r="D10" s="14">
        <v>163456944.61000001</v>
      </c>
      <c r="E10" s="15">
        <f t="shared" si="0"/>
        <v>71.84396189802483</v>
      </c>
    </row>
    <row r="11" spans="1:5" ht="15.75" customHeight="1" x14ac:dyDescent="0.2">
      <c r="C11" s="27" t="s">
        <v>59</v>
      </c>
      <c r="D11" s="14">
        <v>67523128.819999993</v>
      </c>
      <c r="E11" s="15">
        <f t="shared" si="0"/>
        <v>29.678329701769783</v>
      </c>
    </row>
    <row r="12" spans="1:5" ht="15.75" customHeight="1" x14ac:dyDescent="0.2">
      <c r="C12" s="27" t="s">
        <v>35</v>
      </c>
      <c r="D12" s="14">
        <v>17853140.73</v>
      </c>
      <c r="E12" s="15">
        <f t="shared" si="0"/>
        <v>7.8469615679316052</v>
      </c>
    </row>
    <row r="13" spans="1:5" ht="15.75" customHeight="1" x14ac:dyDescent="0.2">
      <c r="C13" s="27" t="s">
        <v>36</v>
      </c>
      <c r="D13" s="14">
        <v>21205702.98</v>
      </c>
      <c r="E13" s="15">
        <f t="shared" si="0"/>
        <v>9.3205077370738181</v>
      </c>
    </row>
    <row r="14" spans="1:5" ht="15.75" customHeight="1" x14ac:dyDescent="0.2">
      <c r="C14" s="27" t="s">
        <v>71</v>
      </c>
      <c r="D14" s="14">
        <v>12194505.17</v>
      </c>
      <c r="E14" s="15">
        <f t="shared" si="0"/>
        <v>5.3598307914605945</v>
      </c>
    </row>
    <row r="15" spans="1:5" ht="15.75" customHeight="1" x14ac:dyDescent="0.2">
      <c r="C15" s="27" t="s">
        <v>27</v>
      </c>
      <c r="D15" s="14">
        <v>1884495.95</v>
      </c>
      <c r="E15" s="15">
        <f t="shared" si="0"/>
        <v>0.8282894039884019</v>
      </c>
    </row>
    <row r="16" spans="1:5" ht="15.75" customHeight="1" x14ac:dyDescent="0.2">
      <c r="C16" s="27" t="s">
        <v>70</v>
      </c>
      <c r="D16" s="14">
        <v>10505007.07</v>
      </c>
      <c r="E16" s="15">
        <f t="shared" si="0"/>
        <v>4.6172484716161089</v>
      </c>
    </row>
    <row r="17" spans="1:5" ht="15.75" customHeight="1" x14ac:dyDescent="0.2">
      <c r="C17" s="27" t="s">
        <v>69</v>
      </c>
      <c r="D17" s="14">
        <v>3009634.9</v>
      </c>
      <c r="E17" s="15">
        <f t="shared" si="0"/>
        <v>1.3228198752794842</v>
      </c>
    </row>
    <row r="18" spans="1:5" ht="15.75" customHeight="1" x14ac:dyDescent="0.2">
      <c r="C18" s="27" t="s">
        <v>37</v>
      </c>
      <c r="D18" s="14">
        <v>12551328.98</v>
      </c>
      <c r="E18" s="15">
        <f t="shared" si="0"/>
        <v>5.5166649735206681</v>
      </c>
    </row>
    <row r="19" spans="1:5" ht="15.75" customHeight="1" x14ac:dyDescent="0.2">
      <c r="C19" s="27" t="s">
        <v>58</v>
      </c>
      <c r="D19" s="14">
        <v>16730000</v>
      </c>
      <c r="E19" s="15">
        <f t="shared" si="0"/>
        <v>7.3533093709890762</v>
      </c>
    </row>
    <row r="20" spans="1:5" ht="15.75" customHeight="1" x14ac:dyDescent="0.2">
      <c r="B20" s="27" t="s">
        <v>26</v>
      </c>
      <c r="D20" s="14">
        <v>43017517.050000004</v>
      </c>
      <c r="E20" s="15">
        <f t="shared" si="0"/>
        <v>18.907418484186934</v>
      </c>
    </row>
    <row r="21" spans="1:5" ht="15.75" customHeight="1" x14ac:dyDescent="0.2">
      <c r="C21" s="27" t="s">
        <v>68</v>
      </c>
      <c r="D21" s="14">
        <v>32661278.240000002</v>
      </c>
      <c r="E21" s="15">
        <f t="shared" si="0"/>
        <v>14.355557881092269</v>
      </c>
    </row>
    <row r="22" spans="1:5" ht="15.75" customHeight="1" x14ac:dyDescent="0.2">
      <c r="C22" s="27" t="s">
        <v>67</v>
      </c>
      <c r="D22" s="14">
        <v>4393884.3599999994</v>
      </c>
      <c r="E22" s="15">
        <f t="shared" si="0"/>
        <v>1.931236762667683</v>
      </c>
    </row>
    <row r="23" spans="1:5" ht="15.75" customHeight="1" x14ac:dyDescent="0.2">
      <c r="C23" s="27" t="s">
        <v>22</v>
      </c>
      <c r="D23" s="14">
        <v>1543363.45</v>
      </c>
      <c r="E23" s="15">
        <f t="shared" si="0"/>
        <v>0.67835199759276932</v>
      </c>
    </row>
    <row r="24" spans="1:5" ht="15.75" customHeight="1" x14ac:dyDescent="0.2">
      <c r="C24" s="27" t="s">
        <v>41</v>
      </c>
      <c r="D24" s="14">
        <v>2502993</v>
      </c>
      <c r="E24" s="15">
        <f t="shared" si="0"/>
        <v>1.1001363946455507</v>
      </c>
    </row>
    <row r="25" spans="1:5" ht="15.75" customHeight="1" x14ac:dyDescent="0.2">
      <c r="C25" s="27" t="s">
        <v>23</v>
      </c>
      <c r="D25" s="14">
        <v>1915998</v>
      </c>
      <c r="E25" s="15">
        <f t="shared" si="0"/>
        <v>0.84213544818866282</v>
      </c>
    </row>
    <row r="26" spans="1:5" ht="15.75" customHeight="1" x14ac:dyDescent="0.2">
      <c r="A26" s="27" t="s">
        <v>11</v>
      </c>
      <c r="D26" s="14">
        <v>21042145.57</v>
      </c>
      <c r="E26" s="15">
        <f t="shared" si="0"/>
        <v>9.2486196177882416</v>
      </c>
    </row>
    <row r="27" spans="1:5" ht="15.75" customHeight="1" x14ac:dyDescent="0.2"/>
    <row r="28" spans="1:5" ht="15.75" customHeight="1" x14ac:dyDescent="0.2">
      <c r="A28" s="16" t="s">
        <v>106</v>
      </c>
      <c r="B28" s="16"/>
      <c r="C28" s="16"/>
      <c r="D28" s="7"/>
      <c r="E28" s="17"/>
    </row>
    <row r="29" spans="1:5" ht="15.75" customHeight="1" x14ac:dyDescent="0.2"/>
  </sheetData>
  <hyperlinks>
    <hyperlink ref="A4" location="Inhalt!A1" display="&lt;&lt;&lt; Inhalt" xr:uid="{A72D0521-CFA4-4941-A1B6-39782869041D}"/>
    <hyperlink ref="A28" location="Metadaten!A1" display="&lt;&lt;&lt; Metadaten " xr:uid="{E582C8F1-36DA-4C67-83B5-1212CF41060F}"/>
  </hyperlinks>
  <pageMargins left="0.78740157499999996" right="0.78740157499999996" top="0.984251969" bottom="0.984251969" header="0.4921259845" footer="0.4921259845"/>
  <pageSetup paperSize="9"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21"/>
  <sheetViews>
    <sheetView topLeftCell="A8" zoomScaleNormal="100" workbookViewId="0">
      <selection activeCell="D31" sqref="D31"/>
    </sheetView>
  </sheetViews>
  <sheetFormatPr baseColWidth="10" defaultColWidth="11.42578125" defaultRowHeight="12.75" x14ac:dyDescent="0.2"/>
  <cols>
    <col min="1" max="1" width="4.7109375" style="7" customWidth="1"/>
    <col min="2" max="3" width="4.42578125" style="7" customWidth="1"/>
    <col min="4" max="4" width="35.28515625" style="7" customWidth="1"/>
    <col min="5" max="10" width="13.140625" style="7" customWidth="1"/>
    <col min="11" max="16384" width="11.42578125" style="7"/>
  </cols>
  <sheetData>
    <row r="1" spans="1:10" ht="15.75" customHeight="1" x14ac:dyDescent="0.25">
      <c r="A1" s="10" t="s">
        <v>114</v>
      </c>
      <c r="B1" s="10"/>
      <c r="C1" s="10"/>
      <c r="D1" s="10"/>
      <c r="E1" s="10"/>
      <c r="F1" s="10"/>
      <c r="G1" s="10"/>
      <c r="H1" s="10"/>
      <c r="I1" s="10"/>
      <c r="J1" s="10"/>
    </row>
    <row r="2" spans="1:10" ht="15.75" customHeight="1" x14ac:dyDescent="0.25">
      <c r="A2" s="7" t="s">
        <v>162</v>
      </c>
      <c r="B2" s="51"/>
      <c r="C2" s="51"/>
      <c r="D2" s="51"/>
      <c r="E2" s="10"/>
      <c r="F2" s="10"/>
      <c r="G2" s="10"/>
      <c r="H2" s="10"/>
      <c r="I2" s="10"/>
      <c r="J2" s="10"/>
    </row>
    <row r="3" spans="1:10" ht="15.75" customHeight="1" x14ac:dyDescent="0.25">
      <c r="A3" s="10"/>
      <c r="B3" s="10"/>
      <c r="C3" s="10"/>
      <c r="D3" s="10"/>
      <c r="E3" s="10"/>
      <c r="F3" s="10"/>
      <c r="G3" s="10"/>
      <c r="H3" s="10"/>
      <c r="I3" s="10"/>
      <c r="J3" s="10"/>
    </row>
    <row r="4" spans="1:10" ht="15.75" customHeight="1" x14ac:dyDescent="0.25">
      <c r="A4" s="12" t="s">
        <v>105</v>
      </c>
      <c r="B4" s="12"/>
      <c r="C4" s="12"/>
      <c r="D4" s="12"/>
      <c r="E4" s="13"/>
      <c r="F4" s="10"/>
      <c r="G4" s="10"/>
      <c r="H4" s="10"/>
      <c r="I4" s="10"/>
      <c r="J4" s="10"/>
    </row>
    <row r="5" spans="1:10" ht="15.75" customHeight="1" x14ac:dyDescent="0.25">
      <c r="A5" s="10"/>
      <c r="B5" s="10"/>
      <c r="C5" s="10"/>
      <c r="D5" s="10"/>
      <c r="E5" s="10"/>
      <c r="F5" s="10"/>
      <c r="G5" s="10"/>
      <c r="H5" s="10"/>
      <c r="I5" s="10"/>
      <c r="J5" s="10"/>
    </row>
    <row r="6" spans="1:10" ht="15.75" customHeight="1" x14ac:dyDescent="0.2">
      <c r="A6" s="11" t="s">
        <v>140</v>
      </c>
      <c r="B6" s="11"/>
      <c r="C6" s="11"/>
      <c r="D6" s="11"/>
    </row>
    <row r="7" spans="1:10" ht="15.75" customHeight="1" x14ac:dyDescent="0.2">
      <c r="A7" s="18"/>
      <c r="B7" s="18"/>
      <c r="C7" s="18"/>
      <c r="D7" s="18"/>
      <c r="E7" s="24" t="s">
        <v>4</v>
      </c>
      <c r="F7" s="24"/>
      <c r="G7" s="24" t="s">
        <v>5</v>
      </c>
      <c r="H7" s="24"/>
      <c r="I7" s="24" t="s">
        <v>6</v>
      </c>
      <c r="J7" s="24"/>
    </row>
    <row r="8" spans="1:10" ht="15.75" customHeight="1" x14ac:dyDescent="0.2">
      <c r="A8" s="24" t="s">
        <v>52</v>
      </c>
      <c r="B8" s="46"/>
      <c r="C8" s="46"/>
      <c r="D8" s="46"/>
      <c r="E8" s="46" t="s">
        <v>48</v>
      </c>
      <c r="F8" s="46" t="s">
        <v>49</v>
      </c>
      <c r="G8" s="46" t="s">
        <v>48</v>
      </c>
      <c r="H8" s="46" t="s">
        <v>49</v>
      </c>
      <c r="I8" s="46" t="s">
        <v>50</v>
      </c>
      <c r="J8" s="46" t="s">
        <v>49</v>
      </c>
    </row>
    <row r="9" spans="1:10" ht="15.75" customHeight="1" x14ac:dyDescent="0.2">
      <c r="A9" s="58" t="s">
        <v>14</v>
      </c>
      <c r="B9" s="26"/>
      <c r="C9" s="26"/>
      <c r="D9" s="26"/>
      <c r="E9" s="14">
        <v>227516607.22999999</v>
      </c>
      <c r="F9" s="20">
        <v>100</v>
      </c>
      <c r="G9" s="23">
        <v>182811956.81</v>
      </c>
      <c r="H9" s="20">
        <v>100</v>
      </c>
      <c r="I9" s="23">
        <v>44704650.420000002</v>
      </c>
      <c r="J9" s="20">
        <v>100</v>
      </c>
    </row>
    <row r="10" spans="1:10" ht="15.75" customHeight="1" x14ac:dyDescent="0.2">
      <c r="A10" s="7" t="s">
        <v>7</v>
      </c>
      <c r="B10" s="56"/>
      <c r="C10" s="56"/>
      <c r="E10" s="14">
        <v>206474461.66</v>
      </c>
      <c r="F10" s="20">
        <v>90.75</v>
      </c>
      <c r="G10" s="23">
        <v>161853126.38999999</v>
      </c>
      <c r="H10" s="20">
        <v>88.54</v>
      </c>
      <c r="I10" s="23">
        <v>44621335.270000003</v>
      </c>
      <c r="J10" s="20">
        <v>99.81</v>
      </c>
    </row>
    <row r="11" spans="1:10" ht="15.75" customHeight="1" x14ac:dyDescent="0.2">
      <c r="B11" s="30" t="s">
        <v>18</v>
      </c>
      <c r="C11" s="30"/>
      <c r="E11" s="14">
        <v>163456944.61000001</v>
      </c>
      <c r="F11" s="20">
        <v>71.84</v>
      </c>
      <c r="G11" s="23">
        <v>122196765.81999999</v>
      </c>
      <c r="H11" s="20">
        <v>66.84</v>
      </c>
      <c r="I11" s="23">
        <v>41260178.789999999</v>
      </c>
      <c r="J11" s="20">
        <v>92.3</v>
      </c>
    </row>
    <row r="12" spans="1:10" ht="15.75" customHeight="1" x14ac:dyDescent="0.2">
      <c r="C12" s="7" t="s">
        <v>59</v>
      </c>
      <c r="E12" s="14">
        <v>67523128.819999993</v>
      </c>
      <c r="F12" s="20">
        <v>29.68</v>
      </c>
      <c r="G12" s="23">
        <v>26528394.260000002</v>
      </c>
      <c r="H12" s="20">
        <v>14.51</v>
      </c>
      <c r="I12" s="23">
        <v>40994734.57</v>
      </c>
      <c r="J12" s="20">
        <v>91.7</v>
      </c>
    </row>
    <row r="13" spans="1:10" ht="15.75" customHeight="1" x14ac:dyDescent="0.2">
      <c r="C13" s="7" t="s">
        <v>1</v>
      </c>
      <c r="E13" s="14">
        <v>51253348.880000003</v>
      </c>
      <c r="F13" s="20">
        <v>22.53</v>
      </c>
      <c r="G13" s="23">
        <v>50989051.979999997</v>
      </c>
      <c r="H13" s="20">
        <v>27.89</v>
      </c>
      <c r="I13" s="23">
        <v>264296.90999999997</v>
      </c>
      <c r="J13" s="20">
        <v>0.59</v>
      </c>
    </row>
    <row r="14" spans="1:10" ht="15.75" customHeight="1" x14ac:dyDescent="0.2">
      <c r="D14" s="56" t="s">
        <v>35</v>
      </c>
      <c r="E14" s="14">
        <v>17853140.73</v>
      </c>
      <c r="F14" s="20">
        <v>7.85</v>
      </c>
      <c r="G14" s="23">
        <v>17605063.030000001</v>
      </c>
      <c r="H14" s="20">
        <v>9.6300000000000008</v>
      </c>
      <c r="I14" s="23">
        <v>248077.71</v>
      </c>
      <c r="J14" s="20">
        <v>0.55000000000000004</v>
      </c>
    </row>
    <row r="15" spans="1:10" ht="15.75" customHeight="1" x14ac:dyDescent="0.2">
      <c r="D15" s="56" t="s">
        <v>36</v>
      </c>
      <c r="E15" s="14">
        <v>21205702.98</v>
      </c>
      <c r="F15" s="20">
        <v>9.32</v>
      </c>
      <c r="G15" s="23">
        <v>21195046.809999999</v>
      </c>
      <c r="H15" s="20">
        <v>11.59</v>
      </c>
      <c r="I15" s="23">
        <v>10656.17</v>
      </c>
      <c r="J15" s="20">
        <v>0.02</v>
      </c>
    </row>
    <row r="16" spans="1:10" ht="15.75" customHeight="1" x14ac:dyDescent="0.2">
      <c r="D16" s="56" t="s">
        <v>170</v>
      </c>
      <c r="E16" s="14">
        <v>12194505.17</v>
      </c>
      <c r="F16" s="20">
        <v>5.36</v>
      </c>
      <c r="G16" s="23">
        <v>12188942.140000001</v>
      </c>
      <c r="H16" s="20">
        <v>6.67</v>
      </c>
      <c r="I16" s="23">
        <v>5563.03</v>
      </c>
      <c r="J16" s="20">
        <v>0.01</v>
      </c>
    </row>
    <row r="17" spans="1:11" ht="15.75" customHeight="1" x14ac:dyDescent="0.2">
      <c r="C17" s="7" t="s">
        <v>2</v>
      </c>
      <c r="E17" s="14">
        <v>27950466.899999999</v>
      </c>
      <c r="F17" s="20">
        <v>12.29</v>
      </c>
      <c r="G17" s="23">
        <v>27949319.59</v>
      </c>
      <c r="H17" s="20">
        <v>15.29</v>
      </c>
      <c r="I17" s="23">
        <v>1147.32</v>
      </c>
      <c r="J17" s="20">
        <v>0</v>
      </c>
    </row>
    <row r="18" spans="1:11" ht="15.75" customHeight="1" x14ac:dyDescent="0.2">
      <c r="D18" s="56" t="s">
        <v>27</v>
      </c>
      <c r="E18" s="14">
        <v>1884495.95</v>
      </c>
      <c r="F18" s="20">
        <v>0.83</v>
      </c>
      <c r="G18" s="23">
        <v>1884354.94</v>
      </c>
      <c r="H18" s="20">
        <v>1.03</v>
      </c>
      <c r="I18" s="23">
        <v>141.01</v>
      </c>
      <c r="J18" s="20">
        <v>0</v>
      </c>
    </row>
    <row r="19" spans="1:11" ht="15.75" customHeight="1" x14ac:dyDescent="0.2">
      <c r="D19" s="56" t="s">
        <v>171</v>
      </c>
      <c r="E19" s="14">
        <v>10505007.07</v>
      </c>
      <c r="F19" s="20">
        <v>4.62</v>
      </c>
      <c r="G19" s="23">
        <v>10504000.77</v>
      </c>
      <c r="H19" s="20">
        <v>5.75</v>
      </c>
      <c r="I19" s="23">
        <v>1006.3</v>
      </c>
      <c r="J19" s="20">
        <v>0</v>
      </c>
    </row>
    <row r="20" spans="1:11" ht="15.75" customHeight="1" x14ac:dyDescent="0.2">
      <c r="D20" s="56" t="s">
        <v>69</v>
      </c>
      <c r="E20" s="14">
        <v>3009634.9</v>
      </c>
      <c r="F20" s="20">
        <v>1.32</v>
      </c>
      <c r="G20" s="23">
        <v>3009634.9</v>
      </c>
      <c r="H20" s="20">
        <v>1.65</v>
      </c>
      <c r="I20" s="23">
        <v>0</v>
      </c>
      <c r="J20" s="20">
        <v>0</v>
      </c>
    </row>
    <row r="21" spans="1:11" ht="15.75" customHeight="1" x14ac:dyDescent="0.2">
      <c r="D21" s="56" t="s">
        <v>37</v>
      </c>
      <c r="E21" s="14">
        <v>12551328.98</v>
      </c>
      <c r="F21" s="20">
        <v>5.52</v>
      </c>
      <c r="G21" s="23">
        <v>12551328.98</v>
      </c>
      <c r="H21" s="20">
        <v>6.87</v>
      </c>
      <c r="I21" s="23">
        <v>0</v>
      </c>
      <c r="J21" s="20">
        <v>0</v>
      </c>
    </row>
    <row r="22" spans="1:11" ht="15.75" customHeight="1" x14ac:dyDescent="0.2">
      <c r="C22" s="7" t="s">
        <v>58</v>
      </c>
      <c r="E22" s="14">
        <v>16730000</v>
      </c>
      <c r="F22" s="20">
        <v>7.35</v>
      </c>
      <c r="G22" s="23">
        <v>16730000</v>
      </c>
      <c r="H22" s="20">
        <v>9.15</v>
      </c>
      <c r="I22" s="23">
        <v>0</v>
      </c>
      <c r="J22" s="20">
        <v>0</v>
      </c>
    </row>
    <row r="23" spans="1:11" ht="15.75" customHeight="1" x14ac:dyDescent="0.2">
      <c r="A23" s="57"/>
      <c r="B23" s="7" t="s">
        <v>19</v>
      </c>
      <c r="E23" s="14">
        <v>43017517.049999997</v>
      </c>
      <c r="F23" s="20">
        <v>18.91</v>
      </c>
      <c r="G23" s="23">
        <v>39656360.57</v>
      </c>
      <c r="H23" s="20">
        <v>21.69</v>
      </c>
      <c r="I23" s="23">
        <v>3361156.48</v>
      </c>
      <c r="J23" s="20">
        <v>7.52</v>
      </c>
    </row>
    <row r="24" spans="1:11" ht="15.75" customHeight="1" x14ac:dyDescent="0.2">
      <c r="D24" s="56" t="s">
        <v>42</v>
      </c>
      <c r="E24" s="14">
        <v>8048508.1200000001</v>
      </c>
      <c r="F24" s="20">
        <v>3.54</v>
      </c>
      <c r="G24" s="23">
        <v>6246254.7199999997</v>
      </c>
      <c r="H24" s="20">
        <v>3.42</v>
      </c>
      <c r="I24" s="23">
        <v>1802253.4</v>
      </c>
      <c r="J24" s="20">
        <v>4.03</v>
      </c>
    </row>
    <row r="25" spans="1:11" ht="15.75" customHeight="1" x14ac:dyDescent="0.2">
      <c r="D25" s="56" t="s">
        <v>28</v>
      </c>
      <c r="E25" s="14">
        <v>554332.72</v>
      </c>
      <c r="F25" s="20">
        <v>0.24</v>
      </c>
      <c r="G25" s="23">
        <v>554332.72</v>
      </c>
      <c r="H25" s="20">
        <v>0.3</v>
      </c>
      <c r="I25" s="23">
        <v>0</v>
      </c>
      <c r="J25" s="20">
        <v>0</v>
      </c>
    </row>
    <row r="26" spans="1:11" ht="15.75" customHeight="1" x14ac:dyDescent="0.2">
      <c r="D26" s="56" t="s">
        <v>51</v>
      </c>
      <c r="E26" s="14">
        <v>965723.84</v>
      </c>
      <c r="F26" s="20">
        <v>0.42</v>
      </c>
      <c r="G26" s="23">
        <v>0</v>
      </c>
      <c r="H26" s="20">
        <v>0</v>
      </c>
      <c r="I26" s="23">
        <v>965723.84</v>
      </c>
      <c r="J26" s="20">
        <v>2.16</v>
      </c>
    </row>
    <row r="27" spans="1:11" ht="15.75" customHeight="1" x14ac:dyDescent="0.2">
      <c r="D27" s="56" t="s">
        <v>20</v>
      </c>
      <c r="E27" s="14">
        <v>6267114.6500000004</v>
      </c>
      <c r="F27" s="20">
        <v>2.75</v>
      </c>
      <c r="G27" s="23">
        <v>6153396.04</v>
      </c>
      <c r="H27" s="20">
        <v>3.37</v>
      </c>
      <c r="I27" s="23">
        <v>113718.61</v>
      </c>
      <c r="J27" s="20">
        <v>0.25</v>
      </c>
      <c r="K27" s="99"/>
    </row>
    <row r="28" spans="1:11" ht="15.75" customHeight="1" x14ac:dyDescent="0.2">
      <c r="D28" s="56" t="s">
        <v>21</v>
      </c>
      <c r="E28" s="14">
        <v>679696.11</v>
      </c>
      <c r="F28" s="20">
        <v>0.3</v>
      </c>
      <c r="G28" s="23">
        <v>679696.11</v>
      </c>
      <c r="H28" s="20">
        <v>0.37</v>
      </c>
      <c r="I28" s="23">
        <v>0</v>
      </c>
      <c r="J28" s="20">
        <v>0</v>
      </c>
    </row>
    <row r="29" spans="1:11" ht="15.75" customHeight="1" x14ac:dyDescent="0.2">
      <c r="D29" s="56" t="s">
        <v>30</v>
      </c>
      <c r="E29" s="14">
        <v>1153980.78</v>
      </c>
      <c r="F29" s="20">
        <v>0.51</v>
      </c>
      <c r="G29" s="23">
        <v>734671.38</v>
      </c>
      <c r="H29" s="20">
        <v>0.4</v>
      </c>
      <c r="I29" s="23">
        <v>419309.4</v>
      </c>
      <c r="J29" s="20">
        <v>0.94</v>
      </c>
    </row>
    <row r="30" spans="1:11" ht="15.75" customHeight="1" x14ac:dyDescent="0.2">
      <c r="D30" s="56" t="s">
        <v>40</v>
      </c>
      <c r="E30" s="14">
        <v>6144845.8700000001</v>
      </c>
      <c r="F30" s="20">
        <v>2.7</v>
      </c>
      <c r="G30" s="23">
        <v>6144845.8700000001</v>
      </c>
      <c r="H30" s="20">
        <v>3.36</v>
      </c>
      <c r="I30" s="23">
        <v>0</v>
      </c>
      <c r="J30" s="20">
        <v>0</v>
      </c>
    </row>
    <row r="31" spans="1:11" ht="15.75" customHeight="1" x14ac:dyDescent="0.2">
      <c r="D31" s="56" t="s">
        <v>56</v>
      </c>
      <c r="E31" s="14">
        <v>5116643.9000000004</v>
      </c>
      <c r="F31" s="20">
        <v>2.25</v>
      </c>
      <c r="G31" s="23">
        <v>5116643.9000000004</v>
      </c>
      <c r="H31" s="20">
        <v>2.8</v>
      </c>
      <c r="I31" s="23">
        <v>0</v>
      </c>
      <c r="J31" s="20">
        <v>0</v>
      </c>
    </row>
    <row r="32" spans="1:11" ht="15.75" customHeight="1" x14ac:dyDescent="0.2">
      <c r="D32" s="56" t="s">
        <v>47</v>
      </c>
      <c r="E32" s="14">
        <v>2151469.36</v>
      </c>
      <c r="F32" s="20">
        <v>0.95</v>
      </c>
      <c r="G32" s="23">
        <v>2148276.13</v>
      </c>
      <c r="H32" s="20">
        <v>1.18</v>
      </c>
      <c r="I32" s="23">
        <v>3193.23</v>
      </c>
      <c r="J32" s="20">
        <v>0.01</v>
      </c>
    </row>
    <row r="33" spans="1:10" ht="15.75" customHeight="1" x14ac:dyDescent="0.2">
      <c r="D33" s="56" t="s">
        <v>24</v>
      </c>
      <c r="E33" s="14">
        <v>1578962.89</v>
      </c>
      <c r="F33" s="20">
        <v>0.69</v>
      </c>
      <c r="G33" s="23">
        <v>1578962.89</v>
      </c>
      <c r="H33" s="20">
        <v>0.86</v>
      </c>
      <c r="I33" s="23">
        <v>0</v>
      </c>
      <c r="J33" s="20">
        <v>0</v>
      </c>
    </row>
    <row r="34" spans="1:10" ht="15.75" customHeight="1" x14ac:dyDescent="0.2">
      <c r="D34" s="56" t="s">
        <v>43</v>
      </c>
      <c r="E34" s="14">
        <v>1640325</v>
      </c>
      <c r="F34" s="20">
        <v>0.72</v>
      </c>
      <c r="G34" s="23">
        <v>1588000</v>
      </c>
      <c r="H34" s="20">
        <v>0.87</v>
      </c>
      <c r="I34" s="23">
        <v>52325</v>
      </c>
      <c r="J34" s="20">
        <v>0.12</v>
      </c>
    </row>
    <row r="35" spans="1:10" ht="15.75" customHeight="1" x14ac:dyDescent="0.2">
      <c r="D35" s="56" t="s">
        <v>25</v>
      </c>
      <c r="E35" s="14">
        <v>2753559.36</v>
      </c>
      <c r="F35" s="20">
        <v>1.21</v>
      </c>
      <c r="G35" s="23">
        <v>2753559.36</v>
      </c>
      <c r="H35" s="20">
        <v>1.51</v>
      </c>
      <c r="I35" s="23">
        <v>0</v>
      </c>
      <c r="J35" s="20">
        <v>0</v>
      </c>
    </row>
    <row r="36" spans="1:10" ht="15.75" customHeight="1" x14ac:dyDescent="0.2">
      <c r="D36" s="56" t="s">
        <v>22</v>
      </c>
      <c r="E36" s="14">
        <v>1543363.45</v>
      </c>
      <c r="F36" s="20">
        <v>0.68</v>
      </c>
      <c r="G36" s="23">
        <v>1538730.45</v>
      </c>
      <c r="H36" s="20">
        <v>0.84</v>
      </c>
      <c r="I36" s="23">
        <v>4633</v>
      </c>
      <c r="J36" s="20">
        <v>0.01</v>
      </c>
    </row>
    <row r="37" spans="1:10" ht="15.75" customHeight="1" x14ac:dyDescent="0.2">
      <c r="D37" s="56" t="s">
        <v>41</v>
      </c>
      <c r="E37" s="14">
        <v>2502993</v>
      </c>
      <c r="F37" s="20">
        <v>1.1000000000000001</v>
      </c>
      <c r="G37" s="23">
        <v>2502993</v>
      </c>
      <c r="H37" s="20">
        <v>1.37</v>
      </c>
      <c r="I37" s="23">
        <v>0</v>
      </c>
      <c r="J37" s="20">
        <v>0</v>
      </c>
    </row>
    <row r="38" spans="1:10" ht="15.75" customHeight="1" x14ac:dyDescent="0.2">
      <c r="D38" s="56" t="s">
        <v>23</v>
      </c>
      <c r="E38" s="14">
        <v>1915998</v>
      </c>
      <c r="F38" s="20">
        <v>0.84</v>
      </c>
      <c r="G38" s="23">
        <v>1915998</v>
      </c>
      <c r="H38" s="20">
        <v>1.05</v>
      </c>
      <c r="I38" s="23">
        <v>0</v>
      </c>
      <c r="J38" s="20">
        <v>0</v>
      </c>
    </row>
    <row r="39" spans="1:10" ht="15.75" customHeight="1" x14ac:dyDescent="0.2">
      <c r="A39" s="7" t="s">
        <v>11</v>
      </c>
      <c r="B39" s="56"/>
      <c r="C39" s="56"/>
      <c r="E39" s="14">
        <v>21042145.57</v>
      </c>
      <c r="F39" s="20">
        <v>9.25</v>
      </c>
      <c r="G39" s="23">
        <v>20958830.420000002</v>
      </c>
      <c r="H39" s="20">
        <v>11.46</v>
      </c>
      <c r="I39" s="23">
        <v>83315.149999999994</v>
      </c>
      <c r="J39" s="20">
        <v>0.19</v>
      </c>
    </row>
    <row r="40" spans="1:10" ht="15.75" customHeight="1" x14ac:dyDescent="0.2">
      <c r="C40" s="7" t="s">
        <v>59</v>
      </c>
      <c r="E40" s="14">
        <v>83315.149999999994</v>
      </c>
      <c r="F40" s="20">
        <v>0.04</v>
      </c>
      <c r="G40" s="23">
        <v>0</v>
      </c>
      <c r="H40" s="20">
        <v>0</v>
      </c>
      <c r="I40" s="23">
        <v>83315.149999999994</v>
      </c>
      <c r="J40" s="20">
        <v>0.19</v>
      </c>
    </row>
    <row r="41" spans="1:10" ht="15.75" customHeight="1" x14ac:dyDescent="0.2">
      <c r="C41" s="7" t="s">
        <v>1</v>
      </c>
      <c r="E41" s="14">
        <v>9671574.7599999998</v>
      </c>
      <c r="F41" s="20">
        <v>4.25</v>
      </c>
      <c r="G41" s="23">
        <v>9671574.7599999998</v>
      </c>
      <c r="H41" s="20">
        <v>5.29</v>
      </c>
      <c r="I41" s="23">
        <v>0</v>
      </c>
      <c r="J41" s="20">
        <v>0</v>
      </c>
    </row>
    <row r="42" spans="1:10" ht="15.75" customHeight="1" x14ac:dyDescent="0.2">
      <c r="D42" s="56" t="s">
        <v>35</v>
      </c>
      <c r="E42" s="14">
        <v>429099.99</v>
      </c>
      <c r="F42" s="20">
        <v>0.19</v>
      </c>
      <c r="G42" s="23">
        <v>429099.99</v>
      </c>
      <c r="H42" s="20">
        <v>0.23</v>
      </c>
      <c r="I42" s="23">
        <v>0</v>
      </c>
      <c r="J42" s="20">
        <v>0</v>
      </c>
    </row>
    <row r="43" spans="1:10" ht="15.75" customHeight="1" x14ac:dyDescent="0.2">
      <c r="D43" s="56" t="s">
        <v>36</v>
      </c>
      <c r="E43" s="14">
        <v>479582.34</v>
      </c>
      <c r="F43" s="20">
        <v>0.21</v>
      </c>
      <c r="G43" s="23">
        <v>479582.34</v>
      </c>
      <c r="H43" s="20">
        <v>0.26</v>
      </c>
      <c r="I43" s="23">
        <v>0</v>
      </c>
      <c r="J43" s="20">
        <v>0</v>
      </c>
    </row>
    <row r="44" spans="1:10" ht="15.75" customHeight="1" x14ac:dyDescent="0.2">
      <c r="D44" s="56" t="s">
        <v>44</v>
      </c>
      <c r="E44" s="14">
        <v>8762892.4299999997</v>
      </c>
      <c r="F44" s="20">
        <v>3.85</v>
      </c>
      <c r="G44" s="23">
        <v>8762892.4299999997</v>
      </c>
      <c r="H44" s="20">
        <v>4.79</v>
      </c>
      <c r="I44" s="23">
        <v>0</v>
      </c>
      <c r="J44" s="20">
        <v>0</v>
      </c>
    </row>
    <row r="45" spans="1:10" ht="15.75" customHeight="1" x14ac:dyDescent="0.2">
      <c r="C45" s="7" t="s">
        <v>2</v>
      </c>
      <c r="E45" s="14">
        <v>9929951.6600000001</v>
      </c>
      <c r="F45" s="20">
        <v>4.3600000000000003</v>
      </c>
      <c r="G45" s="23">
        <v>9929951.6600000001</v>
      </c>
      <c r="H45" s="20">
        <v>5.43</v>
      </c>
      <c r="I45" s="23">
        <v>0</v>
      </c>
      <c r="J45" s="20">
        <v>0</v>
      </c>
    </row>
    <row r="46" spans="1:10" ht="15.75" customHeight="1" x14ac:dyDescent="0.2">
      <c r="D46" s="56" t="s">
        <v>27</v>
      </c>
      <c r="E46" s="14">
        <v>0</v>
      </c>
      <c r="F46" s="20">
        <v>0</v>
      </c>
      <c r="G46" s="23">
        <v>0</v>
      </c>
      <c r="H46" s="20">
        <v>0</v>
      </c>
      <c r="I46" s="23">
        <v>0</v>
      </c>
      <c r="J46" s="20">
        <v>0</v>
      </c>
    </row>
    <row r="47" spans="1:10" ht="15.75" customHeight="1" x14ac:dyDescent="0.2">
      <c r="D47" s="56" t="s">
        <v>45</v>
      </c>
      <c r="E47" s="14">
        <v>7497406.5999999996</v>
      </c>
      <c r="F47" s="20">
        <v>3.3</v>
      </c>
      <c r="G47" s="23">
        <v>7497406.5999999996</v>
      </c>
      <c r="H47" s="20">
        <v>4.0999999999999996</v>
      </c>
      <c r="I47" s="23">
        <v>0</v>
      </c>
      <c r="J47" s="20">
        <v>0</v>
      </c>
    </row>
    <row r="48" spans="1:10" ht="15.75" customHeight="1" x14ac:dyDescent="0.2">
      <c r="D48" s="56" t="s">
        <v>62</v>
      </c>
      <c r="E48" s="14">
        <v>2432545.06</v>
      </c>
      <c r="F48" s="20">
        <v>1.07</v>
      </c>
      <c r="G48" s="23">
        <v>2432545.06</v>
      </c>
      <c r="H48" s="20">
        <v>1.33</v>
      </c>
      <c r="I48" s="23">
        <v>0</v>
      </c>
      <c r="J48" s="20">
        <v>0</v>
      </c>
    </row>
    <row r="49" spans="1:10" ht="15.75" customHeight="1" x14ac:dyDescent="0.2">
      <c r="C49" s="7" t="s">
        <v>37</v>
      </c>
      <c r="E49" s="14">
        <v>0</v>
      </c>
      <c r="F49" s="20">
        <v>0</v>
      </c>
      <c r="G49" s="23">
        <v>0</v>
      </c>
      <c r="H49" s="20">
        <v>0</v>
      </c>
      <c r="I49" s="23">
        <v>0</v>
      </c>
      <c r="J49" s="20">
        <v>0</v>
      </c>
    </row>
    <row r="50" spans="1:10" ht="15.75" customHeight="1" x14ac:dyDescent="0.2">
      <c r="C50" s="7" t="s">
        <v>29</v>
      </c>
      <c r="E50" s="14">
        <v>1057304</v>
      </c>
      <c r="F50" s="20">
        <v>0.46</v>
      </c>
      <c r="G50" s="23">
        <v>1057304</v>
      </c>
      <c r="H50" s="20">
        <v>0.57999999999999996</v>
      </c>
      <c r="I50" s="23">
        <v>0</v>
      </c>
      <c r="J50" s="20">
        <v>0</v>
      </c>
    </row>
    <row r="51" spans="1:10" ht="15.75" customHeight="1" x14ac:dyDescent="0.2">
      <c r="C51" s="7" t="s">
        <v>25</v>
      </c>
      <c r="E51" s="14">
        <v>300000</v>
      </c>
      <c r="F51" s="20">
        <v>0.13</v>
      </c>
      <c r="G51" s="23">
        <v>300000</v>
      </c>
      <c r="H51" s="20">
        <v>0.16</v>
      </c>
      <c r="I51" s="23">
        <v>0</v>
      </c>
      <c r="J51" s="20">
        <v>0</v>
      </c>
    </row>
    <row r="52" spans="1:10" ht="15.75" customHeight="1" x14ac:dyDescent="0.2"/>
    <row r="53" spans="1:10" ht="15.75" customHeight="1" x14ac:dyDescent="0.2">
      <c r="A53" s="16" t="s">
        <v>106</v>
      </c>
      <c r="F53" s="17"/>
    </row>
    <row r="54" spans="1:10" ht="15.75" customHeight="1" x14ac:dyDescent="0.2"/>
    <row r="55" spans="1:10" x14ac:dyDescent="0.2">
      <c r="E55" s="76"/>
      <c r="F55" s="76"/>
      <c r="G55" s="76"/>
      <c r="H55" s="76"/>
      <c r="I55" s="76"/>
      <c r="J55" s="76"/>
    </row>
    <row r="81" spans="5:10" x14ac:dyDescent="0.2">
      <c r="E81" s="77"/>
      <c r="F81" s="77"/>
      <c r="G81" s="77"/>
      <c r="H81" s="77"/>
      <c r="I81" s="77"/>
      <c r="J81" s="77"/>
    </row>
    <row r="82" spans="5:10" x14ac:dyDescent="0.2">
      <c r="E82" s="77"/>
      <c r="F82" s="77"/>
      <c r="G82" s="77"/>
      <c r="H82" s="77"/>
      <c r="I82" s="77"/>
      <c r="J82" s="77"/>
    </row>
    <row r="83" spans="5:10" x14ac:dyDescent="0.2">
      <c r="E83" s="77"/>
      <c r="F83" s="77"/>
      <c r="G83" s="77"/>
      <c r="H83" s="77"/>
      <c r="I83" s="77"/>
      <c r="J83" s="77"/>
    </row>
    <row r="84" spans="5:10" x14ac:dyDescent="0.2">
      <c r="E84" s="77"/>
      <c r="F84" s="77"/>
      <c r="G84" s="77"/>
      <c r="H84" s="77"/>
      <c r="I84" s="77"/>
      <c r="J84" s="77"/>
    </row>
    <row r="85" spans="5:10" x14ac:dyDescent="0.2">
      <c r="E85" s="77"/>
      <c r="F85" s="77"/>
      <c r="G85" s="77"/>
      <c r="H85" s="77"/>
      <c r="I85" s="77"/>
      <c r="J85" s="77"/>
    </row>
    <row r="86" spans="5:10" x14ac:dyDescent="0.2">
      <c r="E86" s="77"/>
      <c r="F86" s="77"/>
      <c r="G86" s="77"/>
      <c r="H86" s="77"/>
      <c r="I86" s="77"/>
      <c r="J86" s="77"/>
    </row>
    <row r="87" spans="5:10" x14ac:dyDescent="0.2">
      <c r="E87" s="77"/>
      <c r="F87" s="77"/>
      <c r="G87" s="77"/>
      <c r="H87" s="77"/>
      <c r="I87" s="77"/>
      <c r="J87" s="77"/>
    </row>
    <row r="88" spans="5:10" x14ac:dyDescent="0.2">
      <c r="E88" s="77"/>
      <c r="F88" s="77"/>
      <c r="G88" s="77"/>
      <c r="H88" s="77"/>
      <c r="I88" s="77"/>
      <c r="J88" s="77"/>
    </row>
    <row r="89" spans="5:10" x14ac:dyDescent="0.2">
      <c r="E89" s="77"/>
      <c r="F89" s="77"/>
      <c r="G89" s="77"/>
      <c r="H89" s="77"/>
      <c r="I89" s="77"/>
      <c r="J89" s="77"/>
    </row>
    <row r="90" spans="5:10" x14ac:dyDescent="0.2">
      <c r="E90" s="77"/>
      <c r="F90" s="77"/>
      <c r="G90" s="77"/>
      <c r="H90" s="77"/>
      <c r="I90" s="77"/>
      <c r="J90" s="77"/>
    </row>
    <row r="91" spans="5:10" x14ac:dyDescent="0.2">
      <c r="E91" s="77"/>
      <c r="F91" s="77"/>
      <c r="G91" s="77"/>
      <c r="H91" s="77"/>
      <c r="I91" s="77"/>
      <c r="J91" s="77"/>
    </row>
    <row r="92" spans="5:10" x14ac:dyDescent="0.2">
      <c r="E92" s="77"/>
      <c r="F92" s="77"/>
      <c r="G92" s="77"/>
      <c r="H92" s="77"/>
      <c r="I92" s="77"/>
      <c r="J92" s="77"/>
    </row>
    <row r="93" spans="5:10" x14ac:dyDescent="0.2">
      <c r="E93" s="77"/>
      <c r="F93" s="77"/>
      <c r="G93" s="77"/>
      <c r="H93" s="77"/>
      <c r="I93" s="77"/>
      <c r="J93" s="77"/>
    </row>
    <row r="94" spans="5:10" x14ac:dyDescent="0.2">
      <c r="E94" s="77"/>
      <c r="F94" s="77"/>
      <c r="G94" s="77"/>
      <c r="H94" s="77"/>
      <c r="I94" s="77"/>
      <c r="J94" s="77"/>
    </row>
    <row r="95" spans="5:10" x14ac:dyDescent="0.2">
      <c r="E95" s="77"/>
      <c r="F95" s="77"/>
      <c r="G95" s="77"/>
      <c r="H95" s="77"/>
      <c r="I95" s="77"/>
      <c r="J95" s="77"/>
    </row>
    <row r="96" spans="5:10" x14ac:dyDescent="0.2">
      <c r="E96" s="77"/>
      <c r="F96" s="77"/>
      <c r="G96" s="77"/>
      <c r="H96" s="77"/>
      <c r="I96" s="77"/>
      <c r="J96" s="77"/>
    </row>
    <row r="97" spans="5:10" x14ac:dyDescent="0.2">
      <c r="E97" s="77"/>
      <c r="F97" s="77"/>
      <c r="G97" s="77"/>
      <c r="H97" s="77"/>
      <c r="I97" s="77"/>
      <c r="J97" s="77"/>
    </row>
    <row r="98" spans="5:10" x14ac:dyDescent="0.2">
      <c r="E98" s="77"/>
      <c r="F98" s="77"/>
      <c r="G98" s="77"/>
      <c r="H98" s="77"/>
      <c r="I98" s="77"/>
      <c r="J98" s="77"/>
    </row>
    <row r="99" spans="5:10" x14ac:dyDescent="0.2">
      <c r="E99" s="77"/>
      <c r="F99" s="77"/>
      <c r="G99" s="77"/>
      <c r="H99" s="77"/>
      <c r="I99" s="77"/>
      <c r="J99" s="77"/>
    </row>
    <row r="100" spans="5:10" x14ac:dyDescent="0.2">
      <c r="E100" s="77"/>
      <c r="F100" s="77"/>
      <c r="G100" s="77"/>
      <c r="H100" s="77"/>
      <c r="I100" s="77"/>
      <c r="J100" s="77"/>
    </row>
    <row r="101" spans="5:10" x14ac:dyDescent="0.2">
      <c r="E101" s="77"/>
      <c r="F101" s="77"/>
      <c r="G101" s="77"/>
      <c r="H101" s="77"/>
      <c r="I101" s="77"/>
      <c r="J101" s="77"/>
    </row>
    <row r="102" spans="5:10" x14ac:dyDescent="0.2">
      <c r="E102" s="77"/>
      <c r="F102" s="77"/>
      <c r="G102" s="77"/>
      <c r="H102" s="77"/>
      <c r="I102" s="77"/>
      <c r="J102" s="77"/>
    </row>
    <row r="103" spans="5:10" x14ac:dyDescent="0.2">
      <c r="E103" s="77"/>
      <c r="F103" s="77"/>
      <c r="G103" s="77"/>
      <c r="H103" s="77"/>
      <c r="I103" s="77"/>
      <c r="J103" s="77"/>
    </row>
    <row r="104" spans="5:10" x14ac:dyDescent="0.2">
      <c r="E104" s="77"/>
      <c r="F104" s="77"/>
      <c r="G104" s="77"/>
      <c r="H104" s="77"/>
      <c r="I104" s="77"/>
      <c r="J104" s="77"/>
    </row>
    <row r="105" spans="5:10" x14ac:dyDescent="0.2">
      <c r="E105" s="77"/>
      <c r="F105" s="77"/>
      <c r="G105" s="77"/>
      <c r="H105" s="77"/>
      <c r="I105" s="77"/>
      <c r="J105" s="77"/>
    </row>
    <row r="106" spans="5:10" x14ac:dyDescent="0.2">
      <c r="E106" s="77"/>
      <c r="F106" s="77"/>
      <c r="G106" s="77"/>
      <c r="H106" s="77"/>
      <c r="I106" s="77"/>
      <c r="J106" s="77"/>
    </row>
    <row r="107" spans="5:10" x14ac:dyDescent="0.2">
      <c r="E107" s="77"/>
      <c r="F107" s="77"/>
      <c r="G107" s="77"/>
      <c r="H107" s="77"/>
      <c r="I107" s="77"/>
      <c r="J107" s="77"/>
    </row>
    <row r="108" spans="5:10" x14ac:dyDescent="0.2">
      <c r="E108" s="77"/>
      <c r="F108" s="77"/>
      <c r="G108" s="77"/>
      <c r="H108" s="77"/>
      <c r="I108" s="77"/>
      <c r="J108" s="77"/>
    </row>
    <row r="109" spans="5:10" x14ac:dyDescent="0.2">
      <c r="E109" s="77"/>
      <c r="F109" s="77"/>
      <c r="G109" s="77"/>
      <c r="H109" s="77"/>
      <c r="I109" s="77"/>
      <c r="J109" s="77"/>
    </row>
    <row r="110" spans="5:10" x14ac:dyDescent="0.2">
      <c r="E110" s="77"/>
      <c r="F110" s="77"/>
      <c r="G110" s="77"/>
      <c r="H110" s="77"/>
      <c r="I110" s="77"/>
      <c r="J110" s="77"/>
    </row>
    <row r="111" spans="5:10" x14ac:dyDescent="0.2">
      <c r="E111" s="77"/>
      <c r="F111" s="77"/>
      <c r="G111" s="77"/>
      <c r="H111" s="77"/>
      <c r="I111" s="77"/>
      <c r="J111" s="77"/>
    </row>
    <row r="112" spans="5:10" x14ac:dyDescent="0.2">
      <c r="E112" s="77"/>
      <c r="F112" s="77"/>
      <c r="G112" s="77"/>
      <c r="H112" s="77"/>
      <c r="I112" s="77"/>
      <c r="J112" s="77"/>
    </row>
    <row r="113" spans="5:10" x14ac:dyDescent="0.2">
      <c r="E113" s="77"/>
      <c r="F113" s="77"/>
      <c r="G113" s="77"/>
      <c r="H113" s="77"/>
      <c r="I113" s="77"/>
      <c r="J113" s="77"/>
    </row>
    <row r="114" spans="5:10" x14ac:dyDescent="0.2">
      <c r="E114" s="77"/>
      <c r="F114" s="77"/>
      <c r="G114" s="77"/>
      <c r="H114" s="77"/>
      <c r="I114" s="77"/>
      <c r="J114" s="77"/>
    </row>
    <row r="115" spans="5:10" x14ac:dyDescent="0.2">
      <c r="E115" s="77"/>
      <c r="F115" s="77"/>
      <c r="G115" s="77"/>
      <c r="H115" s="77"/>
      <c r="I115" s="77"/>
      <c r="J115" s="77"/>
    </row>
    <row r="116" spans="5:10" x14ac:dyDescent="0.2">
      <c r="E116" s="77"/>
      <c r="F116" s="77"/>
      <c r="G116" s="77"/>
      <c r="H116" s="77"/>
      <c r="I116" s="77"/>
      <c r="J116" s="77"/>
    </row>
    <row r="117" spans="5:10" x14ac:dyDescent="0.2">
      <c r="E117" s="77"/>
      <c r="F117" s="77"/>
      <c r="G117" s="77"/>
      <c r="H117" s="77"/>
      <c r="I117" s="77"/>
      <c r="J117" s="77"/>
    </row>
    <row r="118" spans="5:10" x14ac:dyDescent="0.2">
      <c r="E118" s="77"/>
      <c r="F118" s="77"/>
      <c r="G118" s="77"/>
      <c r="H118" s="77"/>
      <c r="I118" s="77"/>
      <c r="J118" s="77"/>
    </row>
    <row r="119" spans="5:10" x14ac:dyDescent="0.2">
      <c r="E119" s="77"/>
      <c r="F119" s="77"/>
      <c r="G119" s="77"/>
      <c r="H119" s="77"/>
      <c r="I119" s="77"/>
      <c r="J119" s="77"/>
    </row>
    <row r="120" spans="5:10" x14ac:dyDescent="0.2">
      <c r="E120" s="77"/>
      <c r="F120" s="77"/>
      <c r="G120" s="77"/>
      <c r="H120" s="77"/>
      <c r="I120" s="77"/>
      <c r="J120" s="77"/>
    </row>
    <row r="121" spans="5:10" x14ac:dyDescent="0.2">
      <c r="E121" s="77"/>
      <c r="F121" s="77"/>
      <c r="G121" s="77"/>
      <c r="H121" s="77"/>
      <c r="I121" s="77"/>
      <c r="J121" s="77"/>
    </row>
  </sheetData>
  <phoneticPr fontId="4" type="noConversion"/>
  <hyperlinks>
    <hyperlink ref="A53" location="Metadaten!A1" display="&lt;&lt;&lt; Metadaten " xr:uid="{E8B5E613-5481-4D5B-894D-B9D8B651C7FF}"/>
    <hyperlink ref="A4" location="Inhalt!A1" display="&lt;&lt;&lt; Inhalt" xr:uid="{ECAD9255-2362-4626-96C7-6521B9A7C438}"/>
  </hyperlinks>
  <pageMargins left="0.78740157499999996" right="0.78740157499999996" top="0.984251969" bottom="0.984251969" header="0.4921259845" footer="0.4921259845"/>
  <pageSetup paperSize="9" scale="6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32"/>
  <sheetViews>
    <sheetView topLeftCell="A3" zoomScaleNormal="100" workbookViewId="0">
      <selection activeCell="J11" sqref="J11"/>
    </sheetView>
  </sheetViews>
  <sheetFormatPr baseColWidth="10" defaultColWidth="11.42578125" defaultRowHeight="12.75" x14ac:dyDescent="0.2"/>
  <cols>
    <col min="1" max="2" width="4.7109375" style="7" customWidth="1"/>
    <col min="3" max="3" width="43.42578125" style="7" customWidth="1"/>
    <col min="4" max="9" width="12.140625" style="7" customWidth="1"/>
    <col min="10" max="16384" width="11.42578125" style="7"/>
  </cols>
  <sheetData>
    <row r="1" spans="1:15" ht="15.75" customHeight="1" x14ac:dyDescent="0.25">
      <c r="A1" s="10" t="s">
        <v>115</v>
      </c>
      <c r="B1" s="10"/>
      <c r="D1" s="10"/>
      <c r="E1" s="10"/>
      <c r="F1" s="10"/>
      <c r="G1" s="10"/>
      <c r="H1" s="10"/>
      <c r="I1" s="10"/>
    </row>
    <row r="2" spans="1:15" ht="15.75" customHeight="1" x14ac:dyDescent="0.25">
      <c r="A2" s="7" t="s">
        <v>162</v>
      </c>
      <c r="B2" s="51"/>
      <c r="D2" s="10"/>
      <c r="E2" s="10"/>
      <c r="F2" s="10"/>
      <c r="G2" s="10"/>
      <c r="H2" s="10"/>
      <c r="I2" s="10"/>
    </row>
    <row r="3" spans="1:15" ht="15.75" customHeight="1" x14ac:dyDescent="0.25">
      <c r="D3" s="10"/>
      <c r="E3" s="10"/>
      <c r="F3" s="10"/>
      <c r="G3" s="10"/>
      <c r="H3" s="10"/>
      <c r="I3" s="10"/>
    </row>
    <row r="4" spans="1:15" ht="15.75" customHeight="1" x14ac:dyDescent="0.25">
      <c r="A4" s="12" t="s">
        <v>105</v>
      </c>
      <c r="D4" s="13"/>
      <c r="E4" s="10"/>
      <c r="F4" s="10"/>
      <c r="G4" s="10"/>
      <c r="H4" s="10"/>
      <c r="I4" s="10"/>
    </row>
    <row r="5" spans="1:15" ht="15.75" customHeight="1" x14ac:dyDescent="0.25">
      <c r="A5" s="10"/>
      <c r="D5" s="10"/>
      <c r="E5" s="10"/>
      <c r="F5" s="10"/>
      <c r="G5" s="10"/>
      <c r="H5" s="10"/>
      <c r="I5" s="10"/>
    </row>
    <row r="6" spans="1:15" ht="15.75" customHeight="1" x14ac:dyDescent="0.2">
      <c r="A6" s="11" t="s">
        <v>141</v>
      </c>
    </row>
    <row r="7" spans="1:15" ht="15.75" customHeight="1" x14ac:dyDescent="0.2">
      <c r="D7" s="24" t="s">
        <v>4</v>
      </c>
      <c r="E7" s="24"/>
      <c r="F7" s="24" t="s">
        <v>5</v>
      </c>
      <c r="G7" s="24"/>
      <c r="H7" s="24" t="s">
        <v>6</v>
      </c>
      <c r="I7" s="24"/>
    </row>
    <row r="8" spans="1:15" ht="15.75" customHeight="1" x14ac:dyDescent="0.2">
      <c r="A8" s="24" t="s">
        <v>53</v>
      </c>
      <c r="B8" s="24"/>
      <c r="C8" s="75"/>
      <c r="D8" s="24" t="s">
        <v>48</v>
      </c>
      <c r="E8" s="24" t="s">
        <v>49</v>
      </c>
      <c r="F8" s="24" t="s">
        <v>48</v>
      </c>
      <c r="G8" s="24" t="s">
        <v>49</v>
      </c>
      <c r="H8" s="24" t="s">
        <v>48</v>
      </c>
      <c r="I8" s="71" t="s">
        <v>49</v>
      </c>
    </row>
    <row r="9" spans="1:15" ht="15.75" customHeight="1" x14ac:dyDescent="0.2">
      <c r="A9" s="58" t="s">
        <v>14</v>
      </c>
      <c r="B9" s="58"/>
      <c r="D9" s="52">
        <v>227516607.22999999</v>
      </c>
      <c r="E9" s="59">
        <v>100</v>
      </c>
      <c r="F9" s="60">
        <v>182811956.81</v>
      </c>
      <c r="G9" s="59">
        <v>100</v>
      </c>
      <c r="H9" s="60">
        <v>44704650.420000002</v>
      </c>
      <c r="I9" s="59">
        <v>100</v>
      </c>
      <c r="K9" s="36"/>
      <c r="L9" s="36"/>
      <c r="M9" s="36"/>
      <c r="N9" s="36"/>
      <c r="O9" s="36"/>
    </row>
    <row r="10" spans="1:15" ht="15.75" customHeight="1" x14ac:dyDescent="0.2">
      <c r="A10" s="7" t="s">
        <v>7</v>
      </c>
      <c r="D10" s="14">
        <v>206474461.65999997</v>
      </c>
      <c r="E10" s="19">
        <v>90.75</v>
      </c>
      <c r="F10" s="23">
        <v>161853126.38999999</v>
      </c>
      <c r="G10" s="19">
        <v>88.539999999999992</v>
      </c>
      <c r="H10" s="23">
        <v>44621335.270000003</v>
      </c>
      <c r="I10" s="19">
        <v>99.809999999999988</v>
      </c>
      <c r="K10" s="36"/>
      <c r="L10" s="36"/>
      <c r="M10" s="36"/>
      <c r="N10" s="36"/>
      <c r="O10" s="36"/>
    </row>
    <row r="11" spans="1:15" ht="15.75" customHeight="1" x14ac:dyDescent="0.2">
      <c r="B11" s="22" t="s">
        <v>12</v>
      </c>
      <c r="D11" s="14">
        <v>111482662.92</v>
      </c>
      <c r="E11" s="19">
        <v>49</v>
      </c>
      <c r="F11" s="23">
        <v>81310130.390000001</v>
      </c>
      <c r="G11" s="19">
        <v>44.48</v>
      </c>
      <c r="H11" s="23">
        <v>30172532.530000001</v>
      </c>
      <c r="I11" s="19">
        <v>67.489999999999995</v>
      </c>
      <c r="K11" s="36"/>
      <c r="L11" s="36"/>
      <c r="M11" s="36"/>
      <c r="N11" s="36"/>
      <c r="O11" s="36"/>
    </row>
    <row r="12" spans="1:15" ht="15.75" customHeight="1" x14ac:dyDescent="0.2">
      <c r="C12" s="7" t="s">
        <v>8</v>
      </c>
      <c r="D12" s="14">
        <v>95243797.510000005</v>
      </c>
      <c r="E12" s="19">
        <v>41.86</v>
      </c>
      <c r="F12" s="23">
        <v>71085736.129999995</v>
      </c>
      <c r="G12" s="19">
        <v>38.880000000000003</v>
      </c>
      <c r="H12" s="23">
        <v>24158061.379999999</v>
      </c>
      <c r="I12" s="19">
        <v>54.04</v>
      </c>
      <c r="K12" s="36"/>
      <c r="L12" s="36"/>
      <c r="M12" s="36"/>
      <c r="N12" s="36"/>
      <c r="O12" s="36"/>
    </row>
    <row r="13" spans="1:15" ht="15.75" customHeight="1" x14ac:dyDescent="0.2">
      <c r="C13" s="7" t="s">
        <v>61</v>
      </c>
      <c r="D13" s="14">
        <v>16238865.41</v>
      </c>
      <c r="E13" s="19">
        <v>7.14</v>
      </c>
      <c r="F13" s="23">
        <v>10224394.26</v>
      </c>
      <c r="G13" s="19">
        <v>5.59</v>
      </c>
      <c r="H13" s="23">
        <v>6014471.1500000004</v>
      </c>
      <c r="I13" s="19">
        <v>13.459999999999999</v>
      </c>
      <c r="K13" s="36"/>
      <c r="L13" s="36"/>
      <c r="M13" s="36"/>
      <c r="N13" s="36"/>
      <c r="O13" s="36"/>
    </row>
    <row r="14" spans="1:15" ht="15.75" customHeight="1" x14ac:dyDescent="0.2">
      <c r="B14" s="22" t="s">
        <v>9</v>
      </c>
      <c r="D14" s="14">
        <v>24664500.530000001</v>
      </c>
      <c r="E14" s="19">
        <v>10.840747332816141</v>
      </c>
      <c r="F14" s="23">
        <v>12139629.710000001</v>
      </c>
      <c r="G14" s="19">
        <v>6.6405009397809538</v>
      </c>
      <c r="H14" s="23">
        <v>12524870.82</v>
      </c>
      <c r="I14" s="19">
        <v>28.016930458752931</v>
      </c>
      <c r="K14" s="36"/>
      <c r="L14" s="36"/>
      <c r="M14" s="36"/>
      <c r="N14" s="36"/>
      <c r="O14" s="36"/>
    </row>
    <row r="15" spans="1:15" ht="15.75" customHeight="1" x14ac:dyDescent="0.2">
      <c r="C15" s="7" t="s">
        <v>54</v>
      </c>
      <c r="D15" s="14">
        <v>4181340.43</v>
      </c>
      <c r="E15" s="19">
        <v>1.8378176788532274</v>
      </c>
      <c r="F15" s="23">
        <v>3007813.72</v>
      </c>
      <c r="G15" s="19">
        <v>1.6453047013364006</v>
      </c>
      <c r="H15" s="23">
        <v>1173526.71</v>
      </c>
      <c r="I15" s="19">
        <v>2.6250662939419533</v>
      </c>
      <c r="K15" s="36"/>
      <c r="L15" s="36"/>
      <c r="M15" s="36"/>
      <c r="N15" s="36"/>
      <c r="O15" s="36"/>
    </row>
    <row r="16" spans="1:15" ht="15.75" customHeight="1" x14ac:dyDescent="0.2">
      <c r="C16" s="7" t="s">
        <v>13</v>
      </c>
      <c r="D16" s="14">
        <v>2048973.47</v>
      </c>
      <c r="E16" s="19">
        <v>0.90058193770824901</v>
      </c>
      <c r="F16" s="23">
        <v>1282420.95</v>
      </c>
      <c r="G16" s="19">
        <v>0.7014973048687646</v>
      </c>
      <c r="H16" s="23">
        <v>766552.52</v>
      </c>
      <c r="I16" s="21">
        <v>1.7147042036974729</v>
      </c>
      <c r="K16" s="36"/>
      <c r="L16" s="36"/>
      <c r="M16" s="36"/>
      <c r="N16" s="36"/>
      <c r="O16" s="36"/>
    </row>
    <row r="17" spans="1:15" ht="15.75" customHeight="1" x14ac:dyDescent="0.2">
      <c r="C17" s="7" t="s">
        <v>31</v>
      </c>
      <c r="D17" s="14">
        <v>6227766.1200000001</v>
      </c>
      <c r="E17" s="19">
        <v>2.7372797950104175</v>
      </c>
      <c r="F17" s="23">
        <v>2123338.15</v>
      </c>
      <c r="G17" s="19">
        <v>1.1614875673623615</v>
      </c>
      <c r="H17" s="23">
        <v>4104427.97</v>
      </c>
      <c r="I17" s="19">
        <v>9.1812103023710439</v>
      </c>
      <c r="K17" s="36"/>
      <c r="L17" s="36"/>
      <c r="M17" s="36"/>
      <c r="N17" s="36"/>
      <c r="O17" s="36"/>
    </row>
    <row r="18" spans="1:15" ht="15.75" customHeight="1" x14ac:dyDescent="0.2">
      <c r="C18" s="7" t="s">
        <v>32</v>
      </c>
      <c r="D18" s="14">
        <v>1467329.53</v>
      </c>
      <c r="E18" s="19">
        <v>0.64493293384805728</v>
      </c>
      <c r="F18" s="23">
        <v>1106593.75</v>
      </c>
      <c r="G18" s="19">
        <v>0.60531803789513849</v>
      </c>
      <c r="H18" s="23">
        <v>360735.78</v>
      </c>
      <c r="I18" s="19">
        <v>0.80693121769410769</v>
      </c>
      <c r="K18" s="36"/>
      <c r="L18" s="36"/>
      <c r="M18" s="36"/>
      <c r="N18" s="36"/>
      <c r="O18" s="36"/>
    </row>
    <row r="19" spans="1:15" ht="15.75" customHeight="1" x14ac:dyDescent="0.2">
      <c r="C19" s="7" t="s">
        <v>39</v>
      </c>
      <c r="D19" s="14">
        <v>10739090.98</v>
      </c>
      <c r="E19" s="19">
        <v>4.7201349873961904</v>
      </c>
      <c r="F19" s="23">
        <v>4619463.1399999997</v>
      </c>
      <c r="G19" s="19">
        <v>2.5268933283182875</v>
      </c>
      <c r="H19" s="23">
        <v>6119627.8399999999</v>
      </c>
      <c r="I19" s="19">
        <v>13.689018441048354</v>
      </c>
      <c r="K19" s="36"/>
      <c r="L19" s="36"/>
      <c r="M19" s="36"/>
      <c r="N19" s="36"/>
      <c r="O19" s="36"/>
    </row>
    <row r="20" spans="1:15" ht="15.75" customHeight="1" x14ac:dyDescent="0.2">
      <c r="B20" s="22" t="s">
        <v>10</v>
      </c>
      <c r="D20" s="14">
        <v>70327298.209999993</v>
      </c>
      <c r="E20" s="19">
        <v>30.910841659529964</v>
      </c>
      <c r="F20" s="23">
        <v>68403366.290000007</v>
      </c>
      <c r="G20" s="19">
        <v>37.417337182760399</v>
      </c>
      <c r="H20" s="23">
        <v>1923931.92</v>
      </c>
      <c r="I20" s="19">
        <v>4.3036505194083112</v>
      </c>
      <c r="K20" s="36"/>
      <c r="L20" s="36"/>
      <c r="M20" s="36"/>
      <c r="N20" s="36"/>
      <c r="O20" s="36"/>
    </row>
    <row r="21" spans="1:15" ht="15.75" customHeight="1" x14ac:dyDescent="0.2">
      <c r="C21" s="7" t="s">
        <v>38</v>
      </c>
      <c r="D21" s="14">
        <v>1494079.12</v>
      </c>
      <c r="E21" s="19">
        <v>0.6566901371246332</v>
      </c>
      <c r="F21" s="23">
        <v>1494079.12</v>
      </c>
      <c r="G21" s="19">
        <v>0.8172764769171118</v>
      </c>
      <c r="H21" s="23">
        <v>0</v>
      </c>
      <c r="I21" s="20">
        <v>0</v>
      </c>
      <c r="K21" s="36"/>
      <c r="L21" s="36"/>
      <c r="M21" s="36"/>
      <c r="N21" s="36"/>
      <c r="O21" s="36"/>
    </row>
    <row r="22" spans="1:15" ht="15.75" customHeight="1" x14ac:dyDescent="0.2">
      <c r="C22" s="7" t="s">
        <v>55</v>
      </c>
      <c r="D22" s="14">
        <v>23493092.149999999</v>
      </c>
      <c r="E22" s="19">
        <v>10.325880135092941</v>
      </c>
      <c r="F22" s="23">
        <v>23493092.149999999</v>
      </c>
      <c r="G22" s="19">
        <v>12.850960385713076</v>
      </c>
      <c r="H22" s="23">
        <v>0</v>
      </c>
      <c r="I22" s="20">
        <v>0</v>
      </c>
      <c r="K22" s="36"/>
      <c r="L22" s="36"/>
      <c r="M22" s="36"/>
      <c r="N22" s="36"/>
      <c r="O22" s="36"/>
    </row>
    <row r="23" spans="1:15" ht="15.75" customHeight="1" x14ac:dyDescent="0.2">
      <c r="C23" s="7" t="s">
        <v>30</v>
      </c>
      <c r="D23" s="14">
        <v>11514178.33</v>
      </c>
      <c r="E23" s="19">
        <v>5.0608078549449109</v>
      </c>
      <c r="F23" s="23">
        <v>9928499.7799999993</v>
      </c>
      <c r="G23" s="19">
        <v>5.4309903757109721</v>
      </c>
      <c r="H23" s="23">
        <v>1585678.55</v>
      </c>
      <c r="I23" s="19">
        <v>3.5470102888682873</v>
      </c>
      <c r="K23" s="36"/>
      <c r="L23" s="36"/>
      <c r="M23" s="36"/>
      <c r="N23" s="36"/>
      <c r="O23" s="36"/>
    </row>
    <row r="24" spans="1:15" ht="15.75" customHeight="1" x14ac:dyDescent="0.2">
      <c r="C24" s="7" t="s">
        <v>33</v>
      </c>
      <c r="D24" s="14">
        <v>5621358.5599999996</v>
      </c>
      <c r="E24" s="19">
        <v>2.4707464779998598</v>
      </c>
      <c r="F24" s="23">
        <v>5470140.0300000003</v>
      </c>
      <c r="G24" s="19">
        <v>2.9922222405207459</v>
      </c>
      <c r="H24" s="23">
        <v>151218.53</v>
      </c>
      <c r="I24" s="19">
        <v>0.33826129626180396</v>
      </c>
      <c r="K24" s="36"/>
      <c r="L24" s="36"/>
      <c r="M24" s="36"/>
      <c r="N24" s="36"/>
      <c r="O24" s="36"/>
    </row>
    <row r="25" spans="1:15" ht="15.75" customHeight="1" x14ac:dyDescent="0.2">
      <c r="C25" s="7" t="s">
        <v>40</v>
      </c>
      <c r="D25" s="14">
        <v>17256392.52</v>
      </c>
      <c r="E25" s="19">
        <v>7.5846738091322061</v>
      </c>
      <c r="F25" s="23">
        <v>17253199.289999999</v>
      </c>
      <c r="G25" s="21">
        <v>9.437675516996725</v>
      </c>
      <c r="H25" s="23">
        <v>3193.23</v>
      </c>
      <c r="I25" s="20">
        <v>7.142948149688271E-3</v>
      </c>
      <c r="K25" s="36"/>
      <c r="L25" s="36"/>
      <c r="M25" s="36"/>
      <c r="N25" s="36"/>
      <c r="O25" s="36"/>
    </row>
    <row r="26" spans="1:15" ht="15.75" customHeight="1" x14ac:dyDescent="0.2">
      <c r="C26" s="7" t="s">
        <v>56</v>
      </c>
      <c r="D26" s="14">
        <v>6144845.8700000001</v>
      </c>
      <c r="E26" s="19">
        <v>2.7008339939721773</v>
      </c>
      <c r="F26" s="23">
        <v>6144845.8700000001</v>
      </c>
      <c r="G26" s="21">
        <v>3.3612931983362868</v>
      </c>
      <c r="H26" s="23">
        <v>0</v>
      </c>
      <c r="I26" s="20">
        <v>0</v>
      </c>
      <c r="K26" s="36"/>
      <c r="L26" s="36"/>
      <c r="M26" s="36"/>
      <c r="N26" s="36"/>
      <c r="O26" s="36"/>
    </row>
    <row r="27" spans="1:15" ht="15.75" customHeight="1" x14ac:dyDescent="0.2">
      <c r="C27" s="7" t="s">
        <v>47</v>
      </c>
      <c r="D27" s="14">
        <v>5116643.9000000004</v>
      </c>
      <c r="E27" s="19">
        <v>2.2489100739918766</v>
      </c>
      <c r="F27" s="23">
        <v>5116643.9000000004</v>
      </c>
      <c r="G27" s="21">
        <v>2.7988562615287944</v>
      </c>
      <c r="H27" s="23">
        <v>0</v>
      </c>
      <c r="I27" s="20">
        <v>0</v>
      </c>
      <c r="K27" s="36"/>
      <c r="L27" s="36"/>
      <c r="M27" s="36"/>
      <c r="N27" s="36"/>
      <c r="O27" s="36"/>
    </row>
    <row r="28" spans="1:15" ht="15.75" customHeight="1" x14ac:dyDescent="0.2">
      <c r="C28" s="7" t="s">
        <v>34</v>
      </c>
      <c r="D28" s="14">
        <v>-313292.24</v>
      </c>
      <c r="E28" s="19">
        <v>-0.13770082272864068</v>
      </c>
      <c r="F28" s="23">
        <v>-497133.85</v>
      </c>
      <c r="G28" s="109">
        <v>-0.27193727296332193</v>
      </c>
      <c r="H28" s="23">
        <v>183841.61</v>
      </c>
      <c r="I28" s="19">
        <v>0.41123598612853213</v>
      </c>
      <c r="K28" s="36"/>
      <c r="L28" s="36"/>
      <c r="M28" s="36"/>
      <c r="N28" s="36"/>
      <c r="O28" s="36"/>
    </row>
    <row r="29" spans="1:15" ht="15.75" customHeight="1" x14ac:dyDescent="0.2">
      <c r="A29" s="7" t="s">
        <v>11</v>
      </c>
      <c r="D29" s="14">
        <v>21042145.57</v>
      </c>
      <c r="E29" s="19">
        <v>9.2486196177882416</v>
      </c>
      <c r="F29" s="23">
        <v>20958830.420000002</v>
      </c>
      <c r="G29" s="19">
        <v>11.46469344003736</v>
      </c>
      <c r="H29" s="23">
        <v>83315.149999999994</v>
      </c>
      <c r="I29" s="19">
        <v>0.18636797115569526</v>
      </c>
      <c r="K29" s="36"/>
      <c r="L29" s="36"/>
      <c r="M29" s="36"/>
      <c r="N29" s="36"/>
      <c r="O29" s="36"/>
    </row>
    <row r="30" spans="1:15" ht="15.75" customHeight="1" x14ac:dyDescent="0.2">
      <c r="E30" s="78"/>
    </row>
    <row r="31" spans="1:15" ht="15.75" customHeight="1" x14ac:dyDescent="0.2">
      <c r="A31" s="16" t="s">
        <v>106</v>
      </c>
    </row>
    <row r="32" spans="1:15" ht="15.75" customHeight="1" x14ac:dyDescent="0.2"/>
  </sheetData>
  <phoneticPr fontId="4" type="noConversion"/>
  <hyperlinks>
    <hyperlink ref="A31" location="Metadaten!A1" display="&lt;&lt;&lt; Metadaten " xr:uid="{0D98956B-67CE-4B00-AE9C-C3F4411B31C1}"/>
    <hyperlink ref="A4" location="Inhalt!A1" display="&lt;&lt;&lt; Inhalt" xr:uid="{92E3B5C0-0735-4E1E-B49B-770D6C5735D6}"/>
  </hyperlinks>
  <pageMargins left="0.78740157499999996" right="0.78740157499999996" top="0.984251969" bottom="0.984251969" header="0.4921259845" footer="0.4921259845"/>
  <pageSetup paperSize="9"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42"/>
  <sheetViews>
    <sheetView topLeftCell="A13" zoomScaleNormal="100" workbookViewId="0">
      <selection activeCell="C1" sqref="C1:C1048576"/>
    </sheetView>
  </sheetViews>
  <sheetFormatPr baseColWidth="10" defaultColWidth="11.42578125" defaultRowHeight="12.75" x14ac:dyDescent="0.2"/>
  <cols>
    <col min="1" max="2" width="4.7109375" style="7" customWidth="1"/>
    <col min="3" max="3" width="37.28515625" style="7" customWidth="1"/>
    <col min="4" max="4" width="10.85546875" style="7" bestFit="1" customWidth="1"/>
    <col min="5" max="6" width="16.7109375" style="7" customWidth="1"/>
    <col min="7" max="7" width="20.7109375" style="7" customWidth="1"/>
    <col min="8" max="8" width="16.7109375" style="7" customWidth="1"/>
    <col min="9" max="9" width="25.7109375" style="7" customWidth="1"/>
    <col min="10" max="16384" width="11.42578125" style="7"/>
  </cols>
  <sheetData>
    <row r="1" spans="1:9" ht="15.75" customHeight="1" x14ac:dyDescent="0.25">
      <c r="A1" s="10" t="s">
        <v>16</v>
      </c>
      <c r="B1" s="10"/>
      <c r="D1" s="10"/>
      <c r="E1" s="10"/>
      <c r="F1" s="10"/>
      <c r="G1" s="10"/>
      <c r="H1" s="10"/>
      <c r="I1" s="10"/>
    </row>
    <row r="2" spans="1:9" ht="15.75" customHeight="1" x14ac:dyDescent="0.25">
      <c r="A2" s="7" t="s">
        <v>162</v>
      </c>
      <c r="B2" s="51"/>
      <c r="D2" s="10"/>
      <c r="E2" s="10"/>
      <c r="F2" s="10"/>
      <c r="G2" s="10"/>
      <c r="H2" s="10"/>
      <c r="I2" s="10"/>
    </row>
    <row r="3" spans="1:9" ht="15.75" customHeight="1" x14ac:dyDescent="0.2"/>
    <row r="4" spans="1:9" ht="15.75" customHeight="1" x14ac:dyDescent="0.2">
      <c r="A4" s="12" t="s">
        <v>105</v>
      </c>
      <c r="B4" s="12"/>
      <c r="D4" s="13"/>
    </row>
    <row r="5" spans="1:9" ht="15.75" customHeight="1" x14ac:dyDescent="0.2">
      <c r="A5" s="58"/>
      <c r="B5" s="58"/>
    </row>
    <row r="6" spans="1:9" ht="15.75" customHeight="1" x14ac:dyDescent="0.2">
      <c r="A6" s="11" t="s">
        <v>142</v>
      </c>
      <c r="B6" s="11"/>
    </row>
    <row r="7" spans="1:9" ht="15.75" customHeight="1" x14ac:dyDescent="0.2">
      <c r="D7" s="25" t="s">
        <v>3</v>
      </c>
      <c r="E7" s="24" t="s">
        <v>12</v>
      </c>
      <c r="F7" s="24"/>
      <c r="G7" s="24"/>
      <c r="H7" s="25" t="s">
        <v>9</v>
      </c>
      <c r="I7" s="25" t="s">
        <v>10</v>
      </c>
    </row>
    <row r="8" spans="1:9" ht="15.75" customHeight="1" x14ac:dyDescent="0.2">
      <c r="A8" s="24" t="s">
        <v>52</v>
      </c>
      <c r="B8" s="24"/>
      <c r="C8" s="75"/>
      <c r="D8" s="61"/>
      <c r="E8" s="62" t="s">
        <v>4</v>
      </c>
      <c r="F8" s="62" t="s">
        <v>8</v>
      </c>
      <c r="G8" s="62" t="s">
        <v>63</v>
      </c>
      <c r="H8" s="50"/>
      <c r="I8" s="50"/>
    </row>
    <row r="9" spans="1:9" ht="15.75" customHeight="1" x14ac:dyDescent="0.2">
      <c r="A9" s="58" t="s">
        <v>46</v>
      </c>
      <c r="B9" s="58"/>
      <c r="D9" s="52">
        <v>206474461.66</v>
      </c>
      <c r="E9" s="60">
        <v>111482662.92</v>
      </c>
      <c r="F9" s="60">
        <v>95243797.510000005</v>
      </c>
      <c r="G9" s="60">
        <v>16238865.41</v>
      </c>
      <c r="H9" s="60">
        <v>24664500.530000001</v>
      </c>
      <c r="I9" s="60">
        <v>70327298.209999993</v>
      </c>
    </row>
    <row r="10" spans="1:9" ht="15.75" customHeight="1" x14ac:dyDescent="0.2">
      <c r="A10" s="7" t="s">
        <v>17</v>
      </c>
      <c r="D10" s="14">
        <v>163456944.61000001</v>
      </c>
      <c r="E10" s="23">
        <v>108753585.44</v>
      </c>
      <c r="F10" s="23">
        <v>93998160.390000001</v>
      </c>
      <c r="G10" s="23">
        <v>14755425.050000001</v>
      </c>
      <c r="H10" s="23">
        <v>24282562.739999998</v>
      </c>
      <c r="I10" s="23">
        <v>30420796.43</v>
      </c>
    </row>
    <row r="11" spans="1:9" ht="15.75" customHeight="1" x14ac:dyDescent="0.2">
      <c r="B11" s="7" t="s">
        <v>59</v>
      </c>
      <c r="D11" s="14">
        <v>67523128.819999993</v>
      </c>
      <c r="E11" s="23">
        <v>54609482</v>
      </c>
      <c r="F11" s="23">
        <v>46421150.880000003</v>
      </c>
      <c r="G11" s="23">
        <v>8188331.1200000001</v>
      </c>
      <c r="H11" s="23">
        <v>12777566.49</v>
      </c>
      <c r="I11" s="23">
        <v>136080.32999999999</v>
      </c>
    </row>
    <row r="12" spans="1:9" ht="15.75" customHeight="1" x14ac:dyDescent="0.2">
      <c r="B12" s="7" t="s">
        <v>1</v>
      </c>
      <c r="D12" s="14">
        <v>51253348.880000003</v>
      </c>
      <c r="E12" s="23">
        <v>40684305.379999995</v>
      </c>
      <c r="F12" s="23">
        <v>36033340.469999999</v>
      </c>
      <c r="G12" s="23">
        <v>4650964.91</v>
      </c>
      <c r="H12" s="23">
        <v>9089096.8699999992</v>
      </c>
      <c r="I12" s="23">
        <v>1479946.63</v>
      </c>
    </row>
    <row r="13" spans="1:9" ht="15.75" customHeight="1" x14ac:dyDescent="0.2">
      <c r="C13" s="7" t="s">
        <v>35</v>
      </c>
      <c r="D13" s="14">
        <v>17853140.73</v>
      </c>
      <c r="E13" s="23">
        <v>14673523.789999999</v>
      </c>
      <c r="F13" s="23">
        <v>13306158.18</v>
      </c>
      <c r="G13" s="23">
        <v>1367365.61</v>
      </c>
      <c r="H13" s="23">
        <v>2762637.03</v>
      </c>
      <c r="I13" s="23">
        <v>416979.91</v>
      </c>
    </row>
    <row r="14" spans="1:9" ht="15.75" customHeight="1" x14ac:dyDescent="0.2">
      <c r="C14" s="7" t="s">
        <v>36</v>
      </c>
      <c r="D14" s="14">
        <v>21205702.98</v>
      </c>
      <c r="E14" s="23">
        <v>16481066.260000002</v>
      </c>
      <c r="F14" s="23">
        <v>14360612.970000001</v>
      </c>
      <c r="G14" s="23">
        <v>2120453.29</v>
      </c>
      <c r="H14" s="23">
        <v>4057438.06</v>
      </c>
      <c r="I14" s="23">
        <v>667198.67000000004</v>
      </c>
    </row>
    <row r="15" spans="1:9" ht="15.75" customHeight="1" x14ac:dyDescent="0.2">
      <c r="C15" s="7" t="s">
        <v>170</v>
      </c>
      <c r="D15" s="14">
        <v>12194505.17</v>
      </c>
      <c r="E15" s="23">
        <v>9529715.3399999999</v>
      </c>
      <c r="F15" s="23">
        <v>8366569.3200000003</v>
      </c>
      <c r="G15" s="23">
        <v>1163146.02</v>
      </c>
      <c r="H15" s="23">
        <v>2269021.7799999998</v>
      </c>
      <c r="I15" s="23">
        <v>395768.06</v>
      </c>
    </row>
    <row r="16" spans="1:9" ht="15.75" customHeight="1" x14ac:dyDescent="0.2">
      <c r="B16" s="7" t="s">
        <v>2</v>
      </c>
      <c r="D16" s="14">
        <v>27950466.899999999</v>
      </c>
      <c r="E16" s="23">
        <v>13459798.059999999</v>
      </c>
      <c r="F16" s="23">
        <v>11543669.039999999</v>
      </c>
      <c r="G16" s="23">
        <v>1916129.02</v>
      </c>
      <c r="H16" s="23">
        <v>2415899.38</v>
      </c>
      <c r="I16" s="23">
        <v>12074769.470000001</v>
      </c>
    </row>
    <row r="17" spans="1:9" ht="15.75" customHeight="1" x14ac:dyDescent="0.2">
      <c r="C17" s="7" t="s">
        <v>27</v>
      </c>
      <c r="D17" s="14">
        <v>1884495.95</v>
      </c>
      <c r="E17" s="23">
        <v>1577561.43</v>
      </c>
      <c r="F17" s="23">
        <v>1462482.98</v>
      </c>
      <c r="G17" s="23">
        <v>115078.45</v>
      </c>
      <c r="H17" s="23">
        <v>268268.03000000003</v>
      </c>
      <c r="I17" s="23">
        <v>38666.49</v>
      </c>
    </row>
    <row r="18" spans="1:9" ht="15.75" customHeight="1" x14ac:dyDescent="0.2">
      <c r="C18" s="7" t="s">
        <v>171</v>
      </c>
      <c r="D18" s="14">
        <v>10505007.07</v>
      </c>
      <c r="E18" s="23">
        <v>8153489.4100000001</v>
      </c>
      <c r="F18" s="23">
        <v>7158318.1600000001</v>
      </c>
      <c r="G18" s="23">
        <v>995171.25</v>
      </c>
      <c r="H18" s="23">
        <v>2029959.02</v>
      </c>
      <c r="I18" s="23">
        <v>321558.64</v>
      </c>
    </row>
    <row r="19" spans="1:9" ht="15.75" customHeight="1" x14ac:dyDescent="0.2">
      <c r="C19" s="7" t="s">
        <v>69</v>
      </c>
      <c r="D19" s="14">
        <v>3009634.9</v>
      </c>
      <c r="E19" s="23">
        <v>2922867.9</v>
      </c>
      <c r="F19" s="23">
        <v>2922867.9</v>
      </c>
      <c r="G19" s="23">
        <v>0</v>
      </c>
      <c r="H19" s="23">
        <v>86767</v>
      </c>
      <c r="I19" s="23">
        <v>0</v>
      </c>
    </row>
    <row r="20" spans="1:9" ht="15.75" customHeight="1" x14ac:dyDescent="0.2">
      <c r="C20" s="7" t="s">
        <v>37</v>
      </c>
      <c r="D20" s="14">
        <v>12551328.98</v>
      </c>
      <c r="E20" s="23">
        <v>805879.32</v>
      </c>
      <c r="F20" s="23">
        <v>0</v>
      </c>
      <c r="G20" s="23">
        <v>805879.32</v>
      </c>
      <c r="H20" s="23">
        <v>30905.33</v>
      </c>
      <c r="I20" s="23">
        <v>11714544.33</v>
      </c>
    </row>
    <row r="21" spans="1:9" ht="15.75" customHeight="1" x14ac:dyDescent="0.2">
      <c r="B21" s="7" t="s">
        <v>58</v>
      </c>
      <c r="D21" s="14">
        <v>16730000</v>
      </c>
      <c r="E21" s="23">
        <v>0</v>
      </c>
      <c r="F21" s="23">
        <v>0</v>
      </c>
      <c r="G21" s="23">
        <v>0</v>
      </c>
      <c r="H21" s="23">
        <v>0</v>
      </c>
      <c r="I21" s="23">
        <v>16730000</v>
      </c>
    </row>
    <row r="22" spans="1:9" ht="15.75" customHeight="1" x14ac:dyDescent="0.2">
      <c r="A22" s="7" t="s">
        <v>26</v>
      </c>
      <c r="D22" s="14">
        <v>43017517.049999997</v>
      </c>
      <c r="E22" s="23">
        <v>2729077.4800000004</v>
      </c>
      <c r="F22" s="23">
        <v>1245637.1200000001</v>
      </c>
      <c r="G22" s="23">
        <v>1483440.36</v>
      </c>
      <c r="H22" s="23">
        <v>381937.79</v>
      </c>
      <c r="I22" s="23">
        <v>39906501.780000001</v>
      </c>
    </row>
    <row r="23" spans="1:9" ht="15.75" customHeight="1" x14ac:dyDescent="0.2">
      <c r="C23" s="7" t="s">
        <v>42</v>
      </c>
      <c r="D23" s="14">
        <v>8048508.1200000001</v>
      </c>
      <c r="E23" s="23">
        <v>730685</v>
      </c>
      <c r="F23" s="23">
        <v>730685</v>
      </c>
      <c r="G23" s="23">
        <v>0</v>
      </c>
      <c r="H23" s="23">
        <v>0</v>
      </c>
      <c r="I23" s="23">
        <v>7317823.1200000001</v>
      </c>
    </row>
    <row r="24" spans="1:9" ht="15.75" customHeight="1" x14ac:dyDescent="0.2">
      <c r="C24" s="7" t="s">
        <v>28</v>
      </c>
      <c r="D24" s="14">
        <v>554332.72</v>
      </c>
      <c r="E24" s="23">
        <v>514952.12</v>
      </c>
      <c r="F24" s="23">
        <v>514952.12</v>
      </c>
      <c r="G24" s="23">
        <v>0</v>
      </c>
      <c r="H24" s="23">
        <v>29695.599999999999</v>
      </c>
      <c r="I24" s="23">
        <v>9685</v>
      </c>
    </row>
    <row r="25" spans="1:9" ht="15.75" customHeight="1" x14ac:dyDescent="0.2">
      <c r="C25" s="7" t="s">
        <v>51</v>
      </c>
      <c r="D25" s="14">
        <v>965723.84</v>
      </c>
      <c r="E25" s="23">
        <v>653876.63</v>
      </c>
      <c r="F25" s="23">
        <v>0</v>
      </c>
      <c r="G25" s="23">
        <v>653876.63</v>
      </c>
      <c r="H25" s="23">
        <v>246272.51</v>
      </c>
      <c r="I25" s="23">
        <v>65574.7</v>
      </c>
    </row>
    <row r="26" spans="1:9" ht="15.75" customHeight="1" x14ac:dyDescent="0.2">
      <c r="C26" s="7" t="s">
        <v>20</v>
      </c>
      <c r="D26" s="14">
        <v>6267114.6500000004</v>
      </c>
      <c r="E26" s="23">
        <v>28066.25</v>
      </c>
      <c r="F26" s="23">
        <v>0</v>
      </c>
      <c r="G26" s="23">
        <v>28066.25</v>
      </c>
      <c r="H26" s="23">
        <v>85652.36</v>
      </c>
      <c r="I26" s="23">
        <v>6153396.04</v>
      </c>
    </row>
    <row r="27" spans="1:9" ht="15.75" customHeight="1" x14ac:dyDescent="0.2">
      <c r="C27" s="7" t="s">
        <v>21</v>
      </c>
      <c r="D27" s="14">
        <v>679696.11</v>
      </c>
      <c r="E27" s="23">
        <v>0</v>
      </c>
      <c r="F27" s="23">
        <v>0</v>
      </c>
      <c r="G27" s="23">
        <v>0</v>
      </c>
      <c r="H27" s="23">
        <v>0</v>
      </c>
      <c r="I27" s="23">
        <v>679696.11</v>
      </c>
    </row>
    <row r="28" spans="1:9" ht="15.75" customHeight="1" x14ac:dyDescent="0.2">
      <c r="C28" s="7" t="s">
        <v>30</v>
      </c>
      <c r="D28" s="14">
        <v>1153980.78</v>
      </c>
      <c r="E28" s="23">
        <v>0</v>
      </c>
      <c r="F28" s="23">
        <v>0</v>
      </c>
      <c r="G28" s="23">
        <v>0</v>
      </c>
      <c r="H28" s="23">
        <v>0</v>
      </c>
      <c r="I28" s="23">
        <v>1153980.78</v>
      </c>
    </row>
    <row r="29" spans="1:9" ht="15.75" customHeight="1" x14ac:dyDescent="0.2">
      <c r="C29" s="7" t="s">
        <v>40</v>
      </c>
      <c r="D29" s="14">
        <v>6144845.8700000001</v>
      </c>
      <c r="E29" s="23">
        <v>0</v>
      </c>
      <c r="F29" s="23">
        <v>0</v>
      </c>
      <c r="G29" s="23">
        <v>0</v>
      </c>
      <c r="H29" s="23">
        <v>0</v>
      </c>
      <c r="I29" s="23">
        <v>6144845.8700000001</v>
      </c>
    </row>
    <row r="30" spans="1:9" ht="15.75" customHeight="1" x14ac:dyDescent="0.2">
      <c r="C30" s="7" t="s">
        <v>56</v>
      </c>
      <c r="D30" s="14">
        <v>5116643.9000000004</v>
      </c>
      <c r="E30" s="23">
        <v>0</v>
      </c>
      <c r="F30" s="23">
        <v>0</v>
      </c>
      <c r="G30" s="23">
        <v>0</v>
      </c>
      <c r="H30" s="23">
        <v>0</v>
      </c>
      <c r="I30" s="23">
        <v>5116643.9000000004</v>
      </c>
    </row>
    <row r="31" spans="1:9" ht="15.75" customHeight="1" x14ac:dyDescent="0.2">
      <c r="C31" s="7" t="s">
        <v>47</v>
      </c>
      <c r="D31" s="14">
        <v>2151469.36</v>
      </c>
      <c r="E31" s="23">
        <v>0</v>
      </c>
      <c r="F31" s="23">
        <v>0</v>
      </c>
      <c r="G31" s="23">
        <v>0</v>
      </c>
      <c r="H31" s="23">
        <v>0</v>
      </c>
      <c r="I31" s="23">
        <v>2151469.36</v>
      </c>
    </row>
    <row r="32" spans="1:9" ht="15.75" customHeight="1" x14ac:dyDescent="0.2">
      <c r="C32" s="7" t="s">
        <v>24</v>
      </c>
      <c r="D32" s="14">
        <v>1578962.89</v>
      </c>
      <c r="E32" s="23">
        <v>0</v>
      </c>
      <c r="F32" s="23">
        <v>0</v>
      </c>
      <c r="G32" s="23">
        <v>0</v>
      </c>
      <c r="H32" s="23">
        <v>0</v>
      </c>
      <c r="I32" s="23">
        <v>1578962.89</v>
      </c>
    </row>
    <row r="33" spans="1:9" ht="15.75" customHeight="1" x14ac:dyDescent="0.2">
      <c r="C33" s="7" t="s">
        <v>43</v>
      </c>
      <c r="D33" s="14">
        <v>1640325</v>
      </c>
      <c r="E33" s="23">
        <v>0</v>
      </c>
      <c r="F33" s="23">
        <v>0</v>
      </c>
      <c r="G33" s="23">
        <v>0</v>
      </c>
      <c r="H33" s="23">
        <v>0</v>
      </c>
      <c r="I33" s="23">
        <v>1640325</v>
      </c>
    </row>
    <row r="34" spans="1:9" ht="15.75" customHeight="1" x14ac:dyDescent="0.2">
      <c r="C34" s="7" t="s">
        <v>25</v>
      </c>
      <c r="D34" s="14">
        <v>2753559.36</v>
      </c>
      <c r="E34" s="23">
        <v>0</v>
      </c>
      <c r="F34" s="23">
        <v>0</v>
      </c>
      <c r="G34" s="23">
        <v>0</v>
      </c>
      <c r="H34" s="23">
        <v>0</v>
      </c>
      <c r="I34" s="23">
        <v>2753559.36</v>
      </c>
    </row>
    <row r="35" spans="1:9" ht="15.75" customHeight="1" x14ac:dyDescent="0.2">
      <c r="C35" s="7" t="s">
        <v>22</v>
      </c>
      <c r="D35" s="14">
        <v>1543363.45</v>
      </c>
      <c r="E35" s="23">
        <v>0</v>
      </c>
      <c r="F35" s="23">
        <v>0</v>
      </c>
      <c r="G35" s="23">
        <v>0</v>
      </c>
      <c r="H35" s="23">
        <v>0</v>
      </c>
      <c r="I35" s="23">
        <v>1543363.45</v>
      </c>
    </row>
    <row r="36" spans="1:9" ht="15.75" customHeight="1" x14ac:dyDescent="0.2">
      <c r="C36" s="7" t="s">
        <v>41</v>
      </c>
      <c r="D36" s="14">
        <v>2502993</v>
      </c>
      <c r="E36" s="23">
        <v>801497.48</v>
      </c>
      <c r="F36" s="23">
        <v>0</v>
      </c>
      <c r="G36" s="23">
        <v>801497.48</v>
      </c>
      <c r="H36" s="23">
        <v>20317.32</v>
      </c>
      <c r="I36" s="23">
        <v>1681178.2</v>
      </c>
    </row>
    <row r="37" spans="1:9" ht="15.75" customHeight="1" x14ac:dyDescent="0.2">
      <c r="C37" s="7" t="s">
        <v>23</v>
      </c>
      <c r="D37" s="14">
        <v>1915998</v>
      </c>
      <c r="E37" s="23">
        <v>0</v>
      </c>
      <c r="F37" s="23">
        <v>0</v>
      </c>
      <c r="G37" s="23">
        <v>0</v>
      </c>
      <c r="H37" s="23">
        <v>0</v>
      </c>
      <c r="I37" s="23">
        <v>1915998</v>
      </c>
    </row>
    <row r="38" spans="1:9" ht="15.75" customHeight="1" x14ac:dyDescent="0.2">
      <c r="D38" s="79"/>
      <c r="E38" s="20"/>
      <c r="F38" s="20"/>
      <c r="G38" s="20"/>
      <c r="H38" s="20"/>
      <c r="I38" s="80"/>
    </row>
    <row r="39" spans="1:9" ht="15.75" customHeight="1" x14ac:dyDescent="0.2">
      <c r="A39" s="16" t="s">
        <v>106</v>
      </c>
    </row>
    <row r="40" spans="1:9" ht="15.75" customHeight="1" x14ac:dyDescent="0.2"/>
    <row r="41" spans="1:9" ht="15.75" customHeight="1" x14ac:dyDescent="0.2"/>
    <row r="42" spans="1:9" ht="15.75" customHeight="1" x14ac:dyDescent="0.2"/>
  </sheetData>
  <phoneticPr fontId="4" type="noConversion"/>
  <hyperlinks>
    <hyperlink ref="A39" location="Metadaten!A1" display="&lt;&lt;&lt; Metadaten " xr:uid="{8734E2AB-96CC-405C-B4E9-BF47C1368907}"/>
    <hyperlink ref="A4" location="Inhalt!A1" display="&lt;&lt;&lt; Inhalt" xr:uid="{8AEF5023-0487-46D3-8C35-310B4020B6F2}"/>
  </hyperlinks>
  <pageMargins left="0.78740157499999996" right="0.78740157499999996" top="0.984251969" bottom="0.984251969" header="0.4921259845" footer="0.4921259845"/>
  <pageSetup paperSize="9" scale="54"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48"/>
  <sheetViews>
    <sheetView topLeftCell="A3" zoomScaleNormal="100" workbookViewId="0">
      <selection activeCell="B18" sqref="B18"/>
    </sheetView>
  </sheetViews>
  <sheetFormatPr baseColWidth="10" defaultColWidth="11.42578125" defaultRowHeight="12.75" x14ac:dyDescent="0.2"/>
  <cols>
    <col min="1" max="1" width="4.7109375" style="7" customWidth="1"/>
    <col min="2" max="2" width="40" style="7" customWidth="1"/>
    <col min="3" max="5" width="12.7109375" style="7" customWidth="1"/>
    <col min="6" max="6" width="21.85546875" style="7" customWidth="1"/>
    <col min="7" max="7" width="12.7109375" style="7" customWidth="1"/>
    <col min="8" max="8" width="26.42578125" style="7" customWidth="1"/>
    <col min="9" max="9" width="16.5703125" style="7" customWidth="1"/>
    <col min="10" max="16384" width="11.42578125" style="7"/>
  </cols>
  <sheetData>
    <row r="1" spans="1:9" ht="15.75" customHeight="1" x14ac:dyDescent="0.25">
      <c r="A1" s="10" t="s">
        <v>60</v>
      </c>
      <c r="C1" s="10"/>
      <c r="D1" s="10"/>
      <c r="E1" s="10"/>
      <c r="F1" s="10"/>
      <c r="G1" s="10"/>
      <c r="H1" s="10"/>
      <c r="I1" s="10"/>
    </row>
    <row r="2" spans="1:9" ht="15.75" customHeight="1" x14ac:dyDescent="0.25">
      <c r="A2" s="7" t="s">
        <v>161</v>
      </c>
      <c r="C2" s="10"/>
      <c r="D2" s="10"/>
      <c r="E2" s="10"/>
      <c r="F2" s="10"/>
      <c r="G2" s="10"/>
      <c r="H2" s="10"/>
      <c r="I2" s="10"/>
    </row>
    <row r="3" spans="1:9" ht="15.75" customHeight="1" x14ac:dyDescent="0.25">
      <c r="A3" s="10"/>
      <c r="C3" s="10"/>
      <c r="D3" s="10"/>
      <c r="E3" s="10"/>
      <c r="F3" s="10"/>
      <c r="G3" s="10"/>
      <c r="H3" s="10"/>
      <c r="I3" s="10"/>
    </row>
    <row r="4" spans="1:9" ht="15.75" customHeight="1" x14ac:dyDescent="0.25">
      <c r="A4" s="12" t="s">
        <v>105</v>
      </c>
      <c r="C4" s="13"/>
      <c r="D4" s="10"/>
      <c r="E4" s="10"/>
      <c r="F4" s="10"/>
      <c r="G4" s="10"/>
      <c r="H4" s="10"/>
      <c r="I4" s="10"/>
    </row>
    <row r="5" spans="1:9" ht="15.75" customHeight="1" x14ac:dyDescent="0.25">
      <c r="A5" s="10"/>
      <c r="C5" s="10"/>
      <c r="D5" s="10"/>
      <c r="E5" s="10"/>
      <c r="F5" s="10"/>
      <c r="G5" s="10"/>
      <c r="H5" s="10"/>
      <c r="I5" s="10"/>
    </row>
    <row r="6" spans="1:9" ht="15.75" customHeight="1" x14ac:dyDescent="0.2">
      <c r="A6" s="11" t="s">
        <v>143</v>
      </c>
      <c r="C6" s="58"/>
      <c r="D6" s="58"/>
    </row>
    <row r="7" spans="1:9" ht="15.75" customHeight="1" x14ac:dyDescent="0.2">
      <c r="C7" s="46" t="s">
        <v>3</v>
      </c>
      <c r="D7" s="46" t="s">
        <v>12</v>
      </c>
      <c r="E7" s="46"/>
      <c r="F7" s="46"/>
      <c r="G7" s="43" t="s">
        <v>9</v>
      </c>
      <c r="H7" s="43" t="s">
        <v>10</v>
      </c>
      <c r="I7" s="43" t="s">
        <v>120</v>
      </c>
    </row>
    <row r="8" spans="1:9" ht="15.75" customHeight="1" x14ac:dyDescent="0.2">
      <c r="C8" s="64"/>
      <c r="D8" s="43" t="s">
        <v>4</v>
      </c>
      <c r="E8" s="43" t="s">
        <v>8</v>
      </c>
      <c r="F8" s="43" t="s">
        <v>63</v>
      </c>
      <c r="G8" s="46"/>
      <c r="H8" s="64"/>
      <c r="I8" s="64"/>
    </row>
    <row r="9" spans="1:9" ht="15.75" customHeight="1" x14ac:dyDescent="0.2">
      <c r="A9" s="58" t="s">
        <v>0</v>
      </c>
      <c r="B9" s="75"/>
      <c r="C9" s="50" t="s">
        <v>48</v>
      </c>
      <c r="D9" s="50"/>
      <c r="E9" s="50"/>
      <c r="F9" s="50"/>
      <c r="G9" s="50"/>
      <c r="H9" s="50"/>
      <c r="I9" s="50"/>
    </row>
    <row r="10" spans="1:9" ht="15.75" customHeight="1" x14ac:dyDescent="0.2">
      <c r="A10" s="73" t="s">
        <v>59</v>
      </c>
      <c r="C10" s="14">
        <v>25153.78</v>
      </c>
      <c r="D10" s="23">
        <v>20483.669999999998</v>
      </c>
      <c r="E10" s="23">
        <v>17412.28</v>
      </c>
      <c r="F10" s="23">
        <v>3071.39</v>
      </c>
      <c r="G10" s="23">
        <v>4657.3999999999996</v>
      </c>
      <c r="H10" s="23">
        <v>12.7</v>
      </c>
      <c r="I10" s="23">
        <v>2666</v>
      </c>
    </row>
    <row r="11" spans="1:9" ht="15.75" customHeight="1" x14ac:dyDescent="0.2">
      <c r="A11" s="7" t="s">
        <v>1</v>
      </c>
      <c r="C11" s="98"/>
      <c r="D11" s="97">
        <v>0</v>
      </c>
      <c r="E11" s="97"/>
      <c r="F11" s="97"/>
      <c r="G11" s="97"/>
      <c r="H11" s="97"/>
      <c r="I11" s="23"/>
    </row>
    <row r="12" spans="1:9" ht="15.75" customHeight="1" x14ac:dyDescent="0.2">
      <c r="B12" s="57" t="s">
        <v>35</v>
      </c>
      <c r="C12" s="98">
        <v>40584.589999999997</v>
      </c>
      <c r="D12" s="97">
        <v>33888.050000000003</v>
      </c>
      <c r="E12" s="97">
        <v>30730.16</v>
      </c>
      <c r="F12" s="97">
        <v>3157.89</v>
      </c>
      <c r="G12" s="97">
        <v>5787.61</v>
      </c>
      <c r="H12" s="97">
        <v>908.94</v>
      </c>
      <c r="I12" s="97">
        <v>433</v>
      </c>
    </row>
    <row r="13" spans="1:9" ht="15.75" customHeight="1" x14ac:dyDescent="0.2">
      <c r="B13" s="57" t="s">
        <v>36</v>
      </c>
      <c r="C13" s="98">
        <v>31248.46</v>
      </c>
      <c r="D13" s="97">
        <v>24820.880000000001</v>
      </c>
      <c r="E13" s="97">
        <v>21627.43</v>
      </c>
      <c r="F13" s="97">
        <v>3193.45</v>
      </c>
      <c r="G13" s="97">
        <v>5480.26</v>
      </c>
      <c r="H13" s="97">
        <v>947.31</v>
      </c>
      <c r="I13" s="23">
        <v>664</v>
      </c>
    </row>
    <row r="14" spans="1:9" ht="15.75" customHeight="1" x14ac:dyDescent="0.2">
      <c r="B14" s="57" t="s">
        <v>170</v>
      </c>
      <c r="C14" s="98">
        <v>30974.28</v>
      </c>
      <c r="D14" s="97">
        <v>24688.379999999997</v>
      </c>
      <c r="E14" s="97">
        <v>21675.05</v>
      </c>
      <c r="F14" s="97">
        <v>3013.33</v>
      </c>
      <c r="G14" s="97">
        <v>5312.23</v>
      </c>
      <c r="H14" s="97">
        <v>973.66</v>
      </c>
      <c r="I14" s="23">
        <v>386</v>
      </c>
    </row>
    <row r="15" spans="1:9" ht="15.75" customHeight="1" x14ac:dyDescent="0.2">
      <c r="A15" s="7" t="s">
        <v>2</v>
      </c>
      <c r="C15" s="98"/>
      <c r="D15" s="97">
        <v>0</v>
      </c>
      <c r="E15" s="97"/>
      <c r="F15" s="97"/>
      <c r="G15" s="97"/>
      <c r="H15" s="97"/>
      <c r="I15" s="23"/>
    </row>
    <row r="16" spans="1:9" ht="15.75" customHeight="1" x14ac:dyDescent="0.2">
      <c r="B16" s="57" t="s">
        <v>27</v>
      </c>
      <c r="C16" s="98">
        <v>51619.57</v>
      </c>
      <c r="D16" s="97">
        <v>43821.15</v>
      </c>
      <c r="E16" s="97">
        <v>40624.53</v>
      </c>
      <c r="F16" s="97">
        <v>3196.62</v>
      </c>
      <c r="G16" s="97">
        <v>6724.35</v>
      </c>
      <c r="H16" s="97">
        <v>1074.07</v>
      </c>
      <c r="I16" s="23">
        <v>36</v>
      </c>
    </row>
    <row r="17" spans="1:9" ht="15.75" customHeight="1" x14ac:dyDescent="0.2">
      <c r="B17" s="57" t="s">
        <v>171</v>
      </c>
      <c r="C17" s="14">
        <v>31944.57</v>
      </c>
      <c r="D17" s="23">
        <v>25243.01</v>
      </c>
      <c r="E17" s="23">
        <v>22161.98</v>
      </c>
      <c r="F17" s="23">
        <v>3081.03</v>
      </c>
      <c r="G17" s="23">
        <v>5706.03</v>
      </c>
      <c r="H17" s="23">
        <v>995.54</v>
      </c>
      <c r="I17" s="23">
        <v>323</v>
      </c>
    </row>
    <row r="18" spans="1:9" ht="15.75" customHeight="1" x14ac:dyDescent="0.2">
      <c r="B18" s="57" t="s">
        <v>69</v>
      </c>
      <c r="C18" s="98">
        <v>28938.799999999999</v>
      </c>
      <c r="D18" s="97">
        <v>28104.5</v>
      </c>
      <c r="E18" s="23">
        <v>28104.5</v>
      </c>
      <c r="F18" s="97">
        <v>0</v>
      </c>
      <c r="G18" s="97">
        <v>834.3</v>
      </c>
      <c r="H18" s="97">
        <v>0</v>
      </c>
      <c r="I18" s="23">
        <v>104</v>
      </c>
    </row>
    <row r="19" spans="1:9" ht="15.75" customHeight="1" x14ac:dyDescent="0.2">
      <c r="B19" s="57" t="s">
        <v>37</v>
      </c>
      <c r="C19" s="98">
        <v>11399.94</v>
      </c>
      <c r="D19" s="97">
        <v>731.95</v>
      </c>
      <c r="E19" s="23">
        <v>0</v>
      </c>
      <c r="F19" s="97">
        <v>731.95</v>
      </c>
      <c r="G19" s="97">
        <v>28.07</v>
      </c>
      <c r="H19" s="97">
        <v>10639.91</v>
      </c>
      <c r="I19" s="23">
        <v>1101</v>
      </c>
    </row>
    <row r="20" spans="1:9" ht="15.75" customHeight="1" x14ac:dyDescent="0.2">
      <c r="A20" s="7" t="s">
        <v>64</v>
      </c>
      <c r="C20" s="98">
        <v>67634.52</v>
      </c>
      <c r="D20" s="97">
        <v>6140.21</v>
      </c>
      <c r="E20" s="97">
        <v>6140.21</v>
      </c>
      <c r="F20" s="97">
        <v>0</v>
      </c>
      <c r="G20" s="97">
        <v>0</v>
      </c>
      <c r="H20" s="97">
        <v>61494.31</v>
      </c>
      <c r="I20" s="23">
        <v>119</v>
      </c>
    </row>
    <row r="21" spans="1:9" ht="15.75" customHeight="1" x14ac:dyDescent="0.2">
      <c r="B21" s="32"/>
      <c r="C21" s="32"/>
      <c r="D21" s="32"/>
      <c r="E21" s="32"/>
      <c r="F21" s="32"/>
      <c r="G21" s="32"/>
      <c r="H21" s="32"/>
      <c r="I21" s="32"/>
    </row>
    <row r="22" spans="1:9" ht="15.75" customHeight="1" x14ac:dyDescent="0.2">
      <c r="A22" s="63" t="s">
        <v>106</v>
      </c>
    </row>
    <row r="23" spans="1:9" ht="15.75" customHeight="1" x14ac:dyDescent="0.2">
      <c r="A23" s="63"/>
    </row>
    <row r="24" spans="1:9" ht="15.75" customHeight="1" x14ac:dyDescent="0.2">
      <c r="A24" s="58" t="s">
        <v>65</v>
      </c>
      <c r="C24" s="58"/>
      <c r="D24" s="58"/>
      <c r="E24" s="58"/>
      <c r="F24" s="58"/>
      <c r="G24" s="58"/>
      <c r="H24" s="58"/>
      <c r="I24" s="58"/>
    </row>
    <row r="25" spans="1:9" ht="15.75" customHeight="1" x14ac:dyDescent="0.2">
      <c r="A25" s="7" t="s">
        <v>66</v>
      </c>
    </row>
    <row r="26" spans="1:9" ht="15.75" customHeight="1" x14ac:dyDescent="0.2">
      <c r="A26" s="7" t="s">
        <v>166</v>
      </c>
    </row>
    <row r="27" spans="1:9" ht="15.75" customHeight="1" x14ac:dyDescent="0.2"/>
    <row r="28" spans="1:9" ht="15.75" customHeight="1" x14ac:dyDescent="0.2">
      <c r="C28" s="99"/>
      <c r="D28" s="99"/>
      <c r="E28" s="99"/>
      <c r="H28" s="76"/>
      <c r="I28" s="76"/>
    </row>
    <row r="29" spans="1:9" ht="15.75" customHeight="1" x14ac:dyDescent="0.2">
      <c r="C29" s="99"/>
      <c r="D29" s="99"/>
      <c r="E29" s="99"/>
      <c r="H29" s="76"/>
      <c r="I29" s="76"/>
    </row>
    <row r="30" spans="1:9" ht="15.75" customHeight="1" x14ac:dyDescent="0.2">
      <c r="C30" s="99"/>
      <c r="D30" s="99"/>
      <c r="E30" s="99"/>
      <c r="H30" s="76"/>
      <c r="I30" s="76"/>
    </row>
    <row r="31" spans="1:9" x14ac:dyDescent="0.2">
      <c r="C31" s="99"/>
      <c r="D31" s="99"/>
      <c r="E31" s="99"/>
      <c r="H31" s="76"/>
      <c r="I31" s="76"/>
    </row>
    <row r="32" spans="1:9" x14ac:dyDescent="0.2">
      <c r="C32" s="99"/>
      <c r="D32" s="99"/>
      <c r="E32" s="99"/>
      <c r="H32" s="76"/>
      <c r="I32" s="76"/>
    </row>
    <row r="33" spans="3:9" x14ac:dyDescent="0.2">
      <c r="C33" s="99"/>
      <c r="D33" s="99"/>
      <c r="E33" s="99"/>
      <c r="H33" s="76"/>
      <c r="I33" s="76"/>
    </row>
    <row r="34" spans="3:9" x14ac:dyDescent="0.2">
      <c r="C34" s="99"/>
      <c r="D34" s="99"/>
      <c r="E34" s="99"/>
      <c r="H34" s="76"/>
      <c r="I34" s="76"/>
    </row>
    <row r="35" spans="3:9" x14ac:dyDescent="0.2">
      <c r="C35" s="99"/>
      <c r="D35" s="99"/>
      <c r="E35" s="99"/>
      <c r="H35" s="76"/>
      <c r="I35" s="76"/>
    </row>
    <row r="36" spans="3:9" x14ac:dyDescent="0.2">
      <c r="C36" s="99"/>
      <c r="D36" s="99"/>
      <c r="E36" s="99"/>
      <c r="H36" s="76"/>
      <c r="I36" s="76"/>
    </row>
    <row r="37" spans="3:9" x14ac:dyDescent="0.2">
      <c r="C37" s="99"/>
      <c r="D37" s="99"/>
      <c r="E37" s="99"/>
      <c r="H37" s="76"/>
      <c r="I37" s="76"/>
    </row>
    <row r="38" spans="3:9" x14ac:dyDescent="0.2">
      <c r="C38" s="99"/>
      <c r="D38" s="99"/>
      <c r="E38" s="99"/>
      <c r="H38" s="76"/>
      <c r="I38" s="76"/>
    </row>
    <row r="39" spans="3:9" x14ac:dyDescent="0.2">
      <c r="C39" s="99"/>
      <c r="D39" s="99"/>
      <c r="E39" s="99"/>
      <c r="H39" s="76"/>
      <c r="I39" s="76"/>
    </row>
    <row r="40" spans="3:9" x14ac:dyDescent="0.2">
      <c r="C40" s="99"/>
      <c r="D40" s="99"/>
      <c r="E40" s="99"/>
      <c r="H40" s="76"/>
      <c r="I40" s="76"/>
    </row>
    <row r="41" spans="3:9" x14ac:dyDescent="0.2">
      <c r="C41" s="99"/>
      <c r="D41" s="99"/>
      <c r="E41" s="99"/>
      <c r="H41" s="76"/>
      <c r="I41" s="76"/>
    </row>
    <row r="42" spans="3:9" x14ac:dyDescent="0.2">
      <c r="C42" s="99"/>
      <c r="D42" s="99"/>
      <c r="E42" s="99"/>
      <c r="H42" s="76"/>
      <c r="I42" s="76"/>
    </row>
    <row r="43" spans="3:9" x14ac:dyDescent="0.2">
      <c r="C43" s="99"/>
      <c r="D43" s="99"/>
      <c r="E43" s="99"/>
      <c r="H43" s="76"/>
      <c r="I43" s="76"/>
    </row>
    <row r="44" spans="3:9" x14ac:dyDescent="0.2">
      <c r="C44" s="99"/>
      <c r="D44" s="99"/>
      <c r="E44" s="99"/>
    </row>
    <row r="45" spans="3:9" x14ac:dyDescent="0.2">
      <c r="C45" s="99"/>
      <c r="D45" s="99"/>
      <c r="E45" s="99"/>
    </row>
    <row r="46" spans="3:9" x14ac:dyDescent="0.2">
      <c r="C46" s="99"/>
      <c r="D46" s="99"/>
      <c r="E46" s="99"/>
    </row>
    <row r="47" spans="3:9" x14ac:dyDescent="0.2">
      <c r="C47" s="99"/>
      <c r="D47" s="99"/>
      <c r="E47" s="99"/>
    </row>
    <row r="48" spans="3:9" x14ac:dyDescent="0.2">
      <c r="C48" s="99"/>
      <c r="D48" s="99"/>
      <c r="E48" s="99"/>
    </row>
  </sheetData>
  <phoneticPr fontId="4" type="noConversion"/>
  <hyperlinks>
    <hyperlink ref="A22" location="Metadaten!A1" display="&lt;&lt;&lt; Metadaten " xr:uid="{505858AD-A6E5-4047-801F-86E362355B92}"/>
    <hyperlink ref="A4" location="Inhalt!A1" display="&lt;&lt;&lt; Inhalt" xr:uid="{2016E50B-D13B-40CD-9E14-555BF08B5268}"/>
  </hyperlinks>
  <pageMargins left="0.78740157499999996" right="0.78740157499999996" top="0.984251969" bottom="0.984251969" header="0.4921259845" footer="0.4921259845"/>
  <pageSetup paperSize="9" scale="58"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91536-50F9-426B-BB97-BC9B28703AE2}">
  <sheetPr>
    <tabColor rgb="FFC5D9F1"/>
  </sheetPr>
  <dimension ref="A1:A3"/>
  <sheetViews>
    <sheetView workbookViewId="0">
      <selection activeCell="A2" sqref="A2"/>
    </sheetView>
  </sheetViews>
  <sheetFormatPr baseColWidth="10" defaultColWidth="11.42578125" defaultRowHeight="12.75" x14ac:dyDescent="0.2"/>
  <cols>
    <col min="1" max="16384" width="11.42578125" style="7"/>
  </cols>
  <sheetData>
    <row r="1" spans="1:1" ht="18" customHeight="1" x14ac:dyDescent="0.2">
      <c r="A1" s="1" t="str">
        <f>Inhalt!A1</f>
        <v>Oeffentliche Bildungsausgaben 2024</v>
      </c>
    </row>
    <row r="3" spans="1:1" x14ac:dyDescent="0.2">
      <c r="A3" s="7" t="s">
        <v>97</v>
      </c>
    </row>
  </sheetData>
  <pageMargins left="0.7" right="0.7" top="0.78740157499999996" bottom="0.78740157499999996" header="0.3" footer="0.3"/>
  <pageSetup paperSize="9" orientation="portrait" verticalDpi="0" r:id="rId1"/>
</worksheet>
</file>

<file path=docMetadata/LabelInfo.xml><?xml version="1.0" encoding="utf-8"?>
<clbl:labelList xmlns:clbl="http://schemas.microsoft.com/office/2020/mipLabelMetadata">
  <clbl:label id="{3ed75b45-4f7e-4f94-a83b-778a4e43256c}" enabled="1" method="Standard" siteId="{d5b6ddd0-2530-40f4-98a2-34ac286d8ef1}"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12</vt:i4>
      </vt:variant>
    </vt:vector>
  </HeadingPairs>
  <TitlesOfParts>
    <vt:vector size="24" baseType="lpstr">
      <vt:lpstr>Metadaten</vt:lpstr>
      <vt:lpstr>Inhalt</vt:lpstr>
      <vt:lpstr>Bildungsausgaben</vt:lpstr>
      <vt:lpstr>1.1</vt:lpstr>
      <vt:lpstr>1.2</vt:lpstr>
      <vt:lpstr>1.3</vt:lpstr>
      <vt:lpstr>1.4</vt:lpstr>
      <vt:lpstr>1.5</vt:lpstr>
      <vt:lpstr>Zeitreihen</vt:lpstr>
      <vt:lpstr>2.1</vt:lpstr>
      <vt:lpstr>2.2</vt:lpstr>
      <vt:lpstr>2.3</vt:lpstr>
      <vt:lpstr>'1.1'!Druckbereich</vt:lpstr>
      <vt:lpstr>'1.2'!Druckbereich</vt:lpstr>
      <vt:lpstr>'1.3'!Druckbereich</vt:lpstr>
      <vt:lpstr>'1.4'!Druckbereich</vt:lpstr>
      <vt:lpstr>'1.5'!Druckbereich</vt:lpstr>
      <vt:lpstr>'2.1'!Druckbereich</vt:lpstr>
      <vt:lpstr>'2.2'!Druckbereich</vt:lpstr>
      <vt:lpstr>'2.3'!Druckbereich</vt:lpstr>
      <vt:lpstr>Inhalt!Druckbereich</vt:lpstr>
      <vt:lpstr>Metadaten!Druckbereich</vt:lpstr>
      <vt:lpstr>'1.1'!Drucktitel</vt:lpstr>
      <vt:lpstr>'1.2'!Drucktitel</vt:lpstr>
    </vt:vector>
  </TitlesOfParts>
  <Company>LLV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frfr</dc:creator>
  <cp:lastModifiedBy>Schädler Eva-Maria</cp:lastModifiedBy>
  <cp:lastPrinted>2025-05-02T11:18:46Z</cp:lastPrinted>
  <dcterms:created xsi:type="dcterms:W3CDTF">2010-04-29T13:21:55Z</dcterms:created>
  <dcterms:modified xsi:type="dcterms:W3CDTF">2026-08-24T12:26:13Z</dcterms:modified>
</cp:coreProperties>
</file>