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G:\A Statistiken\Bildungsstatistik\2023\Publikation\Bildungsausgaben\"/>
    </mc:Choice>
  </mc:AlternateContent>
  <xr:revisionPtr revIDLastSave="0" documentId="13_ncr:1_{E16ACB56-8256-490A-AA64-BB8DFBF61581}" xr6:coauthVersionLast="36" xr6:coauthVersionMax="36" xr10:uidLastSave="{00000000-0000-0000-0000-000000000000}"/>
  <bookViews>
    <workbookView xWindow="14490" yWindow="60" windowWidth="14265" windowHeight="10590" activeTab="1" xr2:uid="{00000000-000D-0000-FFFF-FFFF00000000}"/>
  </bookViews>
  <sheets>
    <sheet name="Metadaten" sheetId="10" r:id="rId1"/>
    <sheet name="Inhalt" sheetId="11" r:id="rId2"/>
    <sheet name="1.6.1" sheetId="6" r:id="rId3"/>
    <sheet name="8.1.1" sheetId="1" r:id="rId4"/>
    <sheet name="8.1.2" sheetId="2" r:id="rId5"/>
    <sheet name="8.1.3" sheetId="3" r:id="rId6"/>
    <sheet name="8.2.1" sheetId="4" r:id="rId7"/>
    <sheet name="Zeitreihen" sheetId="12" r:id="rId8"/>
    <sheet name="9.7.1" sheetId="7" r:id="rId9"/>
    <sheet name="9.7.2" sheetId="8" r:id="rId10"/>
    <sheet name="9.7.3" sheetId="9" r:id="rId11"/>
  </sheets>
  <definedNames>
    <definedName name="_xlnm.Print_Area" localSheetId="2">'1.6.1'!$A$1:$E$29</definedName>
    <definedName name="_xlnm.Print_Area" localSheetId="3">'8.1.1'!$A$1:$J$54</definedName>
    <definedName name="_xlnm.Print_Area" localSheetId="4">'8.1.2'!$A$1:$I$32</definedName>
    <definedName name="_xlnm.Print_Area" localSheetId="5">'8.1.3'!$A$1:$I$40</definedName>
    <definedName name="_xlnm.Print_Area" localSheetId="6">'8.2.1'!$A$1:$I$27</definedName>
    <definedName name="_xlnm.Print_Area" localSheetId="8">'9.7.1'!$A$1:$G$41</definedName>
    <definedName name="_xlnm.Print_Area" localSheetId="9">'9.7.2'!$A$1:$I$31</definedName>
    <definedName name="_xlnm.Print_Area" localSheetId="10">'9.7.3'!$A$1:$I$32</definedName>
    <definedName name="_xlnm.Print_Area" localSheetId="1">Inhalt!$A$1:$B$53</definedName>
    <definedName name="_xlnm.Print_Area" localSheetId="0">Metadaten!$A$1:$L$34</definedName>
    <definedName name="_xlnm.Print_Titles" localSheetId="2">'1.6.1'!$7:$7</definedName>
    <definedName name="_xlnm.Print_Titles" localSheetId="3">'8.1.1'!$7:$8</definedName>
  </definedNames>
  <calcPr calcId="191029"/>
</workbook>
</file>

<file path=xl/calcChain.xml><?xml version="1.0" encoding="utf-8"?>
<calcChain xmlns="http://schemas.openxmlformats.org/spreadsheetml/2006/main">
  <c r="F11" i="2" l="1"/>
  <c r="G11" i="2"/>
  <c r="H11" i="2"/>
  <c r="I11" i="2"/>
  <c r="E11" i="2"/>
  <c r="D11" i="2"/>
  <c r="E45" i="1"/>
  <c r="E41" i="1"/>
  <c r="E17" i="1"/>
  <c r="E13" i="1"/>
  <c r="I15" i="9" l="1"/>
  <c r="E12" i="9"/>
  <c r="D12" i="9"/>
  <c r="E11" i="9"/>
  <c r="D11" i="9"/>
  <c r="E10" i="9"/>
  <c r="D10" i="9"/>
  <c r="E9" i="9"/>
  <c r="D9" i="9"/>
  <c r="B21" i="7"/>
  <c r="B19" i="7"/>
</calcChain>
</file>

<file path=xl/sharedStrings.xml><?xml version="1.0" encoding="utf-8"?>
<sst xmlns="http://schemas.openxmlformats.org/spreadsheetml/2006/main" count="305" uniqueCount="170">
  <si>
    <t>Bildungsstufe</t>
  </si>
  <si>
    <t>Sekundarstufe I</t>
  </si>
  <si>
    <t>Sekundarstufe II</t>
  </si>
  <si>
    <t>Total</t>
  </si>
  <si>
    <t>Gesamt</t>
  </si>
  <si>
    <t>Land</t>
  </si>
  <si>
    <t>Gemeinden</t>
  </si>
  <si>
    <t>Laufende Ausgaben</t>
  </si>
  <si>
    <t>Lehrkräfte</t>
  </si>
  <si>
    <t>Sachaufwand</t>
  </si>
  <si>
    <t>Übrige laufende Aufwendungen</t>
  </si>
  <si>
    <t>Investitionsausgaben</t>
  </si>
  <si>
    <t>Personalaufwand</t>
  </si>
  <si>
    <t>Mobilien, Maschinen, Fahrzeuge</t>
  </si>
  <si>
    <t>Bildungsausgaben Total</t>
  </si>
  <si>
    <t>Öffentliche Ausgaben nach Ausgabenart und staatlicher Ebene</t>
  </si>
  <si>
    <t>Laufende Ausgaben nach Schulstufe und Ausgabenart</t>
  </si>
  <si>
    <t>Aufteilbare Ausgaben</t>
  </si>
  <si>
    <t>Aufteilbare laufende Ausgaben</t>
  </si>
  <si>
    <t>Nicht aufteilbare laufende Ausgaben</t>
  </si>
  <si>
    <t>Liechtensteinische Musikschule</t>
  </si>
  <si>
    <t>Liechtensteinische Kunstschule</t>
  </si>
  <si>
    <t>Erwachsenenbildung</t>
  </si>
  <si>
    <t>Stipendien</t>
  </si>
  <si>
    <t>Internationale Programme</t>
  </si>
  <si>
    <t>Grundlagenforschung</t>
  </si>
  <si>
    <t>Nicht aufteilbare Ausgaben</t>
  </si>
  <si>
    <t>Freiwilliges 10. Schuljahr</t>
  </si>
  <si>
    <t>Time-Out Schule</t>
  </si>
  <si>
    <t>Studiendarlehen</t>
  </si>
  <si>
    <t>Beiträge an private Institutionen</t>
  </si>
  <si>
    <t>Dienstleistungen Dritter für baulichen Unterhalt</t>
  </si>
  <si>
    <t>Mieten</t>
  </si>
  <si>
    <t>Beiträge an private Haushalte</t>
  </si>
  <si>
    <t>Interne Verrechnung</t>
  </si>
  <si>
    <t>Oberschule</t>
  </si>
  <si>
    <t>Realschule</t>
  </si>
  <si>
    <t>Berufliche Grundbildung</t>
  </si>
  <si>
    <t>Beiträge an eigene Anstalten</t>
  </si>
  <si>
    <t>Restlicher Sachaufwand</t>
  </si>
  <si>
    <t>Beiträge an Fachhochschulen</t>
  </si>
  <si>
    <t>Höhere Berufsbildung</t>
  </si>
  <si>
    <t>Beiträge an Universitäten im Ausl.</t>
  </si>
  <si>
    <t>Sonderschule (inkl. PTM)</t>
  </si>
  <si>
    <t>Tabelle 8.1.1</t>
  </si>
  <si>
    <t>Tabelle 8.1.2</t>
  </si>
  <si>
    <t>Tabelle 8.1.3</t>
  </si>
  <si>
    <t>Liechtenstein-Institut</t>
  </si>
  <si>
    <t>Tabelle 8.2.1</t>
  </si>
  <si>
    <t>Liecht. Gymnasium (1.-4. Klasse)</t>
  </si>
  <si>
    <t>Liecht. Gymnasium (5.-7. Klasse)</t>
  </si>
  <si>
    <t>Total laufende Ausgaben</t>
  </si>
  <si>
    <t>Weitere Beiträge an Schulen im Ausland</t>
  </si>
  <si>
    <t>in CHF</t>
  </si>
  <si>
    <t>in %</t>
  </si>
  <si>
    <t xml:space="preserve"> in CHF</t>
  </si>
  <si>
    <t>Tagesschule/Tagesstruktur</t>
  </si>
  <si>
    <t>Schulstufe</t>
  </si>
  <si>
    <t>Ausgabenart</t>
  </si>
  <si>
    <t>Büro-, Schulmaterial, Drucksachen</t>
  </si>
  <si>
    <t>Beiträge an gemischtwirtschaftliche Unternehmungen</t>
  </si>
  <si>
    <t>Beiträge an Universitäten im Ausland</t>
  </si>
  <si>
    <t>Beiträge an Univ. im Ausland</t>
  </si>
  <si>
    <t>Öffentliche Ausgaben nach Schulstufe und staatlicher Ebene</t>
  </si>
  <si>
    <t>Universität Liechtenstein</t>
  </si>
  <si>
    <t>Primarschule (inkl. Kindergarten)</t>
  </si>
  <si>
    <t>Laufende Ausgaben pro Schulkind an öffentlichen Schulen nach Schulstufe und Ausgabenart</t>
  </si>
  <si>
    <t>übriger Personalaufwand</t>
  </si>
  <si>
    <t>Berufsmaturitätsschule Liecht.</t>
  </si>
  <si>
    <t>Übriger Personalaufwand</t>
  </si>
  <si>
    <t>Sonderschule</t>
  </si>
  <si>
    <t>Erläuterung zur Tabelle:</t>
  </si>
  <si>
    <t xml:space="preserve">Invesitionsausgaben sind in dieser Tabelle nicht berücksichtigt. </t>
  </si>
  <si>
    <t>Beiträge an die Forschung</t>
  </si>
  <si>
    <t>Beiträge an weitere Bildungsinstitutionen</t>
  </si>
  <si>
    <t>Berufsmaturitätsschule Liechtenstein</t>
  </si>
  <si>
    <t>Gymnasium (5.-7. Klasse)</t>
  </si>
  <si>
    <t>Gymnasium (1.-4.Klasse)</t>
  </si>
  <si>
    <t>Tabelle 1.6</t>
  </si>
  <si>
    <t>Öffentliche Bildungsausgaben nach Schulstufe</t>
  </si>
  <si>
    <t>Tabelle 9.7.1</t>
  </si>
  <si>
    <t>2013 (ESVG 95)</t>
  </si>
  <si>
    <t>2013 (ESVG 2010)</t>
  </si>
  <si>
    <t>.</t>
  </si>
  <si>
    <t xml:space="preserve">BNE in Mio.: Das aktuelle Jahr basiert auf einem provisorischen Wert aus der VGR und wird jeweils in der darauffolgenden Publikation mit dem definitiven Wert aktualisiert. </t>
  </si>
  <si>
    <t>BNE in Mio. CHF, Anteil am BNE in %: Im Zuge der VGR Revision 2014 wurde die Berechnung des BNE auf das Europäische System Volkswirtschaftlicher Gesamtrechnungen (ESVG 2010) umgestellt. Die Berechnung gemäss ESVG 2010 erfolgte erstmals für das 2013. Die Umstellung führte im Referenzjahr 2013 zu einer Zunahme des BNE von 16.3%. Das BNE und der darauf basierende Kennwert sind daher ab 2013 nicht mit den Vorjahren vergleichbar.</t>
  </si>
  <si>
    <t>Öffentliche Ausgaben: Stabsstelle Finanzen</t>
  </si>
  <si>
    <t>Bruttonationaleinkommen (BNE): Volkswirtschaftliche Gesamtrechnung</t>
  </si>
  <si>
    <t>Tabelle 9.7.2</t>
  </si>
  <si>
    <t>in Mio. CHF</t>
  </si>
  <si>
    <t>Tabelle 9.7.3</t>
  </si>
  <si>
    <t xml:space="preserve"> Erläuterung zur Tabelle:</t>
  </si>
  <si>
    <t>Sekundarstufe I und Sekundarstufe II: Ab 2014 wird das Freiwillige 10. Schuljahr der Sekundarstufe II zugerechnet, vorher war es der Sekundarstufe I zugeteilt. Die Zeitreihe wurde entsprechend angepasst.</t>
  </si>
  <si>
    <t>Berufsbildung: Umfasst die Ausgaben für die berufliche Grundbildung.</t>
  </si>
  <si>
    <t>Quartärstufe: Umfasst Angebote der Erwachsenenbildung und der Liechtensteinischen Kunstschule.</t>
  </si>
  <si>
    <t>Fürstentum Liechtenstein</t>
  </si>
  <si>
    <t>Erscheinungsdatum:</t>
  </si>
  <si>
    <t>Version:</t>
  </si>
  <si>
    <t>Ersetzt Version vom:</t>
  </si>
  <si>
    <t>-</t>
  </si>
  <si>
    <t xml:space="preserve">Erscheinungsweise: </t>
  </si>
  <si>
    <t>Jährlich</t>
  </si>
  <si>
    <t xml:space="preserve">Herausgeber: </t>
  </si>
  <si>
    <t>Amt für Statistik Liechtenstein</t>
  </si>
  <si>
    <t>Bearbeitung:</t>
  </si>
  <si>
    <t>Florian Beusch</t>
  </si>
  <si>
    <t>Auskunft:</t>
  </si>
  <si>
    <t>florian.beusch@llv.li, +423 236 64 68</t>
  </si>
  <si>
    <t xml:space="preserve">Sprache: </t>
  </si>
  <si>
    <t>Deutsch</t>
  </si>
  <si>
    <t>Nutzungsbedingungen:</t>
  </si>
  <si>
    <t>Publikations-ID:</t>
  </si>
  <si>
    <t>Zeitreihen</t>
  </si>
  <si>
    <t>Titel</t>
  </si>
  <si>
    <t>Tabelle</t>
  </si>
  <si>
    <t>Ein Strich an Stelle einer Zahl bedeutet Null.</t>
  </si>
  <si>
    <t>0 oder 0.0</t>
  </si>
  <si>
    <t>Wert unterstrichen</t>
  </si>
  <si>
    <t>Berichtigte definitive Ergebnisse</t>
  </si>
  <si>
    <t>……..</t>
  </si>
  <si>
    <t>&lt;&lt;&lt; Inhalt</t>
  </si>
  <si>
    <t xml:space="preserve">&lt;&lt;&lt; Metadaten </t>
  </si>
  <si>
    <t>Eine Null an Stelle einer anderen Zahl bedeutet eine Grösse, die kleiner als die Hälfte der verwendeten Zähleinheit ist.</t>
  </si>
  <si>
    <t>Ein Punkt an Stelle einer Zahl bedeutet, dass die Zahlenangabe nicht möglich ist, weil die begrifflichen Voraussetzungen dazu fehlen.</t>
  </si>
  <si>
    <t>*</t>
  </si>
  <si>
    <t>Ein Stern an Stelle einer Zahl bedeutet, dass die Zahlenangabe nicht erhältlich oder nicht erhoben oder aus Datenschutzgründen unterblieben ist.</t>
  </si>
  <si>
    <t>%</t>
  </si>
  <si>
    <t>Prozent</t>
  </si>
  <si>
    <t>Bruch einer Zeitreihe</t>
  </si>
  <si>
    <t>Öffentliche Bildungsausgaben nach Schulstufe und staatlicher Ebene</t>
  </si>
  <si>
    <t>Öffentliche Bildungsausgaben nach Ausgabenart und staatlicher Ebene</t>
  </si>
  <si>
    <t>Öffentliche Ausgaben für Bildung seit 2004</t>
  </si>
  <si>
    <t>Öffentliche Ausgaben für Bildung nach Ausgabenart seit 2004</t>
  </si>
  <si>
    <t>Öffentliche Ausgaben für Bildung nach Schulstufe seit 2009</t>
  </si>
  <si>
    <t>Sekundarstufe II: Enthält die Ausgaben für das Freiwillige 10. Schuljahr, das Liechtensteinische Gymnasium (5.-7. Klasse) und die Berufsmaturitätsschule Liechtenstein.</t>
  </si>
  <si>
    <t>Weitere Ausgaben: Hier sind unter anderem die Ausgaben für Sonderschulen, Tagesstrukturen, die Liechtensteinische Musikschule, Beiträge an Fachhochschulen und Universitäten im Ausland, Ausgaben für die Grundlagenforschung, der höheren Berufsbildung, Stipendien sowie die Investitionskosten enthalten.</t>
  </si>
  <si>
    <t>Anzahl Schulkinder</t>
  </si>
  <si>
    <t>Rechnungsjahr</t>
  </si>
  <si>
    <t>Öffentliche Bildungsausgaben seit 2004</t>
  </si>
  <si>
    <t>BNE in Mio. CHF</t>
  </si>
  <si>
    <t>Anteil am BNE in %</t>
  </si>
  <si>
    <t>Gesamtausgaben Land und Gemeinden in Mio. CHF</t>
  </si>
  <si>
    <t>Anteil der Bildungsausgaben in % an den Gesamtausgaben</t>
  </si>
  <si>
    <t>Ausgaben pro Einwohner in CHF</t>
  </si>
  <si>
    <t>Gesamtausgaben für Bildung von Land und Gemeinden in Mio. CHF</t>
  </si>
  <si>
    <t>Öffentliche Bildungsausgaben nach Ausgabenart seit 2004</t>
  </si>
  <si>
    <t>Öffentliche Bildungsausgaben nach Schulstufe seit 2009</t>
  </si>
  <si>
    <t>Berufsbildung</t>
  </si>
  <si>
    <t>Tertiärstufe</t>
  </si>
  <si>
    <t>Quartärstufe</t>
  </si>
  <si>
    <t>Weitere Ausgaben</t>
  </si>
  <si>
    <t>Datenquelle:</t>
  </si>
  <si>
    <t>1.6.1</t>
  </si>
  <si>
    <t>8.1.1</t>
  </si>
  <si>
    <t>8.1.2</t>
  </si>
  <si>
    <t>8.2.1</t>
  </si>
  <si>
    <t>9.7.1</t>
  </si>
  <si>
    <t>9.7.2</t>
  </si>
  <si>
    <t>9.7.3</t>
  </si>
  <si>
    <t>In dieser Tabelle sind nur öffentliche Schulen berücksichtigt.</t>
  </si>
  <si>
    <t>Bevölkerung in Liechtenstein per Ende Jahr (31. Dezember).</t>
  </si>
  <si>
    <t>8.1.3</t>
  </si>
  <si>
    <t>Rechnungsjahr 2022</t>
  </si>
  <si>
    <t>Schuljahr 2022/23 und Rechnungsjahr 2022</t>
  </si>
  <si>
    <t>Oeffentliche Bildungsausgaben 2022</t>
  </si>
  <si>
    <t>Öffentliche Bildungsausgaben 2022</t>
  </si>
  <si>
    <t>Tabellen 2022</t>
  </si>
  <si>
    <t>CC BY 4.0</t>
  </si>
  <si>
    <t>Berichtsjahr:</t>
  </si>
  <si>
    <t>485.2022.01.1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</si>
</sst>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43" formatCode="_ * #,##0.00_ ;_ * \-#,##0.00_ ;_ * &quot;-&quot;??_ ;_ @_ "/>
    <numFmt numFmtId="164" formatCode="0.0"/>
    <numFmt numFmtId="165" formatCode="_ * #,##0.0_ ;_ * \-#,##0.0_ ;_ * &quot;-&quot;??_ ;_ @_ "/>
    <numFmt numFmtId="166" formatCode="0.000000000"/>
    <numFmt numFmtId="167" formatCode="#,##0.0"/>
    <numFmt numFmtId="168" formatCode="#\ ###;0;0\ "/>
    <numFmt numFmtId="169" formatCode="0.000"/>
    <numFmt numFmtId="170" formatCode="###\ ###\ ###"/>
    <numFmt numFmtId="171" formatCode="#,###,##0;\-#,###,##0;\ &quot;-&quot;;\ @"/>
    <numFmt numFmtId="172" formatCode="_ * #,##0.0_ ;_ * \-#,##0.0_ ;_ * &quot;-&quot;?_ ;_ @_ "/>
    <numFmt numFmtId="173" formatCode="#,###,##0.0;\-#,###,##0.0;\ &quot;-&quot;;\ @"/>
  </numFmts>
  <fonts count="23" x14ac:knownFonts="1">
    <font>
      <sz val="10"/>
      <name val="Arial"/>
    </font>
    <font>
      <sz val="11"/>
      <color theme="1"/>
      <name val="Calibri"/>
      <family val="2"/>
      <scheme val="minor"/>
    </font>
    <font>
      <sz val="10"/>
      <name val="Arial"/>
      <family val="2"/>
    </font>
    <font>
      <sz val="8"/>
      <name val="Arial"/>
      <family val="2"/>
    </font>
    <font>
      <sz val="10"/>
      <name val="Century Gothic"/>
      <family val="2"/>
    </font>
    <font>
      <sz val="11"/>
      <color theme="1"/>
      <name val="Calibri"/>
      <family val="2"/>
      <scheme val="minor"/>
    </font>
    <font>
      <b/>
      <sz val="12"/>
      <name val="Calibri"/>
      <family val="2"/>
      <scheme val="minor"/>
    </font>
    <font>
      <sz val="10"/>
      <name val="Calibri"/>
      <family val="2"/>
      <scheme val="minor"/>
    </font>
    <font>
      <u/>
      <sz val="10"/>
      <color theme="10"/>
      <name val="Arial"/>
      <family val="2"/>
    </font>
    <font>
      <sz val="10"/>
      <name val="Arial"/>
      <family val="2"/>
    </font>
    <font>
      <b/>
      <sz val="10"/>
      <color rgb="FFFFFFFF"/>
      <name val="Calibri"/>
      <family val="2"/>
      <scheme val="minor"/>
    </font>
    <font>
      <u/>
      <sz val="10"/>
      <color theme="10"/>
      <name val="Calibri"/>
      <family val="2"/>
      <scheme val="minor"/>
    </font>
    <font>
      <b/>
      <sz val="10"/>
      <name val="Calibri"/>
      <family val="2"/>
      <scheme val="minor"/>
    </font>
    <font>
      <u/>
      <sz val="10"/>
      <name val="Calibri"/>
      <family val="2"/>
      <scheme val="minor"/>
    </font>
    <font>
      <b/>
      <sz val="10"/>
      <color indexed="23"/>
      <name val="Calibri"/>
      <family val="2"/>
      <scheme val="minor"/>
    </font>
    <font>
      <sz val="10"/>
      <color theme="0" tint="-0.499984740745262"/>
      <name val="Calibri"/>
      <family val="2"/>
      <scheme val="minor"/>
    </font>
    <font>
      <i/>
      <sz val="10"/>
      <name val="Calibri"/>
      <family val="2"/>
      <scheme val="minor"/>
    </font>
    <font>
      <sz val="12"/>
      <name val="Calibri"/>
      <family val="2"/>
      <scheme val="minor"/>
    </font>
    <font>
      <sz val="10"/>
      <color theme="1"/>
      <name val="Calibri"/>
      <family val="2"/>
      <scheme val="minor"/>
    </font>
    <font>
      <i/>
      <sz val="10.4"/>
      <color indexed="8"/>
      <name val="Calibri"/>
      <family val="2"/>
      <scheme val="minor"/>
    </font>
    <font>
      <sz val="10"/>
      <color indexed="8"/>
      <name val="Calibri"/>
      <family val="2"/>
      <scheme val="minor"/>
    </font>
    <font>
      <sz val="9"/>
      <color indexed="8"/>
      <name val="Calibri"/>
      <family val="2"/>
      <scheme val="minor"/>
    </font>
    <font>
      <sz val="12"/>
      <color indexed="8"/>
      <name val="Calibri"/>
      <family val="2"/>
      <scheme val="minor"/>
    </font>
  </fonts>
  <fills count="4">
    <fill>
      <patternFill patternType="none"/>
    </fill>
    <fill>
      <patternFill patternType="gray125"/>
    </fill>
    <fill>
      <patternFill patternType="solid">
        <fgColor theme="3"/>
        <bgColor indexed="64"/>
      </patternFill>
    </fill>
    <fill>
      <patternFill patternType="solid">
        <fgColor theme="3" tint="0.79998168889431442"/>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3">
    <xf numFmtId="0" fontId="0" fillId="0" borderId="0"/>
    <xf numFmtId="0" fontId="5" fillId="0" borderId="0"/>
    <xf numFmtId="0" fontId="4" fillId="0" borderId="0"/>
    <xf numFmtId="0" fontId="2" fillId="0" borderId="0"/>
    <xf numFmtId="0" fontId="2" fillId="0" borderId="0"/>
    <xf numFmtId="0" fontId="1" fillId="0" borderId="0"/>
    <xf numFmtId="0" fontId="1" fillId="0" borderId="0"/>
    <xf numFmtId="0" fontId="1" fillId="0" borderId="0"/>
    <xf numFmtId="0" fontId="8" fillId="0" borderId="0" applyNumberFormat="0" applyFill="0" applyBorder="0" applyAlignment="0" applyProtection="0"/>
    <xf numFmtId="43" fontId="9" fillId="0" borderId="0" applyFont="0" applyFill="0" applyBorder="0" applyAlignment="0" applyProtection="0"/>
    <xf numFmtId="0" fontId="2" fillId="0" borderId="0"/>
    <xf numFmtId="0" fontId="3" fillId="0" borderId="0"/>
    <xf numFmtId="0" fontId="2" fillId="0" borderId="0"/>
  </cellStyleXfs>
  <cellXfs count="149">
    <xf numFmtId="0" fontId="0" fillId="0" borderId="0" xfId="0"/>
    <xf numFmtId="0" fontId="6" fillId="0" borderId="0" xfId="3" applyFont="1" applyAlignment="1">
      <alignment horizontal="left" vertical="center"/>
    </xf>
    <xf numFmtId="0" fontId="7" fillId="0" borderId="0" xfId="7" applyFont="1" applyFill="1" applyBorder="1" applyAlignment="1">
      <alignment horizontal="left" vertical="center"/>
    </xf>
    <xf numFmtId="0" fontId="7" fillId="0" borderId="0" xfId="3" applyFont="1" applyBorder="1" applyAlignment="1">
      <alignment horizontal="left" vertical="center"/>
    </xf>
    <xf numFmtId="14" fontId="7" fillId="0" borderId="0" xfId="3" applyNumberFormat="1" applyFont="1" applyBorder="1" applyAlignment="1">
      <alignment horizontal="left" vertical="center"/>
    </xf>
    <xf numFmtId="0" fontId="7" fillId="0" borderId="0" xfId="3" quotePrefix="1" applyFont="1" applyBorder="1" applyAlignment="1">
      <alignment horizontal="left" vertical="center"/>
    </xf>
    <xf numFmtId="0" fontId="6" fillId="0" borderId="0" xfId="10" applyFont="1" applyAlignment="1"/>
    <xf numFmtId="0" fontId="10" fillId="2" borderId="0" xfId="0" applyFont="1" applyFill="1" applyAlignment="1">
      <alignment horizontal="left" vertical="center"/>
    </xf>
    <xf numFmtId="0" fontId="7" fillId="0" borderId="0" xfId="0" applyFont="1"/>
    <xf numFmtId="0" fontId="7" fillId="0" borderId="0" xfId="10" applyFont="1"/>
    <xf numFmtId="0" fontId="12" fillId="0" borderId="0" xfId="10" applyFont="1" applyAlignment="1">
      <alignment horizontal="left"/>
    </xf>
    <xf numFmtId="0" fontId="12" fillId="0" borderId="0" xfId="10" applyFont="1" applyAlignment="1">
      <alignment horizontal="right"/>
    </xf>
    <xf numFmtId="0" fontId="6" fillId="0" borderId="0" xfId="0" applyFont="1" applyAlignment="1"/>
    <xf numFmtId="41" fontId="7" fillId="0" borderId="0" xfId="11" applyNumberFormat="1" applyFont="1" applyBorder="1" applyAlignment="1">
      <alignment horizontal="left"/>
    </xf>
    <xf numFmtId="49" fontId="11" fillId="0" borderId="0" xfId="8" applyNumberFormat="1" applyFont="1" applyFill="1" applyBorder="1" applyAlignment="1">
      <alignment horizontal="left" vertical="center"/>
    </xf>
    <xf numFmtId="41" fontId="7" fillId="0" borderId="0" xfId="11" applyNumberFormat="1" applyFont="1" applyBorder="1" applyAlignment="1"/>
    <xf numFmtId="171" fontId="7" fillId="3" borderId="0" xfId="9" applyNumberFormat="1" applyFont="1" applyFill="1" applyBorder="1" applyAlignment="1">
      <alignment horizontal="right"/>
    </xf>
    <xf numFmtId="164" fontId="7" fillId="0" borderId="0" xfId="3" applyNumberFormat="1" applyFont="1" applyBorder="1"/>
    <xf numFmtId="164" fontId="7" fillId="0" borderId="0" xfId="3" applyNumberFormat="1" applyFont="1"/>
    <xf numFmtId="0" fontId="11" fillId="0" borderId="0" xfId="8" applyFont="1" applyFill="1" applyBorder="1" applyAlignment="1">
      <alignment horizontal="left" vertical="center"/>
    </xf>
    <xf numFmtId="172" fontId="7" fillId="0" borderId="0" xfId="11" applyNumberFormat="1" applyFont="1" applyAlignment="1"/>
    <xf numFmtId="0" fontId="7" fillId="0" borderId="0" xfId="0" applyFont="1" applyAlignment="1"/>
    <xf numFmtId="0" fontId="7" fillId="0" borderId="0" xfId="0" applyFont="1" applyAlignment="1">
      <alignment horizontal="right"/>
    </xf>
    <xf numFmtId="164" fontId="7" fillId="0" borderId="0" xfId="0" applyNumberFormat="1" applyFont="1" applyFill="1" applyBorder="1" applyAlignment="1">
      <alignment horizontal="right"/>
    </xf>
    <xf numFmtId="165" fontId="7" fillId="0" borderId="0" xfId="0" applyNumberFormat="1" applyFont="1" applyFill="1" applyBorder="1" applyAlignment="1">
      <alignment horizontal="right" wrapText="1"/>
    </xf>
    <xf numFmtId="41" fontId="7" fillId="0" borderId="0" xfId="0" applyNumberFormat="1" applyFont="1" applyFill="1" applyBorder="1" applyAlignment="1">
      <alignment horizontal="right" wrapText="1"/>
    </xf>
    <xf numFmtId="164" fontId="7" fillId="0" borderId="0" xfId="2" applyNumberFormat="1" applyFont="1" applyFill="1" applyBorder="1" applyAlignment="1">
      <alignment horizontal="right"/>
    </xf>
    <xf numFmtId="0" fontId="7" fillId="0" borderId="0" xfId="0" applyFont="1" applyBorder="1" applyAlignment="1">
      <alignment horizontal="left" indent="1"/>
    </xf>
    <xf numFmtId="164" fontId="7" fillId="0" borderId="0" xfId="0" applyNumberFormat="1" applyFont="1" applyFill="1" applyBorder="1" applyAlignment="1">
      <alignment horizontal="right" wrapText="1"/>
    </xf>
    <xf numFmtId="171" fontId="7" fillId="0" borderId="0" xfId="9" applyNumberFormat="1" applyFont="1" applyFill="1" applyBorder="1" applyAlignment="1">
      <alignment horizontal="right"/>
    </xf>
    <xf numFmtId="0" fontId="12" fillId="0" borderId="1" xfId="0" applyFont="1" applyBorder="1"/>
    <xf numFmtId="0" fontId="12" fillId="0" borderId="1" xfId="0" applyFont="1" applyBorder="1" applyAlignment="1">
      <alignment wrapText="1"/>
    </xf>
    <xf numFmtId="0" fontId="12" fillId="0" borderId="0" xfId="0" applyFont="1" applyFill="1" applyBorder="1" applyAlignment="1">
      <alignment wrapText="1"/>
    </xf>
    <xf numFmtId="0" fontId="7" fillId="0" borderId="0" xfId="3" applyFont="1"/>
    <xf numFmtId="0" fontId="7" fillId="0" borderId="0" xfId="3" applyFont="1" applyAlignment="1"/>
    <xf numFmtId="0" fontId="12" fillId="0" borderId="0" xfId="3" applyFont="1"/>
    <xf numFmtId="0" fontId="7" fillId="0" borderId="0" xfId="3" applyFont="1" applyBorder="1" applyAlignment="1">
      <alignment horizontal="left"/>
    </xf>
    <xf numFmtId="0" fontId="7" fillId="0" borderId="0" xfId="3" applyFont="1" applyFill="1" applyBorder="1" applyAlignment="1">
      <alignment horizontal="left"/>
    </xf>
    <xf numFmtId="0" fontId="7" fillId="0" borderId="0" xfId="0" applyFont="1" applyFill="1" applyBorder="1" applyAlignment="1">
      <alignment horizontal="left"/>
    </xf>
    <xf numFmtId="164" fontId="7" fillId="0" borderId="0" xfId="0" applyNumberFormat="1" applyFont="1" applyFill="1" applyBorder="1" applyAlignment="1">
      <alignment wrapText="1"/>
    </xf>
    <xf numFmtId="0" fontId="15" fillId="0" borderId="0" xfId="0" applyFont="1" applyAlignment="1">
      <alignment horizontal="right"/>
    </xf>
    <xf numFmtId="0" fontId="7" fillId="0" borderId="0" xfId="3" applyFont="1" applyFill="1" applyBorder="1"/>
    <xf numFmtId="164" fontId="7" fillId="0" borderId="2" xfId="3" applyNumberFormat="1" applyFont="1" applyBorder="1"/>
    <xf numFmtId="167" fontId="7" fillId="0" borderId="2" xfId="3" applyNumberFormat="1" applyFont="1" applyBorder="1" applyAlignment="1">
      <alignment horizontal="right" vertical="center"/>
    </xf>
    <xf numFmtId="0" fontId="7" fillId="0" borderId="0" xfId="3" applyFont="1" applyAlignment="1">
      <alignment horizontal="left"/>
    </xf>
    <xf numFmtId="167" fontId="7" fillId="0" borderId="0" xfId="3" applyNumberFormat="1" applyFont="1" applyBorder="1" applyAlignment="1">
      <alignment horizontal="right" vertical="center"/>
    </xf>
    <xf numFmtId="167" fontId="7" fillId="0" borderId="0" xfId="3" applyNumberFormat="1" applyFont="1" applyFill="1" applyBorder="1" applyAlignment="1">
      <alignment horizontal="right" vertical="center"/>
    </xf>
    <xf numFmtId="0" fontId="7" fillId="0" borderId="0" xfId="0" applyFont="1" applyAlignment="1">
      <alignment horizontal="left"/>
    </xf>
    <xf numFmtId="164" fontId="7" fillId="0" borderId="0" xfId="0" applyNumberFormat="1" applyFont="1"/>
    <xf numFmtId="167" fontId="7" fillId="0" borderId="0" xfId="0" applyNumberFormat="1" applyFont="1" applyFill="1" applyBorder="1" applyAlignment="1">
      <alignment horizontal="right" vertical="center"/>
    </xf>
    <xf numFmtId="167" fontId="7" fillId="0" borderId="0" xfId="3" applyNumberFormat="1" applyFont="1"/>
    <xf numFmtId="164" fontId="7" fillId="0" borderId="0" xfId="3" applyNumberFormat="1" applyFont="1" applyAlignment="1">
      <alignment horizontal="right"/>
    </xf>
    <xf numFmtId="0" fontId="16" fillId="0" borderId="0" xfId="3" applyFont="1" applyAlignment="1">
      <alignment horizontal="left"/>
    </xf>
    <xf numFmtId="164" fontId="16" fillId="0" borderId="0" xfId="3" applyNumberFormat="1" applyFont="1"/>
    <xf numFmtId="164" fontId="16" fillId="0" borderId="0" xfId="3" applyNumberFormat="1" applyFont="1" applyAlignment="1">
      <alignment horizontal="right"/>
    </xf>
    <xf numFmtId="164" fontId="7" fillId="0" borderId="0" xfId="3" applyNumberFormat="1" applyFont="1" applyFill="1" applyAlignment="1">
      <alignment horizontal="right"/>
    </xf>
    <xf numFmtId="164" fontId="7" fillId="0" borderId="0" xfId="3" applyNumberFormat="1" applyFont="1" applyFill="1"/>
    <xf numFmtId="167" fontId="7" fillId="0" borderId="0" xfId="3" applyNumberFormat="1" applyFont="1" applyBorder="1"/>
    <xf numFmtId="0" fontId="12" fillId="0" borderId="1" xfId="0" applyFont="1" applyBorder="1" applyAlignment="1">
      <alignment horizontal="left" wrapText="1"/>
    </xf>
    <xf numFmtId="0" fontId="7" fillId="0" borderId="0" xfId="12" applyFont="1"/>
    <xf numFmtId="0" fontId="13" fillId="0" borderId="0" xfId="12" applyFont="1"/>
    <xf numFmtId="0" fontId="12" fillId="0" borderId="1" xfId="0" applyFont="1" applyBorder="1" applyAlignment="1">
      <alignment horizontal="left"/>
    </xf>
    <xf numFmtId="164" fontId="7" fillId="0" borderId="0" xfId="3" applyNumberFormat="1" applyFont="1" applyFill="1" applyBorder="1" applyAlignment="1">
      <alignment wrapText="1"/>
    </xf>
    <xf numFmtId="0" fontId="7" fillId="0" borderId="0" xfId="3" applyFont="1" applyFill="1" applyAlignment="1">
      <alignment wrapText="1"/>
    </xf>
    <xf numFmtId="0" fontId="12" fillId="0" borderId="0" xfId="3" applyFont="1" applyAlignment="1">
      <alignment wrapText="1"/>
    </xf>
    <xf numFmtId="0" fontId="12" fillId="0" borderId="3" xfId="0" applyFont="1" applyBorder="1" applyAlignment="1"/>
    <xf numFmtId="0" fontId="17" fillId="0" borderId="0" xfId="0" applyFont="1" applyAlignment="1"/>
    <xf numFmtId="0" fontId="12" fillId="0" borderId="0" xfId="3" applyFont="1" applyFill="1" applyBorder="1"/>
    <xf numFmtId="171" fontId="12" fillId="3" borderId="0" xfId="9" applyNumberFormat="1" applyFont="1" applyFill="1" applyBorder="1" applyAlignment="1">
      <alignment horizontal="right"/>
    </xf>
    <xf numFmtId="164" fontId="12" fillId="0" borderId="0" xfId="3" applyNumberFormat="1" applyFont="1" applyFill="1" applyBorder="1"/>
    <xf numFmtId="0" fontId="7" fillId="0" borderId="0" xfId="3" applyFont="1" applyFill="1" applyBorder="1" applyAlignment="1"/>
    <xf numFmtId="0" fontId="7" fillId="0" borderId="0" xfId="3" applyFont="1" applyBorder="1" applyAlignment="1"/>
    <xf numFmtId="164" fontId="7" fillId="0" borderId="0" xfId="3" applyNumberFormat="1" applyFont="1" applyFill="1" applyBorder="1" applyAlignment="1"/>
    <xf numFmtId="0" fontId="7" fillId="0" borderId="0" xfId="3" applyFont="1" applyFill="1" applyAlignment="1"/>
    <xf numFmtId="0" fontId="7" fillId="0" borderId="0" xfId="3" applyFont="1" applyFill="1" applyAlignment="1">
      <alignment vertical="center"/>
    </xf>
    <xf numFmtId="173" fontId="7" fillId="0" borderId="0" xfId="9" applyNumberFormat="1" applyFont="1" applyFill="1" applyBorder="1" applyAlignment="1">
      <alignment horizontal="right"/>
    </xf>
    <xf numFmtId="14" fontId="7" fillId="0" borderId="0" xfId="10" applyNumberFormat="1" applyFont="1"/>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Font="1" applyBorder="1" applyAlignment="1"/>
    <xf numFmtId="0" fontId="7" fillId="0" borderId="0" xfId="0" applyFont="1" applyFill="1" applyAlignment="1"/>
    <xf numFmtId="171" fontId="12" fillId="3" borderId="2" xfId="9" applyNumberFormat="1" applyFont="1" applyFill="1" applyBorder="1" applyAlignment="1">
      <alignment horizontal="right"/>
    </xf>
    <xf numFmtId="164" fontId="12" fillId="0" borderId="2" xfId="0" applyNumberFormat="1" applyFont="1" applyFill="1" applyBorder="1" applyAlignment="1">
      <alignment horizontal="right"/>
    </xf>
    <xf numFmtId="171" fontId="12" fillId="0" borderId="2" xfId="9" applyNumberFormat="1" applyFont="1" applyFill="1" applyBorder="1" applyAlignment="1">
      <alignment horizontal="right"/>
    </xf>
    <xf numFmtId="0" fontId="7" fillId="0" borderId="0" xfId="0" applyFont="1" applyFill="1" applyBorder="1" applyAlignment="1"/>
    <xf numFmtId="0" fontId="12" fillId="0" borderId="0" xfId="0" applyFont="1" applyFill="1" applyBorder="1" applyAlignment="1"/>
    <xf numFmtId="0" fontId="12" fillId="0" borderId="0" xfId="0" applyFont="1" applyBorder="1" applyAlignment="1"/>
    <xf numFmtId="164" fontId="12" fillId="0" borderId="0" xfId="0" applyNumberFormat="1" applyFont="1" applyFill="1" applyBorder="1" applyAlignment="1"/>
    <xf numFmtId="171" fontId="12" fillId="0" borderId="0" xfId="9" applyNumberFormat="1" applyFont="1" applyFill="1" applyBorder="1" applyAlignment="1">
      <alignment horizontal="right"/>
    </xf>
    <xf numFmtId="0" fontId="7" fillId="0" borderId="0" xfId="0" applyFont="1" applyBorder="1"/>
    <xf numFmtId="0" fontId="12" fillId="0" borderId="0" xfId="0" applyFont="1" applyFill="1" applyBorder="1"/>
    <xf numFmtId="0" fontId="7" fillId="0" borderId="3" xfId="0" applyFont="1" applyBorder="1" applyAlignment="1"/>
    <xf numFmtId="0" fontId="12" fillId="0" borderId="3" xfId="0" applyFont="1" applyBorder="1" applyAlignment="1">
      <alignment wrapText="1"/>
    </xf>
    <xf numFmtId="0" fontId="12" fillId="0" borderId="0" xfId="0" applyFont="1" applyFill="1" applyAlignment="1"/>
    <xf numFmtId="0" fontId="11" fillId="0" borderId="0" xfId="8" applyFont="1" applyFill="1" applyBorder="1" applyAlignment="1">
      <alignment horizontal="left"/>
    </xf>
    <xf numFmtId="0" fontId="7" fillId="0" borderId="0" xfId="0" applyFont="1" applyFill="1" applyAlignment="1">
      <alignment horizontal="left" wrapText="1"/>
    </xf>
    <xf numFmtId="0" fontId="7" fillId="0" borderId="1" xfId="0" applyFont="1" applyBorder="1" applyAlignment="1">
      <alignment horizontal="left"/>
    </xf>
    <xf numFmtId="0" fontId="7" fillId="0" borderId="0" xfId="3" applyFont="1" applyFill="1" applyBorder="1" applyAlignment="1">
      <alignment vertical="top"/>
    </xf>
    <xf numFmtId="0" fontId="12" fillId="0" borderId="1" xfId="3" applyFont="1" applyBorder="1"/>
    <xf numFmtId="0" fontId="12" fillId="0" borderId="1" xfId="3" applyFont="1" applyBorder="1" applyAlignment="1">
      <alignment horizontal="left" wrapText="1"/>
    </xf>
    <xf numFmtId="0" fontId="12" fillId="0" borderId="1" xfId="3" applyFont="1" applyFill="1" applyBorder="1" applyAlignment="1">
      <alignment wrapText="1"/>
    </xf>
    <xf numFmtId="0" fontId="12" fillId="0" borderId="1" xfId="3" applyFont="1" applyBorder="1" applyAlignment="1">
      <alignment wrapText="1"/>
    </xf>
    <xf numFmtId="0" fontId="7" fillId="0" borderId="1" xfId="3" applyFont="1" applyBorder="1"/>
    <xf numFmtId="0" fontId="14" fillId="0" borderId="1" xfId="3" applyFont="1" applyBorder="1" applyAlignment="1">
      <alignment horizontal="right"/>
    </xf>
    <xf numFmtId="0" fontId="7" fillId="0" borderId="1" xfId="3" applyFont="1" applyBorder="1" applyAlignment="1"/>
    <xf numFmtId="0" fontId="12" fillId="0" borderId="0" xfId="3" applyFont="1" applyFill="1" applyAlignment="1">
      <alignment horizontal="left" wrapText="1"/>
    </xf>
    <xf numFmtId="164" fontId="12" fillId="0" borderId="0" xfId="3" applyNumberFormat="1" applyFont="1" applyFill="1" applyBorder="1" applyAlignment="1"/>
    <xf numFmtId="0" fontId="12" fillId="0" borderId="1" xfId="3" applyFont="1" applyFill="1" applyBorder="1" applyAlignment="1"/>
    <xf numFmtId="0" fontId="12" fillId="0" borderId="0" xfId="0" applyFont="1" applyFill="1" applyBorder="1" applyAlignment="1">
      <alignment horizontal="left" vertical="center"/>
    </xf>
    <xf numFmtId="0" fontId="12" fillId="0" borderId="1" xfId="0" applyFont="1" applyBorder="1" applyAlignment="1"/>
    <xf numFmtId="164" fontId="12" fillId="0" borderId="1" xfId="0" applyNumberFormat="1" applyFont="1" applyBorder="1" applyAlignment="1"/>
    <xf numFmtId="0" fontId="12" fillId="0" borderId="0" xfId="3" applyFont="1" applyAlignment="1"/>
    <xf numFmtId="0" fontId="7" fillId="0" borderId="0" xfId="3" applyFont="1" applyFill="1" applyBorder="1" applyAlignment="1">
      <alignment vertical="top" wrapText="1"/>
    </xf>
    <xf numFmtId="0" fontId="11" fillId="0" borderId="0" xfId="8" quotePrefix="1" applyFont="1" applyFill="1"/>
    <xf numFmtId="0" fontId="7" fillId="0" borderId="0" xfId="0" applyFont="1" applyBorder="1" applyAlignment="1">
      <alignment wrapText="1"/>
    </xf>
    <xf numFmtId="0" fontId="7" fillId="0" borderId="2" xfId="0" applyFont="1" applyFill="1" applyBorder="1" applyAlignment="1">
      <alignment horizontal="left"/>
    </xf>
    <xf numFmtId="0" fontId="12" fillId="0" borderId="1" xfId="3" applyFont="1" applyBorder="1" applyAlignment="1">
      <alignment horizontal="left"/>
    </xf>
    <xf numFmtId="0" fontId="7" fillId="0" borderId="0" xfId="3" applyFont="1" applyBorder="1"/>
    <xf numFmtId="0" fontId="7" fillId="0" borderId="1" xfId="0" applyFont="1" applyBorder="1"/>
    <xf numFmtId="1" fontId="7" fillId="0" borderId="0" xfId="0" applyNumberFormat="1" applyFont="1"/>
    <xf numFmtId="0" fontId="18" fillId="0" borderId="0" xfId="0" applyFont="1" applyFill="1" applyBorder="1" applyAlignment="1">
      <alignment horizontal="right"/>
    </xf>
    <xf numFmtId="166" fontId="7" fillId="0" borderId="0" xfId="0" applyNumberFormat="1" applyFont="1"/>
    <xf numFmtId="0" fontId="12" fillId="0" borderId="0" xfId="0" applyFont="1" applyAlignment="1"/>
    <xf numFmtId="0" fontId="7" fillId="0" borderId="0" xfId="0" applyFont="1" applyFill="1"/>
    <xf numFmtId="1" fontId="7" fillId="0" borderId="0" xfId="0" applyNumberFormat="1" applyFont="1" applyFill="1" applyBorder="1" applyAlignment="1">
      <alignment horizontal="right"/>
    </xf>
    <xf numFmtId="1" fontId="7" fillId="0" borderId="0" xfId="2" applyNumberFormat="1" applyFont="1" applyFill="1" applyBorder="1" applyAlignment="1">
      <alignment horizontal="right"/>
    </xf>
    <xf numFmtId="0" fontId="7" fillId="0" borderId="1" xfId="0" applyFont="1" applyBorder="1" applyAlignment="1"/>
    <xf numFmtId="0" fontId="7" fillId="0" borderId="0" xfId="3" applyFont="1" applyAlignment="1">
      <alignment horizontal="right" vertical="center"/>
    </xf>
    <xf numFmtId="168" fontId="19" fillId="0" borderId="0" xfId="4" applyNumberFormat="1" applyFont="1" applyFill="1" applyBorder="1" applyAlignment="1">
      <alignment horizontal="right"/>
    </xf>
    <xf numFmtId="1" fontId="7" fillId="0" borderId="0" xfId="3" applyNumberFormat="1" applyFont="1"/>
    <xf numFmtId="0" fontId="7" fillId="0" borderId="0" xfId="3" applyFont="1" applyAlignment="1">
      <alignment horizontal="left" wrapText="1"/>
    </xf>
    <xf numFmtId="0" fontId="12" fillId="0" borderId="0" xfId="3" applyFont="1" applyAlignment="1">
      <alignment horizontal="center" wrapText="1"/>
    </xf>
    <xf numFmtId="0" fontId="20" fillId="0" borderId="0" xfId="5" applyFont="1" applyAlignment="1">
      <alignment vertical="top" wrapText="1"/>
    </xf>
    <xf numFmtId="0" fontId="21" fillId="0" borderId="0" xfId="6" applyFont="1" applyFill="1" applyBorder="1"/>
    <xf numFmtId="0" fontId="21" fillId="0" borderId="0" xfId="6" applyFont="1" applyFill="1" applyBorder="1" applyAlignment="1">
      <alignment vertical="top" wrapText="1"/>
    </xf>
    <xf numFmtId="164" fontId="7" fillId="0" borderId="0" xfId="3" applyNumberFormat="1" applyFont="1" applyFill="1" applyBorder="1"/>
    <xf numFmtId="0" fontId="7" fillId="0" borderId="0" xfId="3" applyNumberFormat="1" applyFont="1"/>
    <xf numFmtId="1" fontId="7" fillId="0" borderId="0" xfId="3" applyNumberFormat="1" applyFont="1" applyFill="1" applyBorder="1" applyAlignment="1">
      <alignment horizontal="right"/>
    </xf>
    <xf numFmtId="169" fontId="7" fillId="0" borderId="0" xfId="3" applyNumberFormat="1" applyFont="1"/>
    <xf numFmtId="167" fontId="7" fillId="0" borderId="0" xfId="3" applyNumberFormat="1" applyFont="1" applyFill="1" applyBorder="1"/>
    <xf numFmtId="0" fontId="7" fillId="0" borderId="0" xfId="3" applyFont="1" applyFill="1"/>
    <xf numFmtId="1" fontId="12" fillId="0" borderId="0" xfId="3" applyNumberFormat="1" applyFont="1" applyFill="1" applyBorder="1" applyAlignment="1">
      <alignment horizontal="right"/>
    </xf>
    <xf numFmtId="1" fontId="7" fillId="0" borderId="0" xfId="3" applyNumberFormat="1" applyFont="1" applyFill="1"/>
    <xf numFmtId="170" fontId="7" fillId="0" borderId="0" xfId="3" applyNumberFormat="1" applyFont="1" applyFill="1" applyBorder="1" applyAlignment="1">
      <alignment horizontal="right"/>
    </xf>
    <xf numFmtId="170" fontId="7" fillId="0" borderId="0" xfId="3" applyNumberFormat="1" applyFont="1"/>
    <xf numFmtId="0" fontId="22" fillId="0" borderId="0" xfId="3" applyFont="1" applyFill="1" applyBorder="1"/>
    <xf numFmtId="0" fontId="7" fillId="0" borderId="0" xfId="3" applyFont="1" applyAlignment="1">
      <alignment horizontal="left" vertical="center"/>
    </xf>
    <xf numFmtId="171" fontId="7" fillId="0" borderId="0" xfId="0" applyNumberFormat="1" applyFont="1"/>
    <xf numFmtId="0" fontId="7" fillId="0" borderId="0" xfId="3" applyFont="1" applyFill="1" applyBorder="1" applyAlignment="1">
      <alignment horizontal="left" vertical="center"/>
    </xf>
  </cellXfs>
  <cellStyles count="13">
    <cellStyle name="Komma" xfId="9" builtinId="3"/>
    <cellStyle name="Link" xfId="8" builtinId="8"/>
    <cellStyle name="Standard" xfId="0" builtinId="0"/>
    <cellStyle name="Standard 10" xfId="5" xr:uid="{7B2366EB-B411-488C-A7C7-84C89401C83A}"/>
    <cellStyle name="Standard 2" xfId="1" xr:uid="{00000000-0005-0000-0000-000001000000}"/>
    <cellStyle name="Standard 2 2" xfId="10" xr:uid="{3FECBC3A-43E9-46F9-8886-26016418C2AE}"/>
    <cellStyle name="Standard 2 3" xfId="6" xr:uid="{74A4FB1B-5BB7-4B68-AC13-2A74CFDB00FF}"/>
    <cellStyle name="Standard 2 5" xfId="12" xr:uid="{E80C2B81-521E-4AA3-9D7F-747A75C37298}"/>
    <cellStyle name="Standard 3" xfId="3" xr:uid="{D7858BDF-794D-4E6E-8E63-EA471A698BCF}"/>
    <cellStyle name="Standard 4 2" xfId="7" xr:uid="{CCE785E6-D06A-4027-962B-4539906F9D74}"/>
    <cellStyle name="Standard_Mappe1" xfId="4" xr:uid="{85647CD4-54FB-449D-8B11-8DD52EEF3F32}"/>
    <cellStyle name="Standard_T1 Versicherte und Finanzen OKP Endversion" xfId="2" xr:uid="{00000000-0005-0000-0000-000002000000}"/>
    <cellStyle name="Standard_Tabelle von G: STATISTI ENERGIE PUBLIKAT 09Energie Energiestatistik 2009 Original" xfId="11" xr:uid="{2918C465-5B01-49F1-A6E3-E43442F6EAC8}"/>
  </cellStyles>
  <dxfs count="0"/>
  <tableStyles count="0" defaultTableStyle="TableStyleMedium2"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AC4E3-9E77-42D2-AE0C-95F838669661}">
  <sheetPr>
    <tabColor theme="4" tint="0.39997558519241921"/>
  </sheetPr>
  <dimension ref="A1:C24"/>
  <sheetViews>
    <sheetView zoomScaleNormal="100" workbookViewId="0">
      <selection activeCell="A3" sqref="A3"/>
    </sheetView>
  </sheetViews>
  <sheetFormatPr baseColWidth="10" defaultRowHeight="12.75" x14ac:dyDescent="0.2"/>
  <cols>
    <col min="1" max="1" width="19.5703125" style="33" customWidth="1"/>
    <col min="2" max="2" width="33.28515625" style="33" customWidth="1"/>
    <col min="3" max="16384" width="11.42578125" style="33"/>
  </cols>
  <sheetData>
    <row r="1" spans="1:2" ht="18" customHeight="1" x14ac:dyDescent="0.2">
      <c r="A1" s="1" t="s">
        <v>164</v>
      </c>
      <c r="B1" s="146"/>
    </row>
    <row r="2" spans="1:2" ht="15.95" customHeight="1" x14ac:dyDescent="0.2">
      <c r="A2" s="2" t="s">
        <v>95</v>
      </c>
      <c r="B2" s="146"/>
    </row>
    <row r="3" spans="1:2" ht="15.95" customHeight="1" x14ac:dyDescent="0.2">
      <c r="A3" s="146"/>
      <c r="B3" s="146"/>
    </row>
    <row r="4" spans="1:2" ht="15.95" customHeight="1" x14ac:dyDescent="0.2">
      <c r="A4" s="3" t="s">
        <v>96</v>
      </c>
      <c r="B4" s="4">
        <v>45365</v>
      </c>
    </row>
    <row r="5" spans="1:2" ht="15.95" customHeight="1" x14ac:dyDescent="0.2">
      <c r="A5" s="3" t="s">
        <v>97</v>
      </c>
      <c r="B5" s="3">
        <v>1</v>
      </c>
    </row>
    <row r="6" spans="1:2" ht="15.95" customHeight="1" x14ac:dyDescent="0.2">
      <c r="A6" s="3" t="s">
        <v>98</v>
      </c>
      <c r="B6" s="3" t="s">
        <v>99</v>
      </c>
    </row>
    <row r="7" spans="1:2" ht="15.95" customHeight="1" x14ac:dyDescent="0.2">
      <c r="A7" s="148" t="s">
        <v>168</v>
      </c>
      <c r="B7" s="3">
        <v>2022</v>
      </c>
    </row>
    <row r="8" spans="1:2" ht="15.95" customHeight="1" x14ac:dyDescent="0.2">
      <c r="A8" s="3" t="s">
        <v>100</v>
      </c>
      <c r="B8" s="3" t="s">
        <v>101</v>
      </c>
    </row>
    <row r="9" spans="1:2" ht="15.95" customHeight="1" x14ac:dyDescent="0.2">
      <c r="A9" s="3" t="s">
        <v>102</v>
      </c>
      <c r="B9" s="3" t="s">
        <v>103</v>
      </c>
    </row>
    <row r="10" spans="1:2" ht="15.95" customHeight="1" x14ac:dyDescent="0.2">
      <c r="A10" s="3" t="s">
        <v>104</v>
      </c>
      <c r="B10" s="3" t="s">
        <v>105</v>
      </c>
    </row>
    <row r="11" spans="1:2" ht="15.95" customHeight="1" x14ac:dyDescent="0.2">
      <c r="A11" s="3" t="s">
        <v>106</v>
      </c>
      <c r="B11" s="5" t="s">
        <v>107</v>
      </c>
    </row>
    <row r="12" spans="1:2" ht="15.95" customHeight="1" x14ac:dyDescent="0.2">
      <c r="A12" s="3" t="s">
        <v>108</v>
      </c>
      <c r="B12" s="3" t="s">
        <v>109</v>
      </c>
    </row>
    <row r="13" spans="1:2" ht="15.95" customHeight="1" x14ac:dyDescent="0.2">
      <c r="A13" s="3" t="s">
        <v>110</v>
      </c>
      <c r="B13" s="3" t="s">
        <v>167</v>
      </c>
    </row>
    <row r="14" spans="1:2" ht="15.95" customHeight="1" x14ac:dyDescent="0.2">
      <c r="A14" s="3" t="s">
        <v>111</v>
      </c>
      <c r="B14" s="3" t="s">
        <v>169</v>
      </c>
    </row>
    <row r="15" spans="1:2" ht="15.95" customHeight="1" x14ac:dyDescent="0.2"/>
    <row r="16" spans="1:2" ht="15.95" customHeight="1" x14ac:dyDescent="0.2"/>
    <row r="17" spans="1:3" ht="15.95" customHeight="1" x14ac:dyDescent="0.2"/>
    <row r="18" spans="1:3" ht="15.95" customHeight="1" x14ac:dyDescent="0.2">
      <c r="A18" s="59" t="s">
        <v>99</v>
      </c>
      <c r="B18" s="59" t="s">
        <v>115</v>
      </c>
      <c r="C18" s="59"/>
    </row>
    <row r="19" spans="1:3" ht="15.95" customHeight="1" x14ac:dyDescent="0.2">
      <c r="A19" s="59" t="s">
        <v>116</v>
      </c>
      <c r="B19" s="59" t="s">
        <v>122</v>
      </c>
      <c r="C19" s="59"/>
    </row>
    <row r="20" spans="1:3" ht="15.95" customHeight="1" x14ac:dyDescent="0.2">
      <c r="A20" s="59" t="s">
        <v>83</v>
      </c>
      <c r="B20" s="59" t="s">
        <v>123</v>
      </c>
      <c r="C20" s="59"/>
    </row>
    <row r="21" spans="1:3" ht="15.95" customHeight="1" x14ac:dyDescent="0.2">
      <c r="A21" s="59" t="s">
        <v>124</v>
      </c>
      <c r="B21" s="59" t="s">
        <v>125</v>
      </c>
      <c r="C21" s="59"/>
    </row>
    <row r="22" spans="1:3" ht="15.95" customHeight="1" x14ac:dyDescent="0.2">
      <c r="A22" s="59" t="s">
        <v>126</v>
      </c>
      <c r="B22" s="59" t="s">
        <v>127</v>
      </c>
      <c r="C22" s="59"/>
    </row>
    <row r="23" spans="1:3" ht="15.95" customHeight="1" x14ac:dyDescent="0.2">
      <c r="A23" s="60" t="s">
        <v>117</v>
      </c>
      <c r="B23" s="59" t="s">
        <v>118</v>
      </c>
      <c r="C23" s="59"/>
    </row>
    <row r="24" spans="1:3" ht="15.95" customHeight="1" x14ac:dyDescent="0.2">
      <c r="A24" s="8" t="s">
        <v>119</v>
      </c>
      <c r="B24" s="59" t="s">
        <v>128</v>
      </c>
      <c r="C24" s="59"/>
    </row>
  </sheetData>
  <pageMargins left="0.7" right="0.7" top="0.78740157499999996" bottom="0.78740157499999996" header="0.3" footer="0.3"/>
  <pageSetup paperSize="9" scale="5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D4F2-1DC6-4774-BCEA-6F84553F243E}">
  <sheetPr>
    <pageSetUpPr fitToPage="1"/>
  </sheetPr>
  <dimension ref="A1:P41"/>
  <sheetViews>
    <sheetView zoomScaleNormal="100" workbookViewId="0">
      <selection activeCell="A63" sqref="A63"/>
    </sheetView>
  </sheetViews>
  <sheetFormatPr baseColWidth="10" defaultRowHeight="12.75" x14ac:dyDescent="0.2"/>
  <cols>
    <col min="1" max="1" width="9.140625" style="33" customWidth="1"/>
    <col min="2" max="2" width="12.28515625" style="33" bestFit="1" customWidth="1"/>
    <col min="3" max="3" width="16.85546875" style="33" customWidth="1"/>
    <col min="4" max="4" width="15.42578125" style="33" customWidth="1"/>
    <col min="5" max="5" width="11.28515625" style="33" customWidth="1"/>
    <col min="6" max="6" width="21.28515625" style="33" customWidth="1"/>
    <col min="7" max="7" width="13.140625" style="33" customWidth="1"/>
    <col min="8" max="8" width="27" style="33" customWidth="1"/>
    <col min="9" max="9" width="18.5703125" style="33" customWidth="1"/>
    <col min="10" max="16384" width="11.42578125" style="33"/>
  </cols>
  <sheetData>
    <row r="1" spans="1:9" ht="15.95" customHeight="1" x14ac:dyDescent="0.25">
      <c r="A1" s="12" t="s">
        <v>145</v>
      </c>
      <c r="B1" s="12"/>
      <c r="C1" s="12"/>
      <c r="D1" s="12"/>
      <c r="E1" s="12"/>
      <c r="F1" s="12"/>
      <c r="G1" s="12"/>
      <c r="H1" s="12"/>
      <c r="I1" s="12"/>
    </row>
    <row r="2" spans="1:9" ht="15.95" customHeight="1" x14ac:dyDescent="0.25">
      <c r="A2" s="21" t="s">
        <v>137</v>
      </c>
      <c r="B2" s="12"/>
      <c r="C2" s="12"/>
      <c r="D2" s="12"/>
      <c r="E2" s="12"/>
      <c r="F2" s="12"/>
      <c r="G2" s="12"/>
      <c r="H2" s="12"/>
      <c r="I2" s="12"/>
    </row>
    <row r="3" spans="1:9" ht="15.95" customHeight="1" x14ac:dyDescent="0.25">
      <c r="A3" s="12"/>
      <c r="B3" s="12"/>
      <c r="C3" s="12"/>
      <c r="D3" s="12"/>
      <c r="E3" s="12"/>
      <c r="F3" s="12"/>
      <c r="G3" s="12"/>
      <c r="H3" s="12"/>
      <c r="I3" s="12"/>
    </row>
    <row r="4" spans="1:9" ht="15.95" customHeight="1" x14ac:dyDescent="0.25">
      <c r="A4" s="14" t="s">
        <v>120</v>
      </c>
      <c r="B4" s="15"/>
      <c r="C4" s="12"/>
      <c r="D4" s="12"/>
      <c r="E4" s="12"/>
      <c r="F4" s="12"/>
      <c r="G4" s="12"/>
      <c r="H4" s="12"/>
      <c r="I4" s="12"/>
    </row>
    <row r="5" spans="1:9" ht="15.95" customHeight="1" x14ac:dyDescent="0.25">
      <c r="A5" s="12"/>
      <c r="B5" s="12"/>
      <c r="C5" s="12"/>
      <c r="D5" s="12"/>
      <c r="E5" s="12"/>
      <c r="F5" s="12"/>
      <c r="G5" s="12"/>
      <c r="H5" s="12"/>
      <c r="I5" s="12"/>
    </row>
    <row r="6" spans="1:9" ht="15.95" customHeight="1" x14ac:dyDescent="0.2">
      <c r="A6" s="13" t="s">
        <v>88</v>
      </c>
      <c r="C6" s="131"/>
      <c r="D6" s="131"/>
      <c r="E6" s="131"/>
      <c r="F6" s="131"/>
      <c r="G6" s="131"/>
      <c r="I6" s="34"/>
    </row>
    <row r="7" spans="1:9" ht="15.95" customHeight="1" x14ac:dyDescent="0.2">
      <c r="B7" s="100" t="s">
        <v>3</v>
      </c>
      <c r="C7" s="100" t="s">
        <v>7</v>
      </c>
      <c r="D7" s="101"/>
      <c r="E7" s="101"/>
      <c r="F7" s="101"/>
      <c r="G7" s="101"/>
      <c r="H7" s="101"/>
      <c r="I7" s="100" t="s">
        <v>11</v>
      </c>
    </row>
    <row r="8" spans="1:9" ht="15.95" customHeight="1" x14ac:dyDescent="0.2">
      <c r="B8" s="100"/>
      <c r="C8" s="100"/>
      <c r="D8" s="100" t="s">
        <v>12</v>
      </c>
      <c r="E8" s="100"/>
      <c r="F8" s="100"/>
      <c r="G8" s="100" t="s">
        <v>9</v>
      </c>
      <c r="H8" s="100" t="s">
        <v>10</v>
      </c>
      <c r="I8" s="100"/>
    </row>
    <row r="9" spans="1:9" ht="15.95" customHeight="1" x14ac:dyDescent="0.2">
      <c r="B9" s="100"/>
      <c r="C9" s="100"/>
      <c r="D9" s="101"/>
      <c r="E9" s="101" t="s">
        <v>8</v>
      </c>
      <c r="F9" s="101" t="s">
        <v>69</v>
      </c>
      <c r="G9" s="101"/>
      <c r="H9" s="101"/>
      <c r="I9" s="100"/>
    </row>
    <row r="10" spans="1:9" ht="15.95" customHeight="1" x14ac:dyDescent="0.2">
      <c r="A10" s="98"/>
      <c r="B10" s="107" t="s">
        <v>89</v>
      </c>
      <c r="C10" s="100"/>
      <c r="D10" s="100"/>
      <c r="E10" s="100"/>
      <c r="F10" s="100"/>
      <c r="G10" s="100"/>
      <c r="H10" s="100"/>
      <c r="I10" s="100"/>
    </row>
    <row r="11" spans="1:9" ht="15.95" customHeight="1" x14ac:dyDescent="0.2">
      <c r="A11" s="36">
        <v>2004</v>
      </c>
      <c r="B11" s="75">
        <v>156.63717353999999</v>
      </c>
      <c r="C11" s="42">
        <v>140.273</v>
      </c>
      <c r="D11" s="42">
        <v>76.489999999999995</v>
      </c>
      <c r="E11" s="42">
        <v>62.860999999999997</v>
      </c>
      <c r="F11" s="42">
        <v>13.63</v>
      </c>
      <c r="G11" s="42">
        <v>17.919</v>
      </c>
      <c r="H11" s="42">
        <v>45.863</v>
      </c>
      <c r="I11" s="43">
        <v>16.364173539999999</v>
      </c>
    </row>
    <row r="12" spans="1:9" ht="15.95" customHeight="1" x14ac:dyDescent="0.2">
      <c r="A12" s="44">
        <v>2005</v>
      </c>
      <c r="B12" s="75">
        <v>166.08986258000002</v>
      </c>
      <c r="C12" s="18">
        <v>147.27000000000001</v>
      </c>
      <c r="D12" s="18">
        <v>79.61</v>
      </c>
      <c r="E12" s="18">
        <v>67.695999999999998</v>
      </c>
      <c r="F12" s="18">
        <v>11.914999999999999</v>
      </c>
      <c r="G12" s="18">
        <v>17.196000000000002</v>
      </c>
      <c r="H12" s="18">
        <v>50.463999999999999</v>
      </c>
      <c r="I12" s="45">
        <v>18.819862579999999</v>
      </c>
    </row>
    <row r="13" spans="1:9" ht="15.95" customHeight="1" x14ac:dyDescent="0.2">
      <c r="A13" s="44">
        <v>2006</v>
      </c>
      <c r="B13" s="75">
        <v>171.40740296000001</v>
      </c>
      <c r="C13" s="18">
        <v>147.727</v>
      </c>
      <c r="D13" s="18">
        <v>79.581999999999994</v>
      </c>
      <c r="E13" s="18">
        <v>66.903999999999996</v>
      </c>
      <c r="F13" s="18">
        <v>12.678000000000001</v>
      </c>
      <c r="G13" s="18">
        <v>15.792999999999999</v>
      </c>
      <c r="H13" s="18">
        <v>52.351999999999997</v>
      </c>
      <c r="I13" s="45">
        <v>23.680402959999995</v>
      </c>
    </row>
    <row r="14" spans="1:9" ht="15.95" customHeight="1" x14ac:dyDescent="0.2">
      <c r="A14" s="44">
        <v>2007</v>
      </c>
      <c r="B14" s="75">
        <v>186.43829243000002</v>
      </c>
      <c r="C14" s="18">
        <v>153.37700000000001</v>
      </c>
      <c r="D14" s="18">
        <v>82.152999999999992</v>
      </c>
      <c r="E14" s="18">
        <v>68.418999999999997</v>
      </c>
      <c r="F14" s="18">
        <v>13.734</v>
      </c>
      <c r="G14" s="18">
        <v>18.497</v>
      </c>
      <c r="H14" s="18">
        <v>52.728000000000002</v>
      </c>
      <c r="I14" s="45">
        <v>33.061292430000002</v>
      </c>
    </row>
    <row r="15" spans="1:9" ht="15.95" customHeight="1" x14ac:dyDescent="0.2">
      <c r="A15" s="44">
        <v>2008</v>
      </c>
      <c r="B15" s="75">
        <v>205.87681146</v>
      </c>
      <c r="C15" s="18">
        <v>161.37</v>
      </c>
      <c r="D15" s="18">
        <v>83.835999999999999</v>
      </c>
      <c r="E15" s="18">
        <v>68.930999999999997</v>
      </c>
      <c r="F15" s="18">
        <v>14.904999999999999</v>
      </c>
      <c r="G15" s="18">
        <v>20.308</v>
      </c>
      <c r="H15" s="18">
        <v>57.225999999999999</v>
      </c>
      <c r="I15" s="45">
        <v>44.506811459999994</v>
      </c>
    </row>
    <row r="16" spans="1:9" ht="15.95" customHeight="1" x14ac:dyDescent="0.2">
      <c r="A16" s="44">
        <v>2009</v>
      </c>
      <c r="B16" s="75">
        <v>193.179</v>
      </c>
      <c r="C16" s="18">
        <v>171.04300000000001</v>
      </c>
      <c r="D16" s="18">
        <v>89.909000000000006</v>
      </c>
      <c r="E16" s="18">
        <v>75.325999999999993</v>
      </c>
      <c r="F16" s="18">
        <v>14.582000000000001</v>
      </c>
      <c r="G16" s="18">
        <v>23.146000000000001</v>
      </c>
      <c r="H16" s="18">
        <v>57.988</v>
      </c>
      <c r="I16" s="45">
        <v>22.135999999999999</v>
      </c>
    </row>
    <row r="17" spans="1:16" ht="15.95" customHeight="1" x14ac:dyDescent="0.2">
      <c r="A17" s="44">
        <v>2010</v>
      </c>
      <c r="B17" s="75">
        <v>194</v>
      </c>
      <c r="C17" s="18">
        <v>174.6</v>
      </c>
      <c r="D17" s="18">
        <v>93.4</v>
      </c>
      <c r="E17" s="18">
        <v>77.7</v>
      </c>
      <c r="F17" s="18">
        <v>15.7</v>
      </c>
      <c r="G17" s="18">
        <v>20.9</v>
      </c>
      <c r="H17" s="18">
        <v>60.2</v>
      </c>
      <c r="I17" s="45">
        <v>19.5</v>
      </c>
    </row>
    <row r="18" spans="1:16" ht="15.95" customHeight="1" x14ac:dyDescent="0.2">
      <c r="A18" s="44">
        <v>2011</v>
      </c>
      <c r="B18" s="75">
        <v>183.1</v>
      </c>
      <c r="C18" s="18">
        <v>174</v>
      </c>
      <c r="D18" s="18">
        <v>91.9</v>
      </c>
      <c r="E18" s="18">
        <v>76.3</v>
      </c>
      <c r="F18" s="18">
        <v>15.6</v>
      </c>
      <c r="G18" s="18">
        <v>20.5</v>
      </c>
      <c r="H18" s="18">
        <v>61.6</v>
      </c>
      <c r="I18" s="46">
        <v>9.1</v>
      </c>
    </row>
    <row r="19" spans="1:16" ht="15.95" customHeight="1" x14ac:dyDescent="0.2">
      <c r="A19" s="44">
        <v>2012</v>
      </c>
      <c r="B19" s="75">
        <v>184.5</v>
      </c>
      <c r="C19" s="18">
        <v>172.5</v>
      </c>
      <c r="D19" s="18">
        <v>91.6</v>
      </c>
      <c r="E19" s="18">
        <v>76.400000000000006</v>
      </c>
      <c r="F19" s="18">
        <v>15.2</v>
      </c>
      <c r="G19" s="18">
        <v>18</v>
      </c>
      <c r="H19" s="18">
        <v>63</v>
      </c>
      <c r="I19" s="46">
        <v>12</v>
      </c>
    </row>
    <row r="20" spans="1:16" ht="15.95" customHeight="1" x14ac:dyDescent="0.2">
      <c r="A20" s="44">
        <v>2013</v>
      </c>
      <c r="B20" s="75">
        <v>180.2</v>
      </c>
      <c r="C20" s="18">
        <v>171.2</v>
      </c>
      <c r="D20" s="18">
        <v>90.1</v>
      </c>
      <c r="E20" s="18">
        <v>73.099999999999994</v>
      </c>
      <c r="F20" s="18">
        <v>17</v>
      </c>
      <c r="G20" s="18">
        <v>19.399999999999999</v>
      </c>
      <c r="H20" s="18">
        <v>61.7</v>
      </c>
      <c r="I20" s="46">
        <v>8.9</v>
      </c>
    </row>
    <row r="21" spans="1:16" ht="15.95" customHeight="1" x14ac:dyDescent="0.2">
      <c r="A21" s="44">
        <v>2014</v>
      </c>
      <c r="B21" s="75">
        <v>178.48856900000001</v>
      </c>
      <c r="C21" s="18">
        <v>168.85617099999999</v>
      </c>
      <c r="D21" s="18">
        <v>90.499001000000007</v>
      </c>
      <c r="E21" s="18">
        <v>76.079053999999999</v>
      </c>
      <c r="F21" s="18">
        <v>14.419947000000001</v>
      </c>
      <c r="G21" s="18">
        <v>17.337219999999999</v>
      </c>
      <c r="H21" s="18">
        <v>61.019950000000001</v>
      </c>
      <c r="I21" s="46">
        <v>9.6323989999999995</v>
      </c>
    </row>
    <row r="22" spans="1:16" ht="15.95" customHeight="1" x14ac:dyDescent="0.2">
      <c r="A22" s="44">
        <v>2015</v>
      </c>
      <c r="B22" s="75">
        <v>187.31312800000001</v>
      </c>
      <c r="C22" s="18">
        <v>171.08024499999999</v>
      </c>
      <c r="D22" s="18">
        <v>90.150570999999999</v>
      </c>
      <c r="E22" s="18">
        <v>76.005217000000002</v>
      </c>
      <c r="F22" s="18">
        <v>14.145353999999999</v>
      </c>
      <c r="G22" s="18">
        <v>19.991862000000001</v>
      </c>
      <c r="H22" s="18">
        <v>60.937811000000004</v>
      </c>
      <c r="I22" s="46">
        <v>16.232883000000001</v>
      </c>
    </row>
    <row r="23" spans="1:16" ht="15.95" customHeight="1" x14ac:dyDescent="0.2">
      <c r="A23" s="44">
        <v>2016</v>
      </c>
      <c r="B23" s="75">
        <v>186.530587</v>
      </c>
      <c r="C23" s="18">
        <v>171.22753799999998</v>
      </c>
      <c r="D23" s="18">
        <v>90.709023999999999</v>
      </c>
      <c r="E23" s="18">
        <v>76.115450999999993</v>
      </c>
      <c r="F23" s="18">
        <v>14.593572999999999</v>
      </c>
      <c r="G23" s="18">
        <v>19.604946999999999</v>
      </c>
      <c r="H23" s="18">
        <v>60.913567</v>
      </c>
      <c r="I23" s="46">
        <v>15.303049</v>
      </c>
    </row>
    <row r="24" spans="1:16" ht="15.95" customHeight="1" x14ac:dyDescent="0.2">
      <c r="A24" s="44">
        <v>2017</v>
      </c>
      <c r="B24" s="75">
        <v>184.888015</v>
      </c>
      <c r="C24" s="18">
        <v>171.08336399999999</v>
      </c>
      <c r="D24" s="18">
        <v>90.267465000000001</v>
      </c>
      <c r="E24" s="18">
        <v>75.879728999999998</v>
      </c>
      <c r="F24" s="18">
        <v>14.387736</v>
      </c>
      <c r="G24" s="18">
        <v>19.679746000000002</v>
      </c>
      <c r="H24" s="18">
        <v>61.136153</v>
      </c>
      <c r="I24" s="46">
        <v>13.804651</v>
      </c>
    </row>
    <row r="25" spans="1:16" ht="15.95" customHeight="1" x14ac:dyDescent="0.2">
      <c r="A25" s="44">
        <v>2018</v>
      </c>
      <c r="B25" s="75">
        <v>198.16389000000001</v>
      </c>
      <c r="C25" s="18">
        <v>176.65481500000001</v>
      </c>
      <c r="D25" s="18">
        <v>91.404621000000006</v>
      </c>
      <c r="E25" s="18">
        <v>76.684662000000003</v>
      </c>
      <c r="F25" s="18">
        <v>14.719958999999999</v>
      </c>
      <c r="G25" s="18">
        <v>23.221402000000001</v>
      </c>
      <c r="H25" s="18">
        <v>62.028792000000003</v>
      </c>
      <c r="I25" s="46">
        <v>21.509073999999998</v>
      </c>
    </row>
    <row r="26" spans="1:16" ht="15.95" customHeight="1" x14ac:dyDescent="0.2">
      <c r="A26" s="44">
        <v>2019</v>
      </c>
      <c r="B26" s="75">
        <v>198.84150199999999</v>
      </c>
      <c r="C26" s="18">
        <v>179.699612</v>
      </c>
      <c r="D26" s="18">
        <v>92.582809999999995</v>
      </c>
      <c r="E26" s="18">
        <v>78.298383999999999</v>
      </c>
      <c r="F26" s="18">
        <v>14.284426</v>
      </c>
      <c r="G26" s="18">
        <v>24.251950999999998</v>
      </c>
      <c r="H26" s="18">
        <v>62.864851000000002</v>
      </c>
      <c r="I26" s="46">
        <v>19.14189</v>
      </c>
    </row>
    <row r="27" spans="1:16" ht="15.95" customHeight="1" x14ac:dyDescent="0.2">
      <c r="A27" s="44">
        <v>2020</v>
      </c>
      <c r="B27" s="75">
        <v>202.167879</v>
      </c>
      <c r="C27" s="18">
        <v>187.934089</v>
      </c>
      <c r="D27" s="18">
        <v>94.079012000000006</v>
      </c>
      <c r="E27" s="18">
        <v>79.205809000000002</v>
      </c>
      <c r="F27" s="18">
        <v>14.873203</v>
      </c>
      <c r="G27" s="18">
        <v>28.085045999999998</v>
      </c>
      <c r="H27" s="18">
        <v>65.770031000000003</v>
      </c>
      <c r="I27" s="46">
        <v>14.233790000000001</v>
      </c>
    </row>
    <row r="28" spans="1:16" ht="15.95" customHeight="1" x14ac:dyDescent="0.2">
      <c r="A28" s="47">
        <v>2021</v>
      </c>
      <c r="B28" s="75">
        <v>195.14483899999999</v>
      </c>
      <c r="C28" s="48">
        <v>186.73956799999999</v>
      </c>
      <c r="D28" s="48">
        <v>96.818844999999996</v>
      </c>
      <c r="E28" s="48">
        <v>81.146915000000007</v>
      </c>
      <c r="F28" s="48">
        <v>15.671931000000001</v>
      </c>
      <c r="G28" s="48">
        <v>23.711320000000001</v>
      </c>
      <c r="H28" s="48">
        <v>66.209402999999995</v>
      </c>
      <c r="I28" s="49">
        <v>8.4052710000000008</v>
      </c>
    </row>
    <row r="29" spans="1:16" ht="15.95" customHeight="1" x14ac:dyDescent="0.2">
      <c r="A29" s="47">
        <v>2022</v>
      </c>
      <c r="B29" s="75">
        <v>198.75072900000001</v>
      </c>
      <c r="C29" s="48">
        <v>191.10749200000001</v>
      </c>
      <c r="D29" s="48">
        <v>99.926854000000006</v>
      </c>
      <c r="E29" s="48">
        <v>83.980701999999994</v>
      </c>
      <c r="F29" s="48">
        <v>15.946152</v>
      </c>
      <c r="G29" s="48">
        <v>24.625018000000001</v>
      </c>
      <c r="H29" s="48">
        <v>66.555620000000005</v>
      </c>
      <c r="I29" s="49">
        <v>7.6432370000000001</v>
      </c>
    </row>
    <row r="30" spans="1:16" ht="15.95" customHeight="1" x14ac:dyDescent="0.2"/>
    <row r="31" spans="1:16" ht="15.95" customHeight="1" x14ac:dyDescent="0.2">
      <c r="A31" s="19" t="s">
        <v>121</v>
      </c>
      <c r="B31" s="8"/>
    </row>
    <row r="32" spans="1:16" x14ac:dyDescent="0.2">
      <c r="E32" s="18"/>
      <c r="K32" s="41"/>
      <c r="L32" s="41"/>
      <c r="M32" s="41"/>
      <c r="N32" s="41"/>
      <c r="O32" s="41"/>
      <c r="P32" s="41"/>
    </row>
    <row r="33" spans="5:16" x14ac:dyDescent="0.2">
      <c r="K33" s="132"/>
      <c r="L33" s="132"/>
      <c r="M33" s="41"/>
      <c r="N33" s="41"/>
      <c r="O33" s="41"/>
      <c r="P33" s="41"/>
    </row>
    <row r="34" spans="5:16" x14ac:dyDescent="0.2">
      <c r="K34" s="132"/>
      <c r="L34" s="133"/>
      <c r="M34" s="134"/>
      <c r="N34" s="134"/>
      <c r="O34" s="134"/>
      <c r="P34" s="134"/>
    </row>
    <row r="35" spans="5:16" x14ac:dyDescent="0.2">
      <c r="K35" s="41"/>
      <c r="L35" s="132"/>
      <c r="M35" s="41"/>
      <c r="N35" s="41"/>
      <c r="O35" s="41"/>
      <c r="P35" s="41"/>
    </row>
    <row r="36" spans="5:16" x14ac:dyDescent="0.2">
      <c r="K36" s="135"/>
      <c r="L36" s="135"/>
      <c r="M36" s="135"/>
      <c r="N36" s="135"/>
      <c r="O36" s="135"/>
      <c r="P36" s="135"/>
    </row>
    <row r="37" spans="5:16" x14ac:dyDescent="0.2">
      <c r="E37" s="136"/>
      <c r="F37" s="18"/>
      <c r="K37" s="132"/>
      <c r="L37" s="41"/>
      <c r="M37" s="41"/>
      <c r="N37" s="41"/>
      <c r="O37" s="41"/>
      <c r="P37" s="41"/>
    </row>
    <row r="40" spans="5:16" x14ac:dyDescent="0.2">
      <c r="K40" s="132"/>
    </row>
    <row r="41" spans="5:16" x14ac:dyDescent="0.2">
      <c r="K41" s="137"/>
    </row>
  </sheetData>
  <hyperlinks>
    <hyperlink ref="A31" location="Metadaten!A1" display="&lt;&lt;&lt; Metadaten " xr:uid="{003A15BE-95CD-4B67-90B4-909DA741E3AD}"/>
    <hyperlink ref="A4" location="Inhalt!A1" display="&lt;&lt;&lt; Inhalt" xr:uid="{E37764C9-7479-4193-9C11-694310538FFB}"/>
  </hyperlinks>
  <pageMargins left="0.78740157499999996" right="0.78740157499999996" top="0.984251969" bottom="0.984251969" header="0.4921259845" footer="0.4921259845"/>
  <pageSetup paperSize="9" scale="60"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D0779-E1E3-4FB8-9891-99F4097596A5}">
  <sheetPr>
    <pageSetUpPr fitToPage="1"/>
  </sheetPr>
  <dimension ref="A1:X47"/>
  <sheetViews>
    <sheetView zoomScaleNormal="100" workbookViewId="0">
      <selection activeCell="A52" sqref="A52"/>
    </sheetView>
  </sheetViews>
  <sheetFormatPr baseColWidth="10" defaultRowHeight="12.75" x14ac:dyDescent="0.2"/>
  <cols>
    <col min="1" max="2" width="10.7109375" style="33" customWidth="1"/>
    <col min="3" max="3" width="27.7109375" style="33" customWidth="1"/>
    <col min="4" max="4" width="14.28515625" style="33" customWidth="1"/>
    <col min="5" max="5" width="15.28515625" style="33" customWidth="1"/>
    <col min="6" max="6" width="14" style="33" customWidth="1"/>
    <col min="7" max="7" width="12.42578125" style="33" customWidth="1"/>
    <col min="8" max="8" width="12.7109375" style="33" customWidth="1"/>
    <col min="9" max="9" width="16.7109375" style="33" customWidth="1"/>
    <col min="10" max="10" width="12.140625" style="33" bestFit="1" customWidth="1"/>
    <col min="11" max="16384" width="11.42578125" style="33"/>
  </cols>
  <sheetData>
    <row r="1" spans="1:9" ht="15.95" customHeight="1" x14ac:dyDescent="0.25">
      <c r="A1" s="12" t="s">
        <v>146</v>
      </c>
      <c r="B1" s="12"/>
      <c r="C1" s="12"/>
      <c r="D1" s="12"/>
      <c r="E1" s="12"/>
      <c r="F1" s="12"/>
      <c r="G1" s="12"/>
      <c r="H1" s="12"/>
      <c r="I1" s="12"/>
    </row>
    <row r="2" spans="1:9" ht="15.95" customHeight="1" x14ac:dyDescent="0.25">
      <c r="A2" s="21" t="s">
        <v>137</v>
      </c>
      <c r="B2" s="12"/>
      <c r="C2" s="12"/>
      <c r="D2" s="12"/>
      <c r="E2" s="12"/>
      <c r="F2" s="12"/>
      <c r="G2" s="12"/>
      <c r="H2" s="12"/>
      <c r="I2" s="12"/>
    </row>
    <row r="3" spans="1:9" ht="15.95" customHeight="1" x14ac:dyDescent="0.25">
      <c r="A3" s="12"/>
      <c r="B3" s="12"/>
      <c r="C3" s="12"/>
      <c r="D3" s="12"/>
      <c r="E3" s="12"/>
      <c r="F3" s="12"/>
      <c r="G3" s="12"/>
      <c r="H3" s="12"/>
      <c r="I3" s="12"/>
    </row>
    <row r="4" spans="1:9" ht="15.95" customHeight="1" x14ac:dyDescent="0.25">
      <c r="A4" s="14" t="s">
        <v>120</v>
      </c>
      <c r="B4" s="15"/>
      <c r="C4" s="12"/>
      <c r="D4" s="12"/>
      <c r="E4" s="12"/>
      <c r="F4" s="12"/>
      <c r="G4" s="12"/>
      <c r="H4" s="12"/>
      <c r="I4" s="12"/>
    </row>
    <row r="5" spans="1:9" ht="15.95" customHeight="1" x14ac:dyDescent="0.25">
      <c r="A5" s="12"/>
      <c r="B5" s="12"/>
      <c r="C5" s="12"/>
      <c r="D5" s="12"/>
      <c r="E5" s="12"/>
      <c r="F5" s="12"/>
      <c r="G5" s="12"/>
      <c r="H5" s="12"/>
      <c r="I5" s="12"/>
    </row>
    <row r="6" spans="1:9" ht="15.95" customHeight="1" x14ac:dyDescent="0.2">
      <c r="A6" s="13" t="s">
        <v>90</v>
      </c>
      <c r="B6" s="102"/>
      <c r="C6" s="102"/>
      <c r="D6" s="102"/>
      <c r="E6" s="102"/>
      <c r="F6" s="102"/>
      <c r="G6" s="103"/>
      <c r="H6" s="102"/>
      <c r="I6" s="104"/>
    </row>
    <row r="7" spans="1:9" x14ac:dyDescent="0.2">
      <c r="A7" s="35"/>
      <c r="B7" s="105" t="s">
        <v>3</v>
      </c>
    </row>
    <row r="8" spans="1:9" ht="15.95" customHeight="1" x14ac:dyDescent="0.2">
      <c r="A8" s="98"/>
      <c r="B8" s="100" t="s">
        <v>89</v>
      </c>
      <c r="C8" s="99" t="s">
        <v>65</v>
      </c>
      <c r="D8" s="99" t="s">
        <v>1</v>
      </c>
      <c r="E8" s="99" t="s">
        <v>2</v>
      </c>
      <c r="F8" s="99" t="s">
        <v>147</v>
      </c>
      <c r="G8" s="99" t="s">
        <v>148</v>
      </c>
      <c r="H8" s="99" t="s">
        <v>149</v>
      </c>
      <c r="I8" s="99" t="s">
        <v>150</v>
      </c>
    </row>
    <row r="9" spans="1:9" ht="15.95" customHeight="1" x14ac:dyDescent="0.2">
      <c r="A9" s="36">
        <v>2009</v>
      </c>
      <c r="B9" s="75">
        <v>193.4</v>
      </c>
      <c r="C9" s="62">
        <v>53.100980999999997</v>
      </c>
      <c r="D9" s="62">
        <f>53.102452-(1832481/1000000)</f>
        <v>51.269970999999998</v>
      </c>
      <c r="E9" s="62">
        <f>10.11225+(1832481/1000000)</f>
        <v>11.944730999999999</v>
      </c>
      <c r="F9" s="62">
        <v>11.324453</v>
      </c>
      <c r="G9" s="62">
        <v>8.2880000000000003</v>
      </c>
      <c r="H9" s="62">
        <v>1.9071290000000001</v>
      </c>
      <c r="I9" s="62">
        <v>55.564735000000013</v>
      </c>
    </row>
    <row r="10" spans="1:9" ht="15.95" customHeight="1" x14ac:dyDescent="0.2">
      <c r="A10" s="36">
        <v>2010</v>
      </c>
      <c r="B10" s="75">
        <v>194.04888800000001</v>
      </c>
      <c r="C10" s="62">
        <v>54.466940999999998</v>
      </c>
      <c r="D10" s="62">
        <f>51.872419-(2386256/1000000)</f>
        <v>49.486162999999998</v>
      </c>
      <c r="E10" s="62">
        <f>10.633786+(2386256/1000000)</f>
        <v>13.020042</v>
      </c>
      <c r="F10" s="62">
        <v>11.644361</v>
      </c>
      <c r="G10" s="62">
        <v>11.9</v>
      </c>
      <c r="H10" s="62">
        <v>1.8939999999999999</v>
      </c>
      <c r="I10" s="62">
        <v>51.63738</v>
      </c>
    </row>
    <row r="11" spans="1:9" ht="15.95" customHeight="1" x14ac:dyDescent="0.2">
      <c r="A11" s="36">
        <v>2011</v>
      </c>
      <c r="B11" s="75">
        <v>183.1</v>
      </c>
      <c r="C11" s="62">
        <v>52.802864</v>
      </c>
      <c r="D11" s="62">
        <f>51.12453-(2503446/1000000)</f>
        <v>48.621084000000003</v>
      </c>
      <c r="E11" s="62">
        <f>11.041113+(2503446/1000000)</f>
        <v>13.544559</v>
      </c>
      <c r="F11" s="62">
        <v>11.998537000000001</v>
      </c>
      <c r="G11" s="62">
        <v>12.8</v>
      </c>
      <c r="H11" s="62">
        <v>1.83545</v>
      </c>
      <c r="I11" s="62">
        <v>41.497505999999987</v>
      </c>
    </row>
    <row r="12" spans="1:9" ht="15.95" customHeight="1" x14ac:dyDescent="0.2">
      <c r="A12" s="37">
        <v>2012</v>
      </c>
      <c r="B12" s="75">
        <v>184.5</v>
      </c>
      <c r="C12" s="62">
        <v>51.653011999999997</v>
      </c>
      <c r="D12" s="62">
        <f>48.642222-(2524357/1000000)</f>
        <v>46.117864999999995</v>
      </c>
      <c r="E12" s="62">
        <f>11.53588+(2524357/1000000)</f>
        <v>14.060237000000001</v>
      </c>
      <c r="F12" s="62">
        <v>11.891142</v>
      </c>
      <c r="G12" s="62">
        <v>13.8</v>
      </c>
      <c r="H12" s="62">
        <v>1.925881</v>
      </c>
      <c r="I12" s="62">
        <v>45.051862999999997</v>
      </c>
    </row>
    <row r="13" spans="1:9" ht="15.95" customHeight="1" x14ac:dyDescent="0.2">
      <c r="A13" s="37">
        <v>2013</v>
      </c>
      <c r="B13" s="75">
        <v>180.2</v>
      </c>
      <c r="C13" s="62">
        <v>51.366219000000001</v>
      </c>
      <c r="D13" s="62">
        <v>46.274337000000003</v>
      </c>
      <c r="E13" s="18">
        <v>14.271658</v>
      </c>
      <c r="F13" s="62">
        <v>12.3</v>
      </c>
      <c r="G13" s="62">
        <v>13.8</v>
      </c>
      <c r="H13" s="62">
        <v>1.9</v>
      </c>
      <c r="I13" s="62">
        <v>40.287784999999985</v>
      </c>
    </row>
    <row r="14" spans="1:9" ht="15.95" customHeight="1" x14ac:dyDescent="0.2">
      <c r="A14" s="37">
        <v>2014</v>
      </c>
      <c r="B14" s="75">
        <v>178.48856900000001</v>
      </c>
      <c r="C14" s="62">
        <v>50.108246000000001</v>
      </c>
      <c r="D14" s="62">
        <v>43.158315999999999</v>
      </c>
      <c r="E14" s="18">
        <v>13.990788</v>
      </c>
      <c r="F14" s="62">
        <v>11.682276</v>
      </c>
      <c r="G14" s="62">
        <v>13.8</v>
      </c>
      <c r="H14" s="62">
        <v>1.941622</v>
      </c>
      <c r="I14" s="62">
        <v>43.807321999999999</v>
      </c>
    </row>
    <row r="15" spans="1:9" ht="15.95" customHeight="1" x14ac:dyDescent="0.2">
      <c r="A15" s="37">
        <v>2015</v>
      </c>
      <c r="B15" s="75">
        <v>187.31312800000001</v>
      </c>
      <c r="C15" s="62">
        <v>50.026257999999999</v>
      </c>
      <c r="D15" s="62">
        <v>44.692945999999999</v>
      </c>
      <c r="E15" s="18">
        <v>14.78913</v>
      </c>
      <c r="F15" s="62">
        <v>11.652853</v>
      </c>
      <c r="G15" s="62">
        <v>13.8</v>
      </c>
      <c r="H15" s="62">
        <v>1.8580000000000001</v>
      </c>
      <c r="I15" s="62">
        <f>B15-SUM(C15:H15)</f>
        <v>50.493941000000007</v>
      </c>
    </row>
    <row r="16" spans="1:9" ht="15.95" customHeight="1" x14ac:dyDescent="0.2">
      <c r="A16" s="37">
        <v>2016</v>
      </c>
      <c r="B16" s="75">
        <v>186.530587</v>
      </c>
      <c r="C16" s="62">
        <v>50.295265999999998</v>
      </c>
      <c r="D16" s="62">
        <v>44.490234999999998</v>
      </c>
      <c r="E16" s="62">
        <v>14.866866999999999</v>
      </c>
      <c r="F16" s="62">
        <v>11.616823999999999</v>
      </c>
      <c r="G16" s="62">
        <v>13.8</v>
      </c>
      <c r="H16" s="62">
        <v>1.8580000000000001</v>
      </c>
      <c r="I16" s="62">
        <v>49.603396000000004</v>
      </c>
    </row>
    <row r="17" spans="1:24" ht="15.95" customHeight="1" x14ac:dyDescent="0.2">
      <c r="A17" s="37">
        <v>2017</v>
      </c>
      <c r="B17" s="75">
        <v>184.888015</v>
      </c>
      <c r="C17" s="62">
        <v>51.571123999999998</v>
      </c>
      <c r="D17" s="62">
        <v>43.038828000000002</v>
      </c>
      <c r="E17" s="62">
        <v>14.593966</v>
      </c>
      <c r="F17" s="62">
        <v>11.324137</v>
      </c>
      <c r="G17" s="62">
        <v>13.8</v>
      </c>
      <c r="H17" s="62">
        <v>1.871974</v>
      </c>
      <c r="I17" s="62">
        <v>48.687984999999998</v>
      </c>
    </row>
    <row r="18" spans="1:24" ht="15.95" customHeight="1" x14ac:dyDescent="0.2">
      <c r="A18" s="37">
        <v>2018</v>
      </c>
      <c r="B18" s="75">
        <v>198.16389000000001</v>
      </c>
      <c r="C18" s="62">
        <v>53.512044000000003</v>
      </c>
      <c r="D18" s="62">
        <v>45.350864999999999</v>
      </c>
      <c r="E18" s="62">
        <v>14.8043</v>
      </c>
      <c r="F18" s="62">
        <v>11.55289</v>
      </c>
      <c r="G18" s="62">
        <v>13.8</v>
      </c>
      <c r="H18" s="62">
        <v>1.883283</v>
      </c>
      <c r="I18" s="62">
        <v>57.260506999999997</v>
      </c>
    </row>
    <row r="19" spans="1:24" ht="15.95" customHeight="1" x14ac:dyDescent="0.2">
      <c r="A19" s="37">
        <v>2019</v>
      </c>
      <c r="B19" s="75">
        <v>198.84150199999999</v>
      </c>
      <c r="C19" s="62">
        <v>55.406978000000002</v>
      </c>
      <c r="D19" s="62">
        <v>45.387016000000003</v>
      </c>
      <c r="E19" s="62">
        <v>14.720029</v>
      </c>
      <c r="F19" s="62">
        <v>11.666016000000001</v>
      </c>
      <c r="G19" s="62">
        <v>13.8</v>
      </c>
      <c r="H19" s="62">
        <v>1.88175</v>
      </c>
      <c r="I19" s="62">
        <v>55.979714000000001</v>
      </c>
      <c r="J19" s="18"/>
    </row>
    <row r="20" spans="1:24" ht="15.95" customHeight="1" x14ac:dyDescent="0.2">
      <c r="A20" s="37">
        <v>2020</v>
      </c>
      <c r="B20" s="75">
        <v>202.167879</v>
      </c>
      <c r="C20" s="62">
        <v>59.558050999999999</v>
      </c>
      <c r="D20" s="62">
        <v>46.063296999999999</v>
      </c>
      <c r="E20" s="62">
        <v>15.372078999999999</v>
      </c>
      <c r="F20" s="62">
        <v>11.555104999999999</v>
      </c>
      <c r="G20" s="62">
        <v>14.8</v>
      </c>
      <c r="H20" s="62">
        <v>2.1757499999999999</v>
      </c>
      <c r="I20" s="62">
        <v>52.643596000000002</v>
      </c>
      <c r="J20" s="18"/>
      <c r="K20" s="138"/>
    </row>
    <row r="21" spans="1:24" ht="15.95" customHeight="1" x14ac:dyDescent="0.2">
      <c r="A21" s="38">
        <v>2021</v>
      </c>
      <c r="B21" s="75">
        <v>195.14483899999999</v>
      </c>
      <c r="C21" s="39">
        <v>58.804966999999998</v>
      </c>
      <c r="D21" s="39">
        <v>46.441372000000001</v>
      </c>
      <c r="E21" s="39">
        <v>13.916865</v>
      </c>
      <c r="F21" s="39">
        <v>11.649210999999999</v>
      </c>
      <c r="G21" s="39">
        <v>15.3</v>
      </c>
      <c r="H21" s="39">
        <v>2.126703</v>
      </c>
      <c r="I21" s="39">
        <v>46.905721</v>
      </c>
      <c r="J21" s="18"/>
      <c r="K21" s="138"/>
    </row>
    <row r="22" spans="1:24" ht="15.95" customHeight="1" x14ac:dyDescent="0.2">
      <c r="A22" s="38">
        <v>2022</v>
      </c>
      <c r="B22" s="75">
        <v>198.75072900000001</v>
      </c>
      <c r="C22" s="39">
        <v>60.533228000000001</v>
      </c>
      <c r="D22" s="39">
        <v>47.507022999999997</v>
      </c>
      <c r="E22" s="39">
        <v>15.052023</v>
      </c>
      <c r="F22" s="39">
        <v>11.871755</v>
      </c>
      <c r="G22" s="39">
        <v>15.3</v>
      </c>
      <c r="H22" s="39">
        <v>2.0883069999999999</v>
      </c>
      <c r="I22" s="39">
        <v>46.398394000000003</v>
      </c>
      <c r="J22" s="18"/>
      <c r="K22" s="138"/>
    </row>
    <row r="23" spans="1:24" ht="15.95" customHeight="1" x14ac:dyDescent="0.2">
      <c r="A23" s="40"/>
      <c r="B23" s="40"/>
      <c r="C23" s="40"/>
      <c r="D23" s="40"/>
      <c r="E23" s="40"/>
      <c r="F23" s="40"/>
      <c r="G23" s="40"/>
      <c r="H23" s="40"/>
      <c r="I23" s="40"/>
    </row>
    <row r="24" spans="1:24" ht="15.95" customHeight="1" x14ac:dyDescent="0.2">
      <c r="A24" s="19" t="s">
        <v>121</v>
      </c>
      <c r="B24" s="8"/>
      <c r="C24" s="40"/>
      <c r="D24" s="40"/>
      <c r="E24" s="40"/>
      <c r="F24" s="40"/>
      <c r="G24" s="40"/>
      <c r="H24" s="40"/>
      <c r="I24" s="40"/>
    </row>
    <row r="25" spans="1:24" ht="15.95" customHeight="1" x14ac:dyDescent="0.2">
      <c r="A25" s="62"/>
      <c r="B25" s="62"/>
      <c r="C25" s="62"/>
      <c r="D25" s="62"/>
      <c r="E25" s="18"/>
      <c r="F25" s="62"/>
      <c r="G25" s="62"/>
      <c r="H25" s="62"/>
      <c r="I25" s="62"/>
    </row>
    <row r="26" spans="1:24" ht="15.95" customHeight="1" x14ac:dyDescent="0.2">
      <c r="A26" s="106" t="s">
        <v>91</v>
      </c>
      <c r="B26" s="64"/>
      <c r="C26" s="64"/>
      <c r="D26" s="64"/>
      <c r="E26" s="64"/>
      <c r="F26" s="64"/>
      <c r="G26" s="64"/>
      <c r="H26" s="64"/>
      <c r="I26" s="64"/>
    </row>
    <row r="27" spans="1:24" ht="15.95" customHeight="1" x14ac:dyDescent="0.2">
      <c r="A27" s="72" t="s">
        <v>92</v>
      </c>
      <c r="B27" s="63"/>
      <c r="C27" s="63"/>
      <c r="D27" s="63"/>
      <c r="E27" s="63"/>
      <c r="F27" s="63"/>
      <c r="G27" s="63"/>
      <c r="H27" s="63"/>
      <c r="I27" s="63"/>
    </row>
    <row r="28" spans="1:24" ht="15.95" customHeight="1" x14ac:dyDescent="0.2">
      <c r="A28" s="74" t="s">
        <v>134</v>
      </c>
      <c r="B28" s="74"/>
      <c r="C28" s="74"/>
      <c r="D28" s="74"/>
      <c r="E28" s="74"/>
      <c r="F28" s="74"/>
      <c r="G28" s="74"/>
      <c r="H28" s="74"/>
      <c r="I28" s="74"/>
      <c r="J28" s="41"/>
      <c r="K28" s="41"/>
      <c r="L28" s="41"/>
      <c r="M28" s="41"/>
      <c r="N28" s="41"/>
      <c r="O28" s="41"/>
      <c r="P28" s="41"/>
      <c r="Q28" s="41"/>
      <c r="R28" s="41"/>
      <c r="S28" s="41"/>
      <c r="T28" s="41"/>
      <c r="U28" s="41"/>
      <c r="V28" s="41"/>
      <c r="W28" s="41"/>
      <c r="X28" s="41"/>
    </row>
    <row r="29" spans="1:24" ht="15.95" customHeight="1" x14ac:dyDescent="0.2">
      <c r="A29" s="73" t="s">
        <v>93</v>
      </c>
      <c r="B29" s="73"/>
      <c r="C29" s="73"/>
      <c r="D29" s="73"/>
      <c r="E29" s="73"/>
      <c r="F29" s="73"/>
      <c r="G29" s="73"/>
      <c r="H29" s="73"/>
      <c r="I29" s="73"/>
      <c r="J29" s="41"/>
      <c r="K29" s="41"/>
      <c r="L29" s="41"/>
      <c r="M29" s="41"/>
      <c r="N29" s="41"/>
      <c r="O29" s="41"/>
      <c r="P29" s="41"/>
      <c r="Q29" s="41"/>
      <c r="R29" s="41"/>
      <c r="S29" s="41"/>
      <c r="T29" s="41"/>
      <c r="U29" s="41"/>
      <c r="V29" s="41"/>
      <c r="W29" s="41"/>
      <c r="X29" s="41"/>
    </row>
    <row r="30" spans="1:24" ht="15.95" customHeight="1" x14ac:dyDescent="0.2">
      <c r="A30" s="73" t="s">
        <v>94</v>
      </c>
      <c r="B30" s="73"/>
      <c r="C30" s="73"/>
      <c r="D30" s="73"/>
      <c r="E30" s="73"/>
      <c r="F30" s="73"/>
      <c r="G30" s="73"/>
      <c r="H30" s="73"/>
      <c r="I30" s="73"/>
      <c r="J30" s="41"/>
      <c r="K30" s="41"/>
      <c r="L30" s="41"/>
      <c r="M30" s="41"/>
      <c r="N30" s="41"/>
      <c r="O30" s="41"/>
      <c r="P30" s="41"/>
      <c r="Q30" s="41"/>
      <c r="R30" s="41"/>
      <c r="S30" s="41"/>
      <c r="T30" s="41"/>
      <c r="U30" s="41"/>
      <c r="V30" s="41"/>
      <c r="W30" s="41"/>
      <c r="X30" s="41"/>
    </row>
    <row r="31" spans="1:24" ht="15.95" customHeight="1" x14ac:dyDescent="0.2">
      <c r="A31" s="73" t="s">
        <v>135</v>
      </c>
      <c r="B31" s="73"/>
      <c r="C31" s="73"/>
      <c r="D31" s="73"/>
      <c r="E31" s="73"/>
      <c r="F31" s="73"/>
      <c r="G31" s="73"/>
      <c r="H31" s="73"/>
      <c r="I31" s="73"/>
      <c r="J31" s="41"/>
      <c r="K31" s="41"/>
      <c r="L31" s="41"/>
      <c r="M31" s="41"/>
      <c r="N31" s="41"/>
      <c r="O31" s="41"/>
      <c r="P31" s="41"/>
      <c r="Q31" s="41"/>
      <c r="R31" s="41"/>
      <c r="S31" s="41"/>
      <c r="T31" s="41"/>
      <c r="U31" s="41"/>
      <c r="V31" s="41"/>
      <c r="W31" s="41"/>
      <c r="X31" s="41"/>
    </row>
    <row r="32" spans="1:24" ht="15.95" customHeight="1" x14ac:dyDescent="0.2">
      <c r="H32" s="41"/>
      <c r="I32" s="41"/>
      <c r="J32" s="139"/>
      <c r="K32" s="41"/>
      <c r="L32" s="41"/>
      <c r="M32" s="41"/>
      <c r="N32" s="41"/>
      <c r="O32" s="41"/>
      <c r="P32" s="41"/>
      <c r="Q32" s="41"/>
      <c r="R32" s="41"/>
      <c r="S32" s="41"/>
      <c r="T32" s="41"/>
      <c r="U32" s="41"/>
      <c r="V32" s="41"/>
      <c r="W32" s="41"/>
      <c r="X32" s="41"/>
    </row>
    <row r="33" spans="2:24" ht="15.95" customHeight="1" x14ac:dyDescent="0.2">
      <c r="H33" s="41"/>
      <c r="I33" s="41"/>
      <c r="J33" s="41"/>
      <c r="K33" s="41"/>
      <c r="L33" s="41"/>
      <c r="M33" s="41"/>
      <c r="N33" s="41"/>
      <c r="O33" s="41"/>
      <c r="P33" s="41"/>
      <c r="Q33" s="41"/>
      <c r="R33" s="41"/>
      <c r="S33" s="41"/>
      <c r="T33" s="41"/>
      <c r="U33" s="41"/>
      <c r="V33" s="41"/>
      <c r="W33" s="41"/>
      <c r="X33" s="41"/>
    </row>
    <row r="34" spans="2:24" ht="15.95" customHeight="1" x14ac:dyDescent="0.2">
      <c r="H34" s="41"/>
      <c r="I34" s="129"/>
      <c r="J34" s="41"/>
      <c r="K34" s="41"/>
      <c r="L34" s="41"/>
      <c r="M34" s="41"/>
      <c r="N34" s="41"/>
      <c r="O34" s="41"/>
      <c r="P34" s="41"/>
      <c r="Q34" s="41"/>
      <c r="R34" s="41"/>
      <c r="S34" s="41"/>
      <c r="T34" s="41"/>
      <c r="U34" s="41"/>
      <c r="V34" s="41"/>
      <c r="W34" s="41"/>
      <c r="X34" s="41"/>
    </row>
    <row r="35" spans="2:24" ht="15.95" customHeight="1" x14ac:dyDescent="0.2">
      <c r="E35" s="140"/>
      <c r="H35" s="41"/>
      <c r="I35" s="41"/>
      <c r="J35" s="41"/>
      <c r="K35" s="41"/>
      <c r="L35" s="41"/>
      <c r="M35" s="41"/>
      <c r="N35" s="41"/>
      <c r="O35" s="41"/>
      <c r="P35" s="41"/>
      <c r="Q35" s="41"/>
      <c r="R35" s="41"/>
      <c r="S35" s="41"/>
      <c r="T35" s="41"/>
      <c r="U35" s="41"/>
      <c r="V35" s="41"/>
      <c r="W35" s="41"/>
      <c r="X35" s="41"/>
    </row>
    <row r="36" spans="2:24" ht="15.95" customHeight="1" x14ac:dyDescent="0.2">
      <c r="B36" s="141"/>
      <c r="C36" s="137"/>
      <c r="D36" s="137"/>
      <c r="E36" s="142"/>
      <c r="F36" s="137"/>
      <c r="G36" s="62"/>
      <c r="H36" s="142"/>
      <c r="I36" s="139"/>
      <c r="J36" s="134"/>
      <c r="K36" s="134"/>
      <c r="L36" s="134"/>
      <c r="M36" s="134"/>
      <c r="N36" s="134"/>
      <c r="O36" s="134"/>
      <c r="P36" s="133"/>
      <c r="Q36" s="41"/>
      <c r="R36" s="41"/>
      <c r="S36" s="41"/>
      <c r="T36" s="41"/>
      <c r="U36" s="41"/>
      <c r="V36" s="41"/>
      <c r="W36" s="41"/>
      <c r="X36" s="41"/>
    </row>
    <row r="37" spans="2:24" ht="15.95" customHeight="1" x14ac:dyDescent="0.2">
      <c r="B37" s="117"/>
      <c r="E37" s="143"/>
      <c r="F37" s="144"/>
      <c r="H37" s="41"/>
      <c r="I37" s="41"/>
      <c r="J37" s="41"/>
      <c r="K37" s="41"/>
      <c r="L37" s="41"/>
      <c r="M37" s="41"/>
      <c r="N37" s="41"/>
      <c r="O37" s="41"/>
      <c r="P37" s="41"/>
      <c r="Q37" s="41"/>
      <c r="R37" s="41"/>
      <c r="S37" s="41"/>
      <c r="T37" s="41"/>
      <c r="U37" s="41"/>
      <c r="V37" s="41"/>
      <c r="W37" s="41"/>
      <c r="X37" s="41"/>
    </row>
    <row r="38" spans="2:24" ht="15.95" customHeight="1" x14ac:dyDescent="0.2">
      <c r="E38" s="143"/>
      <c r="H38" s="41"/>
      <c r="I38" s="139"/>
      <c r="J38" s="134"/>
      <c r="K38" s="134"/>
      <c r="L38" s="134"/>
      <c r="M38" s="134"/>
      <c r="N38" s="134"/>
      <c r="O38" s="134"/>
      <c r="P38" s="133"/>
      <c r="Q38" s="41"/>
      <c r="R38" s="41"/>
      <c r="S38" s="41"/>
      <c r="T38" s="41"/>
      <c r="U38" s="41"/>
      <c r="V38" s="41"/>
      <c r="W38" s="41"/>
      <c r="X38" s="41"/>
    </row>
    <row r="39" spans="2:24" ht="15.95" customHeight="1" x14ac:dyDescent="0.2">
      <c r="E39" s="143"/>
      <c r="H39" s="41"/>
      <c r="I39" s="41"/>
      <c r="J39" s="41"/>
      <c r="K39" s="41"/>
      <c r="L39" s="132"/>
      <c r="M39" s="41"/>
      <c r="N39" s="41"/>
      <c r="O39" s="41"/>
      <c r="P39" s="41"/>
      <c r="Q39" s="41"/>
      <c r="R39" s="41"/>
      <c r="S39" s="41"/>
      <c r="T39" s="41"/>
      <c r="U39" s="41"/>
      <c r="V39" s="41"/>
      <c r="W39" s="41"/>
      <c r="X39" s="41"/>
    </row>
    <row r="40" spans="2:24" ht="15.95" customHeight="1" x14ac:dyDescent="0.2">
      <c r="E40" s="140"/>
      <c r="H40" s="41"/>
      <c r="I40" s="41"/>
      <c r="J40" s="41"/>
      <c r="K40" s="41"/>
      <c r="L40" s="41"/>
      <c r="M40" s="41"/>
      <c r="N40" s="41"/>
      <c r="O40" s="41"/>
      <c r="P40" s="41"/>
      <c r="Q40" s="41"/>
      <c r="R40" s="41"/>
      <c r="S40" s="41"/>
      <c r="T40" s="41"/>
      <c r="U40" s="41"/>
      <c r="V40" s="41"/>
      <c r="W40" s="41"/>
      <c r="X40" s="41"/>
    </row>
    <row r="41" spans="2:24" ht="15.95" customHeight="1" x14ac:dyDescent="0.2">
      <c r="E41" s="140"/>
      <c r="H41" s="41"/>
      <c r="I41" s="41"/>
      <c r="J41" s="41"/>
      <c r="K41" s="41"/>
      <c r="L41" s="41"/>
      <c r="M41" s="41"/>
      <c r="N41" s="41"/>
      <c r="O41" s="41"/>
      <c r="P41" s="41"/>
      <c r="Q41" s="41"/>
      <c r="R41" s="41"/>
      <c r="S41" s="41"/>
      <c r="T41" s="41"/>
      <c r="U41" s="41"/>
      <c r="V41" s="41"/>
      <c r="W41" s="41"/>
      <c r="X41" s="41"/>
    </row>
    <row r="42" spans="2:24" ht="15.95" customHeight="1" x14ac:dyDescent="0.2">
      <c r="H42" s="41"/>
      <c r="I42" s="41"/>
      <c r="J42" s="41"/>
      <c r="K42" s="41"/>
      <c r="L42" s="41"/>
      <c r="M42" s="41"/>
      <c r="N42" s="41"/>
      <c r="O42" s="41"/>
      <c r="P42" s="41"/>
      <c r="Q42" s="41"/>
      <c r="R42" s="41"/>
      <c r="S42" s="41"/>
      <c r="T42" s="41"/>
      <c r="U42" s="41"/>
      <c r="V42" s="41"/>
      <c r="W42" s="41"/>
      <c r="X42" s="41"/>
    </row>
    <row r="43" spans="2:24" ht="15.95" customHeight="1" x14ac:dyDescent="0.2">
      <c r="H43" s="41"/>
      <c r="I43" s="41"/>
      <c r="J43" s="41"/>
      <c r="K43" s="41"/>
      <c r="L43" s="41"/>
      <c r="M43" s="41"/>
      <c r="N43" s="41"/>
      <c r="O43" s="41"/>
      <c r="P43" s="41"/>
      <c r="Q43" s="41"/>
      <c r="R43" s="41"/>
      <c r="S43" s="41"/>
      <c r="T43" s="41"/>
      <c r="U43" s="41"/>
      <c r="V43" s="41"/>
      <c r="W43" s="41"/>
      <c r="X43" s="41"/>
    </row>
    <row r="44" spans="2:24" ht="15.95" customHeight="1" x14ac:dyDescent="0.2">
      <c r="H44" s="41"/>
      <c r="I44" s="41"/>
      <c r="J44" s="41"/>
      <c r="K44" s="41"/>
      <c r="L44" s="41"/>
      <c r="M44" s="41"/>
      <c r="N44" s="41"/>
      <c r="O44" s="41"/>
      <c r="P44" s="41"/>
      <c r="Q44" s="41"/>
      <c r="R44" s="41"/>
      <c r="S44" s="41"/>
      <c r="T44" s="41"/>
      <c r="U44" s="41"/>
      <c r="V44" s="41"/>
      <c r="W44" s="41"/>
      <c r="X44" s="41"/>
    </row>
    <row r="45" spans="2:24" ht="15.95" customHeight="1" x14ac:dyDescent="0.25">
      <c r="H45" s="41"/>
      <c r="I45" s="41"/>
      <c r="J45" s="41"/>
      <c r="K45" s="41"/>
      <c r="L45" s="41"/>
      <c r="M45" s="41"/>
      <c r="N45" s="41"/>
      <c r="O45" s="41"/>
      <c r="P45" s="41"/>
      <c r="Q45" s="41"/>
      <c r="R45" s="145"/>
      <c r="S45" s="145"/>
      <c r="T45" s="145"/>
      <c r="U45" s="145"/>
      <c r="V45" s="145"/>
      <c r="W45" s="41"/>
      <c r="X45" s="41"/>
    </row>
    <row r="46" spans="2:24" x14ac:dyDescent="0.2">
      <c r="H46" s="41"/>
      <c r="I46" s="41"/>
      <c r="J46" s="41"/>
      <c r="K46" s="41"/>
      <c r="L46" s="41"/>
      <c r="M46" s="41"/>
      <c r="N46" s="41"/>
      <c r="O46" s="41"/>
      <c r="P46" s="41"/>
      <c r="Q46" s="41"/>
      <c r="R46" s="41"/>
      <c r="S46" s="41"/>
      <c r="T46" s="41"/>
      <c r="U46" s="41"/>
      <c r="V46" s="41"/>
      <c r="W46" s="41"/>
      <c r="X46" s="41"/>
    </row>
    <row r="47" spans="2:24" x14ac:dyDescent="0.2">
      <c r="H47" s="41"/>
      <c r="I47" s="41"/>
      <c r="J47" s="41"/>
      <c r="K47" s="41"/>
      <c r="L47" s="41"/>
      <c r="M47" s="41"/>
      <c r="N47" s="41"/>
      <c r="O47" s="41"/>
      <c r="P47" s="41"/>
      <c r="Q47" s="41"/>
      <c r="R47" s="41"/>
      <c r="S47" s="41"/>
      <c r="T47" s="41"/>
      <c r="U47" s="41"/>
      <c r="V47" s="41"/>
      <c r="W47" s="41"/>
      <c r="X47" s="41"/>
    </row>
  </sheetData>
  <hyperlinks>
    <hyperlink ref="A24" location="Metadaten!A1" display="&lt;&lt;&lt; Metadaten " xr:uid="{3B96BDC0-4C19-423C-A96B-9924E9112192}"/>
    <hyperlink ref="A4" location="Inhalt!A1" display="&lt;&lt;&lt; Inhalt" xr:uid="{4C6941AA-C787-4294-97C3-A8DCAA91A0C4}"/>
  </hyperlinks>
  <pageMargins left="0.78740157499999996" right="0.78740157499999996" top="0.984251969" bottom="0.984251969" header="0.4921259845" footer="0.4921259845"/>
  <pageSetup paperSize="9" scale="64" fitToHeight="0"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9874C-72E9-463A-AF26-2956E971608C}">
  <sheetPr>
    <tabColor theme="3"/>
  </sheetPr>
  <dimension ref="A1:C15"/>
  <sheetViews>
    <sheetView tabSelected="1" zoomScaleNormal="100" workbookViewId="0">
      <selection activeCell="A16" sqref="A16"/>
    </sheetView>
  </sheetViews>
  <sheetFormatPr baseColWidth="10" defaultRowHeight="12.75" x14ac:dyDescent="0.2"/>
  <cols>
    <col min="1" max="1" width="90.7109375" style="33" customWidth="1"/>
    <col min="2" max="16384" width="11.42578125" style="33"/>
  </cols>
  <sheetData>
    <row r="1" spans="1:3" ht="18" customHeight="1" x14ac:dyDescent="0.25">
      <c r="A1" s="6" t="s">
        <v>165</v>
      </c>
    </row>
    <row r="2" spans="1:3" ht="15.95" customHeight="1" x14ac:dyDescent="0.2"/>
    <row r="3" spans="1:3" ht="15.95" customHeight="1" x14ac:dyDescent="0.2">
      <c r="A3" s="10" t="s">
        <v>113</v>
      </c>
      <c r="B3" s="11" t="s">
        <v>114</v>
      </c>
    </row>
    <row r="4" spans="1:3" ht="15.95" customHeight="1" x14ac:dyDescent="0.2">
      <c r="A4" s="7" t="s">
        <v>166</v>
      </c>
      <c r="B4" s="8"/>
    </row>
    <row r="5" spans="1:3" ht="15.95" customHeight="1" x14ac:dyDescent="0.2">
      <c r="A5" s="8" t="s">
        <v>79</v>
      </c>
      <c r="B5" s="113" t="s">
        <v>152</v>
      </c>
      <c r="C5" s="76"/>
    </row>
    <row r="6" spans="1:3" ht="15.95" customHeight="1" x14ac:dyDescent="0.2">
      <c r="A6" s="8" t="s">
        <v>63</v>
      </c>
      <c r="B6" s="113" t="s">
        <v>153</v>
      </c>
      <c r="C6" s="9"/>
    </row>
    <row r="7" spans="1:3" ht="15.95" customHeight="1" x14ac:dyDescent="0.2">
      <c r="A7" s="8" t="s">
        <v>15</v>
      </c>
      <c r="B7" s="113" t="s">
        <v>154</v>
      </c>
      <c r="C7" s="9"/>
    </row>
    <row r="8" spans="1:3" ht="15.95" customHeight="1" x14ac:dyDescent="0.2">
      <c r="A8" s="8" t="s">
        <v>16</v>
      </c>
      <c r="B8" s="113" t="s">
        <v>161</v>
      </c>
      <c r="C8" s="9"/>
    </row>
    <row r="9" spans="1:3" ht="15.95" customHeight="1" x14ac:dyDescent="0.2">
      <c r="A9" s="8" t="s">
        <v>66</v>
      </c>
      <c r="B9" s="113" t="s">
        <v>155</v>
      </c>
      <c r="C9" s="9"/>
    </row>
    <row r="10" spans="1:3" ht="15.95" customHeight="1" x14ac:dyDescent="0.2">
      <c r="A10" s="7" t="s">
        <v>112</v>
      </c>
      <c r="B10" s="8"/>
    </row>
    <row r="11" spans="1:3" ht="15.95" customHeight="1" x14ac:dyDescent="0.2">
      <c r="A11" s="8" t="s">
        <v>131</v>
      </c>
      <c r="B11" s="113" t="s">
        <v>156</v>
      </c>
      <c r="C11" s="9"/>
    </row>
    <row r="12" spans="1:3" ht="15.95" customHeight="1" x14ac:dyDescent="0.2">
      <c r="A12" s="8" t="s">
        <v>132</v>
      </c>
      <c r="B12" s="113" t="s">
        <v>157</v>
      </c>
      <c r="C12" s="9"/>
    </row>
    <row r="13" spans="1:3" ht="15.95" customHeight="1" x14ac:dyDescent="0.2">
      <c r="A13" s="8" t="s">
        <v>133</v>
      </c>
      <c r="B13" s="113" t="s">
        <v>158</v>
      </c>
      <c r="C13" s="9"/>
    </row>
    <row r="14" spans="1:3" x14ac:dyDescent="0.2">
      <c r="B14" s="8"/>
    </row>
    <row r="15" spans="1:3" x14ac:dyDescent="0.2">
      <c r="B15" s="8"/>
    </row>
  </sheetData>
  <hyperlinks>
    <hyperlink ref="B5" location="'1.6.1'!A1" display=" 1.6.1" xr:uid="{3E5F6C74-C810-44D6-81A5-7E78E59EED84}"/>
    <hyperlink ref="B6" location="'8.1.1'!A1" display=" 8.1.1" xr:uid="{A003B354-A222-47FA-90DE-E4EC29273C5E}"/>
    <hyperlink ref="B7" location="'8.1.2'!A1" display=" 8.1.2" xr:uid="{9B5555A9-B903-4621-845F-FC6B7284E3C4}"/>
    <hyperlink ref="B8" location="'8.1.3'!A1" display=" 8.1.3" xr:uid="{5E904CDB-E0CB-4761-9CDA-EE0C5D69E94E}"/>
    <hyperlink ref="B9" location="'8.2.1'!A1" display=" 8.2.1" xr:uid="{4783981E-5B53-4E85-8155-9200114F0C2F}"/>
    <hyperlink ref="B11" location="'9.7.1'!A1" display=" 9.7.1" xr:uid="{58E79C70-D118-4DC9-B0D1-09465F99F38C}"/>
    <hyperlink ref="B12" location="'9.7.2'!A1" display=" 9.7.2" xr:uid="{A08F3147-B017-446E-B0A7-EA0DBEB2CB96}"/>
    <hyperlink ref="B13" location="'9.7.3'!A1" display=" 9.7.3" xr:uid="{680622BB-7DB4-41C9-8F35-249D00C63437}"/>
  </hyperlinks>
  <pageMargins left="0.7" right="0.7" top="0.78740157499999996" bottom="0.78740157499999996" header="0.3" footer="0.3"/>
  <pageSetup paperSize="9" scale="69" orientation="portrait" r:id="rId1"/>
  <ignoredErrors>
    <ignoredError sqref="B5:B8 B9:B13"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819E0-5148-4AF4-BC33-6133FBB47092}">
  <sheetPr>
    <pageSetUpPr fitToPage="1"/>
  </sheetPr>
  <dimension ref="A1:E28"/>
  <sheetViews>
    <sheetView zoomScaleNormal="100" zoomScalePageLayoutView="145" workbookViewId="0">
      <selection activeCell="A5" sqref="A5"/>
    </sheetView>
  </sheetViews>
  <sheetFormatPr baseColWidth="10" defaultRowHeight="12.75" x14ac:dyDescent="0.2"/>
  <cols>
    <col min="1" max="2" width="4.7109375" style="33" customWidth="1"/>
    <col min="3" max="3" width="33.42578125" style="33" customWidth="1"/>
    <col min="4" max="4" width="13.42578125" style="33" bestFit="1" customWidth="1"/>
    <col min="5" max="5" width="14.85546875" style="33" customWidth="1"/>
    <col min="6" max="16384" width="11.42578125" style="33"/>
  </cols>
  <sheetData>
    <row r="1" spans="1:5" ht="15.75" x14ac:dyDescent="0.25">
      <c r="A1" s="12" t="s">
        <v>79</v>
      </c>
      <c r="B1" s="12"/>
      <c r="C1" s="12"/>
      <c r="D1" s="12"/>
      <c r="E1" s="12"/>
    </row>
    <row r="2" spans="1:5" ht="15.75" x14ac:dyDescent="0.25">
      <c r="A2" s="21" t="s">
        <v>162</v>
      </c>
      <c r="B2" s="66"/>
      <c r="C2" s="66"/>
      <c r="D2" s="12"/>
      <c r="E2" s="12"/>
    </row>
    <row r="3" spans="1:5" ht="15.95" customHeight="1" x14ac:dyDescent="0.25">
      <c r="D3" s="12"/>
      <c r="E3" s="12"/>
    </row>
    <row r="4" spans="1:5" ht="15.95" customHeight="1" x14ac:dyDescent="0.25">
      <c r="A4" s="14" t="s">
        <v>120</v>
      </c>
      <c r="B4" s="14"/>
      <c r="C4" s="14"/>
      <c r="D4" s="15"/>
      <c r="E4" s="12"/>
    </row>
    <row r="5" spans="1:5" ht="15.95" customHeight="1" x14ac:dyDescent="0.25">
      <c r="D5" s="12"/>
      <c r="E5" s="12"/>
    </row>
    <row r="6" spans="1:5" ht="15.95" customHeight="1" x14ac:dyDescent="0.2">
      <c r="A6" s="13" t="s">
        <v>78</v>
      </c>
      <c r="B6" s="13"/>
      <c r="C6" s="13"/>
    </row>
    <row r="7" spans="1:5" ht="15.95" customHeight="1" x14ac:dyDescent="0.2">
      <c r="A7" s="102"/>
      <c r="B7" s="102"/>
      <c r="C7" s="102"/>
      <c r="D7" s="116" t="s">
        <v>53</v>
      </c>
      <c r="E7" s="116" t="s">
        <v>54</v>
      </c>
    </row>
    <row r="8" spans="1:5" ht="15.95" customHeight="1" x14ac:dyDescent="0.2">
      <c r="A8" s="67" t="s">
        <v>14</v>
      </c>
      <c r="B8" s="67"/>
      <c r="C8" s="67"/>
      <c r="D8" s="68">
        <v>198750729</v>
      </c>
      <c r="E8" s="69">
        <v>100</v>
      </c>
    </row>
    <row r="9" spans="1:5" ht="15.95" customHeight="1" x14ac:dyDescent="0.2">
      <c r="A9" s="70" t="s">
        <v>7</v>
      </c>
      <c r="B9" s="70"/>
      <c r="C9" s="117"/>
      <c r="D9" s="16">
        <v>191107492</v>
      </c>
      <c r="E9" s="17">
        <v>96.15</v>
      </c>
    </row>
    <row r="10" spans="1:5" ht="15.95" customHeight="1" x14ac:dyDescent="0.2">
      <c r="B10" s="71" t="s">
        <v>17</v>
      </c>
      <c r="C10" s="117"/>
      <c r="D10" s="16">
        <v>150264029</v>
      </c>
      <c r="E10" s="17">
        <v>75.59</v>
      </c>
    </row>
    <row r="11" spans="1:5" ht="15.95" customHeight="1" x14ac:dyDescent="0.2">
      <c r="A11" s="117"/>
      <c r="B11" s="117"/>
      <c r="C11" s="71" t="s">
        <v>65</v>
      </c>
      <c r="D11" s="16">
        <v>60533228</v>
      </c>
      <c r="E11" s="17">
        <v>30.46</v>
      </c>
    </row>
    <row r="12" spans="1:5" ht="15.95" customHeight="1" x14ac:dyDescent="0.2">
      <c r="A12" s="117"/>
      <c r="B12" s="117"/>
      <c r="C12" s="71" t="s">
        <v>35</v>
      </c>
      <c r="D12" s="16">
        <v>16082067</v>
      </c>
      <c r="E12" s="17">
        <v>8.09</v>
      </c>
    </row>
    <row r="13" spans="1:5" ht="15.95" customHeight="1" x14ac:dyDescent="0.2">
      <c r="A13" s="117"/>
      <c r="B13" s="117"/>
      <c r="C13" s="71" t="s">
        <v>36</v>
      </c>
      <c r="D13" s="16">
        <v>20062497</v>
      </c>
      <c r="E13" s="17">
        <v>10.09</v>
      </c>
    </row>
    <row r="14" spans="1:5" ht="15.95" customHeight="1" x14ac:dyDescent="0.2">
      <c r="A14" s="117"/>
      <c r="B14" s="117"/>
      <c r="C14" s="71" t="s">
        <v>77</v>
      </c>
      <c r="D14" s="16">
        <v>11362459</v>
      </c>
      <c r="E14" s="17">
        <v>5.72</v>
      </c>
    </row>
    <row r="15" spans="1:5" ht="15.95" customHeight="1" x14ac:dyDescent="0.2">
      <c r="A15" s="117"/>
      <c r="B15" s="117"/>
      <c r="C15" s="71" t="s">
        <v>27</v>
      </c>
      <c r="D15" s="16">
        <v>1915979</v>
      </c>
      <c r="E15" s="17">
        <v>0.96</v>
      </c>
    </row>
    <row r="16" spans="1:5" ht="15.95" customHeight="1" x14ac:dyDescent="0.2">
      <c r="A16" s="117"/>
      <c r="B16" s="117"/>
      <c r="C16" s="71" t="s">
        <v>76</v>
      </c>
      <c r="D16" s="16">
        <v>10741635</v>
      </c>
      <c r="E16" s="17">
        <v>5.4</v>
      </c>
    </row>
    <row r="17" spans="1:5" ht="15.95" customHeight="1" x14ac:dyDescent="0.2">
      <c r="A17" s="117"/>
      <c r="B17" s="117"/>
      <c r="C17" s="71" t="s">
        <v>75</v>
      </c>
      <c r="D17" s="16">
        <v>2394409</v>
      </c>
      <c r="E17" s="17">
        <v>1.2</v>
      </c>
    </row>
    <row r="18" spans="1:5" ht="15.95" customHeight="1" x14ac:dyDescent="0.2">
      <c r="A18" s="117"/>
      <c r="B18" s="117"/>
      <c r="C18" s="71" t="s">
        <v>37</v>
      </c>
      <c r="D18" s="16">
        <v>11871755</v>
      </c>
      <c r="E18" s="17">
        <v>5.97</v>
      </c>
    </row>
    <row r="19" spans="1:5" ht="15.95" customHeight="1" x14ac:dyDescent="0.2">
      <c r="A19" s="117"/>
      <c r="B19" s="117"/>
      <c r="C19" s="71" t="s">
        <v>64</v>
      </c>
      <c r="D19" s="16">
        <v>15300000</v>
      </c>
      <c r="E19" s="17">
        <v>7.7</v>
      </c>
    </row>
    <row r="20" spans="1:5" ht="15.95" customHeight="1" x14ac:dyDescent="0.2">
      <c r="B20" s="71" t="s">
        <v>26</v>
      </c>
      <c r="C20" s="117"/>
      <c r="D20" s="16">
        <v>40843464</v>
      </c>
      <c r="E20" s="17">
        <v>20.550095189839531</v>
      </c>
    </row>
    <row r="21" spans="1:5" ht="15.95" customHeight="1" x14ac:dyDescent="0.2">
      <c r="A21" s="117"/>
      <c r="B21" s="117"/>
      <c r="C21" s="70" t="s">
        <v>74</v>
      </c>
      <c r="D21" s="16">
        <v>30351894</v>
      </c>
      <c r="E21" s="135">
        <v>15.271337193434897</v>
      </c>
    </row>
    <row r="22" spans="1:5" ht="15.95" customHeight="1" x14ac:dyDescent="0.2">
      <c r="A22" s="117"/>
      <c r="B22" s="117"/>
      <c r="C22" s="70" t="s">
        <v>73</v>
      </c>
      <c r="D22" s="16">
        <v>3917505</v>
      </c>
      <c r="E22" s="135">
        <v>1.9710644683974969</v>
      </c>
    </row>
    <row r="23" spans="1:5" ht="15.95" customHeight="1" x14ac:dyDescent="0.2">
      <c r="A23" s="117"/>
      <c r="B23" s="117"/>
      <c r="C23" s="70" t="s">
        <v>22</v>
      </c>
      <c r="D23" s="16">
        <v>1500626</v>
      </c>
      <c r="E23" s="135">
        <v>0.7550291802954846</v>
      </c>
    </row>
    <row r="24" spans="1:5" ht="15.95" customHeight="1" x14ac:dyDescent="0.2">
      <c r="A24" s="117"/>
      <c r="B24" s="117"/>
      <c r="C24" s="70" t="s">
        <v>41</v>
      </c>
      <c r="D24" s="16">
        <v>2689541</v>
      </c>
      <c r="E24" s="135">
        <v>1.3532232125800152</v>
      </c>
    </row>
    <row r="25" spans="1:5" ht="15.95" customHeight="1" x14ac:dyDescent="0.2">
      <c r="A25" s="117"/>
      <c r="B25" s="117"/>
      <c r="C25" s="70" t="s">
        <v>23</v>
      </c>
      <c r="D25" s="16">
        <v>2383898</v>
      </c>
      <c r="E25" s="135">
        <v>1.1994411351316352</v>
      </c>
    </row>
    <row r="26" spans="1:5" ht="15.95" customHeight="1" x14ac:dyDescent="0.2">
      <c r="A26" s="70" t="s">
        <v>11</v>
      </c>
      <c r="B26" s="70"/>
      <c r="C26" s="117"/>
      <c r="D26" s="16">
        <v>7643237</v>
      </c>
      <c r="E26" s="17">
        <v>3.85</v>
      </c>
    </row>
    <row r="27" spans="1:5" ht="15.95" customHeight="1" x14ac:dyDescent="0.2"/>
    <row r="28" spans="1:5" ht="15.95" customHeight="1" x14ac:dyDescent="0.2">
      <c r="A28" s="19" t="s">
        <v>121</v>
      </c>
      <c r="B28" s="19"/>
      <c r="C28" s="19"/>
      <c r="D28" s="8"/>
      <c r="E28" s="20"/>
    </row>
  </sheetData>
  <hyperlinks>
    <hyperlink ref="A4" location="Inhalt!A1" display="&lt;&lt;&lt; Inhalt" xr:uid="{A72D0521-CFA4-4941-A1B6-39782869041D}"/>
    <hyperlink ref="A28" location="Metadaten!A1" display="&lt;&lt;&lt; Metadaten " xr:uid="{E582C8F1-36DA-4C67-83B5-1212CF41060F}"/>
  </hyperlinks>
  <pageMargins left="0.78740157499999996" right="0.78740157499999996" top="0.984251969" bottom="0.984251969" header="0.4921259845" footer="0.4921259845"/>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21"/>
  <sheetViews>
    <sheetView topLeftCell="A16" zoomScaleNormal="100" workbookViewId="0">
      <selection activeCell="L26" sqref="L26"/>
    </sheetView>
  </sheetViews>
  <sheetFormatPr baseColWidth="10" defaultRowHeight="12.75" x14ac:dyDescent="0.2"/>
  <cols>
    <col min="1" max="1" width="4.7109375" style="8" customWidth="1"/>
    <col min="2" max="3" width="4.42578125" style="8" customWidth="1"/>
    <col min="4" max="4" width="35.28515625" style="8" customWidth="1"/>
    <col min="5" max="10" width="13.140625" style="8" customWidth="1"/>
    <col min="11" max="16384" width="11.42578125" style="8"/>
  </cols>
  <sheetData>
    <row r="1" spans="1:10" ht="15.75" x14ac:dyDescent="0.25">
      <c r="A1" s="12" t="s">
        <v>129</v>
      </c>
      <c r="B1" s="12"/>
      <c r="C1" s="12"/>
      <c r="D1" s="12"/>
      <c r="E1" s="12"/>
      <c r="F1" s="12"/>
      <c r="G1" s="12"/>
      <c r="H1" s="12"/>
      <c r="I1" s="12"/>
      <c r="J1" s="12"/>
    </row>
    <row r="2" spans="1:10" ht="15.75" x14ac:dyDescent="0.25">
      <c r="A2" s="21" t="s">
        <v>162</v>
      </c>
      <c r="B2" s="66"/>
      <c r="C2" s="66"/>
      <c r="D2" s="66"/>
      <c r="E2" s="12"/>
      <c r="F2" s="12"/>
      <c r="G2" s="12"/>
      <c r="H2" s="12"/>
      <c r="I2" s="12"/>
      <c r="J2" s="12"/>
    </row>
    <row r="3" spans="1:10" ht="15.95" customHeight="1" x14ac:dyDescent="0.25">
      <c r="A3" s="12"/>
      <c r="B3" s="12"/>
      <c r="C3" s="12"/>
      <c r="D3" s="12"/>
      <c r="E3" s="12"/>
      <c r="F3" s="12"/>
      <c r="G3" s="12"/>
      <c r="H3" s="12"/>
      <c r="I3" s="12"/>
      <c r="J3" s="12"/>
    </row>
    <row r="4" spans="1:10" ht="15.95" customHeight="1" x14ac:dyDescent="0.25">
      <c r="A4" s="14" t="s">
        <v>120</v>
      </c>
      <c r="B4" s="14"/>
      <c r="C4" s="14"/>
      <c r="D4" s="14"/>
      <c r="E4" s="15"/>
      <c r="F4" s="12"/>
      <c r="G4" s="12"/>
      <c r="H4" s="12"/>
      <c r="I4" s="12"/>
      <c r="J4" s="12"/>
    </row>
    <row r="5" spans="1:10" ht="15.95" customHeight="1" x14ac:dyDescent="0.25">
      <c r="A5" s="12"/>
      <c r="B5" s="12"/>
      <c r="C5" s="12"/>
      <c r="D5" s="12"/>
      <c r="E5" s="12"/>
      <c r="F5" s="12"/>
      <c r="G5" s="12"/>
      <c r="H5" s="12"/>
      <c r="I5" s="12"/>
      <c r="J5" s="12"/>
    </row>
    <row r="6" spans="1:10" ht="15.95" customHeight="1" x14ac:dyDescent="0.2">
      <c r="A6" s="13" t="s">
        <v>44</v>
      </c>
      <c r="B6" s="13"/>
      <c r="C6" s="13"/>
      <c r="D6" s="13"/>
      <c r="E6" s="21"/>
    </row>
    <row r="7" spans="1:10" ht="15.95" customHeight="1" x14ac:dyDescent="0.2">
      <c r="A7" s="22"/>
      <c r="B7" s="22"/>
      <c r="C7" s="22"/>
      <c r="D7" s="22"/>
      <c r="E7" s="109" t="s">
        <v>4</v>
      </c>
      <c r="F7" s="109"/>
      <c r="G7" s="109" t="s">
        <v>5</v>
      </c>
      <c r="H7" s="109"/>
      <c r="I7" s="109" t="s">
        <v>6</v>
      </c>
      <c r="J7" s="109"/>
    </row>
    <row r="8" spans="1:10" ht="15.95" customHeight="1" x14ac:dyDescent="0.2">
      <c r="A8" s="109" t="s">
        <v>57</v>
      </c>
      <c r="B8" s="61"/>
      <c r="C8" s="61"/>
      <c r="D8" s="61"/>
      <c r="E8" s="61" t="s">
        <v>53</v>
      </c>
      <c r="F8" s="61" t="s">
        <v>54</v>
      </c>
      <c r="G8" s="61" t="s">
        <v>53</v>
      </c>
      <c r="H8" s="61" t="s">
        <v>54</v>
      </c>
      <c r="I8" s="61" t="s">
        <v>55</v>
      </c>
      <c r="J8" s="61" t="s">
        <v>54</v>
      </c>
    </row>
    <row r="9" spans="1:10" ht="15.95" customHeight="1" x14ac:dyDescent="0.2">
      <c r="A9" s="85" t="s">
        <v>14</v>
      </c>
      <c r="B9" s="32"/>
      <c r="C9" s="32"/>
      <c r="D9" s="32"/>
      <c r="E9" s="81">
        <v>198750729</v>
      </c>
      <c r="F9" s="82">
        <v>100</v>
      </c>
      <c r="G9" s="83">
        <v>154313669</v>
      </c>
      <c r="H9" s="82">
        <v>100</v>
      </c>
      <c r="I9" s="83">
        <v>44437060</v>
      </c>
      <c r="J9" s="82">
        <v>100</v>
      </c>
    </row>
    <row r="10" spans="1:10" ht="15.95" customHeight="1" x14ac:dyDescent="0.2">
      <c r="A10" s="84" t="s">
        <v>7</v>
      </c>
      <c r="B10" s="77"/>
      <c r="C10" s="77"/>
      <c r="D10" s="89"/>
      <c r="E10" s="16">
        <v>191107492</v>
      </c>
      <c r="F10" s="23">
        <v>96.15</v>
      </c>
      <c r="G10" s="29">
        <v>151003478</v>
      </c>
      <c r="H10" s="23">
        <v>97.85</v>
      </c>
      <c r="I10" s="29">
        <v>40104014</v>
      </c>
      <c r="J10" s="23">
        <v>90.25</v>
      </c>
    </row>
    <row r="11" spans="1:10" ht="15.95" customHeight="1" x14ac:dyDescent="0.2">
      <c r="B11" s="38" t="s">
        <v>18</v>
      </c>
      <c r="C11" s="38"/>
      <c r="D11" s="89"/>
      <c r="E11" s="16">
        <v>150264029</v>
      </c>
      <c r="F11" s="23">
        <v>75.599999999999994</v>
      </c>
      <c r="G11" s="29">
        <v>113276901</v>
      </c>
      <c r="H11" s="23">
        <v>73.41</v>
      </c>
      <c r="I11" s="29">
        <v>36987127</v>
      </c>
      <c r="J11" s="23">
        <v>83.23</v>
      </c>
    </row>
    <row r="12" spans="1:10" ht="15.95" customHeight="1" x14ac:dyDescent="0.2">
      <c r="C12" s="79" t="s">
        <v>65</v>
      </c>
      <c r="D12" s="89"/>
      <c r="E12" s="16">
        <v>60533228</v>
      </c>
      <c r="F12" s="23">
        <v>30.46</v>
      </c>
      <c r="G12" s="29">
        <v>23736892</v>
      </c>
      <c r="H12" s="23">
        <v>15.38</v>
      </c>
      <c r="I12" s="29">
        <v>36796336</v>
      </c>
      <c r="J12" s="23">
        <v>82.81</v>
      </c>
    </row>
    <row r="13" spans="1:10" ht="15.95" customHeight="1" x14ac:dyDescent="0.2">
      <c r="C13" s="79" t="s">
        <v>1</v>
      </c>
      <c r="D13" s="89"/>
      <c r="E13" s="16">
        <f>E14+E15+E16</f>
        <v>47507023</v>
      </c>
      <c r="F13" s="23">
        <v>23.9</v>
      </c>
      <c r="G13" s="29">
        <v>47319083</v>
      </c>
      <c r="H13" s="23">
        <v>30.66</v>
      </c>
      <c r="I13" s="29">
        <v>187939</v>
      </c>
      <c r="J13" s="23">
        <v>0.43</v>
      </c>
    </row>
    <row r="14" spans="1:10" ht="15.95" customHeight="1" x14ac:dyDescent="0.2">
      <c r="A14" s="89"/>
      <c r="B14" s="89"/>
      <c r="C14" s="89"/>
      <c r="D14" s="114" t="s">
        <v>35</v>
      </c>
      <c r="E14" s="16">
        <v>16082067</v>
      </c>
      <c r="F14" s="24">
        <v>8.09</v>
      </c>
      <c r="G14" s="29">
        <v>15901791</v>
      </c>
      <c r="H14" s="24">
        <v>10.3</v>
      </c>
      <c r="I14" s="29">
        <v>180276</v>
      </c>
      <c r="J14" s="24">
        <v>0.41</v>
      </c>
    </row>
    <row r="15" spans="1:10" ht="15.95" customHeight="1" x14ac:dyDescent="0.2">
      <c r="A15" s="89"/>
      <c r="B15" s="89"/>
      <c r="C15" s="89"/>
      <c r="D15" s="114" t="s">
        <v>36</v>
      </c>
      <c r="E15" s="16">
        <v>20062497</v>
      </c>
      <c r="F15" s="24">
        <v>10.09</v>
      </c>
      <c r="G15" s="29">
        <v>20057605</v>
      </c>
      <c r="H15" s="24">
        <v>13</v>
      </c>
      <c r="I15" s="29">
        <v>4892</v>
      </c>
      <c r="J15" s="24">
        <v>0.01</v>
      </c>
    </row>
    <row r="16" spans="1:10" ht="15.95" customHeight="1" x14ac:dyDescent="0.2">
      <c r="A16" s="89"/>
      <c r="B16" s="89"/>
      <c r="C16" s="89"/>
      <c r="D16" s="114" t="s">
        <v>49</v>
      </c>
      <c r="E16" s="16">
        <v>11362459</v>
      </c>
      <c r="F16" s="24">
        <v>5.72</v>
      </c>
      <c r="G16" s="29">
        <v>11359687</v>
      </c>
      <c r="H16" s="24">
        <v>7.36</v>
      </c>
      <c r="I16" s="29">
        <v>2771</v>
      </c>
      <c r="J16" s="24">
        <v>0.01</v>
      </c>
    </row>
    <row r="17" spans="1:10" ht="15.95" customHeight="1" x14ac:dyDescent="0.2">
      <c r="C17" s="79" t="s">
        <v>2</v>
      </c>
      <c r="D17" s="79"/>
      <c r="E17" s="16">
        <f>E18+E19+E20+E21</f>
        <v>26923778</v>
      </c>
      <c r="F17" s="23">
        <v>13.530000000000001</v>
      </c>
      <c r="G17" s="29">
        <v>26920926</v>
      </c>
      <c r="H17" s="23">
        <v>17.440000000000001</v>
      </c>
      <c r="I17" s="29">
        <v>2852</v>
      </c>
      <c r="J17" s="23">
        <v>0.01</v>
      </c>
    </row>
    <row r="18" spans="1:10" ht="15.95" customHeight="1" x14ac:dyDescent="0.2">
      <c r="A18" s="89"/>
      <c r="B18" s="89"/>
      <c r="C18" s="89"/>
      <c r="D18" s="114" t="s">
        <v>27</v>
      </c>
      <c r="E18" s="16">
        <v>1915979</v>
      </c>
      <c r="F18" s="24">
        <v>0.96</v>
      </c>
      <c r="G18" s="29">
        <v>1915645</v>
      </c>
      <c r="H18" s="24">
        <v>1.24</v>
      </c>
      <c r="I18" s="29">
        <v>334</v>
      </c>
      <c r="J18" s="24">
        <v>0</v>
      </c>
    </row>
    <row r="19" spans="1:10" ht="15.95" customHeight="1" x14ac:dyDescent="0.2">
      <c r="A19" s="89"/>
      <c r="B19" s="89"/>
      <c r="C19" s="89"/>
      <c r="D19" s="114" t="s">
        <v>50</v>
      </c>
      <c r="E19" s="16">
        <v>10741635</v>
      </c>
      <c r="F19" s="24">
        <v>5.4</v>
      </c>
      <c r="G19" s="29">
        <v>10739117</v>
      </c>
      <c r="H19" s="24">
        <v>6.96</v>
      </c>
      <c r="I19" s="29">
        <v>2518</v>
      </c>
      <c r="J19" s="24">
        <v>0.01</v>
      </c>
    </row>
    <row r="20" spans="1:10" ht="15.95" customHeight="1" x14ac:dyDescent="0.2">
      <c r="A20" s="89"/>
      <c r="B20" s="89"/>
      <c r="C20" s="89"/>
      <c r="D20" s="114" t="s">
        <v>68</v>
      </c>
      <c r="E20" s="16">
        <v>2394409</v>
      </c>
      <c r="F20" s="23">
        <v>1.2</v>
      </c>
      <c r="G20" s="29">
        <v>2394409</v>
      </c>
      <c r="H20" s="23">
        <v>1.55</v>
      </c>
      <c r="I20" s="29">
        <v>0</v>
      </c>
      <c r="J20" s="24">
        <v>0</v>
      </c>
    </row>
    <row r="21" spans="1:10" ht="15.95" customHeight="1" x14ac:dyDescent="0.2">
      <c r="A21" s="89"/>
      <c r="B21" s="89"/>
      <c r="C21" s="89"/>
      <c r="D21" s="114" t="s">
        <v>37</v>
      </c>
      <c r="E21" s="16">
        <v>11871755</v>
      </c>
      <c r="F21" s="23">
        <v>5.97</v>
      </c>
      <c r="G21" s="29">
        <v>11871755</v>
      </c>
      <c r="H21" s="23">
        <v>7.69</v>
      </c>
      <c r="I21" s="29">
        <v>0</v>
      </c>
      <c r="J21" s="24">
        <v>0</v>
      </c>
    </row>
    <row r="22" spans="1:10" ht="15.95" customHeight="1" x14ac:dyDescent="0.2">
      <c r="C22" s="79" t="s">
        <v>64</v>
      </c>
      <c r="D22" s="79"/>
      <c r="E22" s="16">
        <v>15300000</v>
      </c>
      <c r="F22" s="26">
        <v>7.7</v>
      </c>
      <c r="G22" s="29">
        <v>15300000</v>
      </c>
      <c r="H22" s="26">
        <v>9.91</v>
      </c>
      <c r="I22" s="29">
        <v>0</v>
      </c>
      <c r="J22" s="24">
        <v>0</v>
      </c>
    </row>
    <row r="23" spans="1:10" ht="15.95" customHeight="1" x14ac:dyDescent="0.2">
      <c r="A23" s="78"/>
      <c r="B23" s="84" t="s">
        <v>19</v>
      </c>
      <c r="C23" s="84"/>
      <c r="D23" s="79"/>
      <c r="E23" s="16">
        <v>40843464</v>
      </c>
      <c r="F23" s="23">
        <v>20.55</v>
      </c>
      <c r="G23" s="29">
        <v>37726577</v>
      </c>
      <c r="H23" s="23">
        <v>24.45</v>
      </c>
      <c r="I23" s="29">
        <v>3116887</v>
      </c>
      <c r="J23" s="23">
        <v>7.01</v>
      </c>
    </row>
    <row r="24" spans="1:10" ht="15.95" customHeight="1" x14ac:dyDescent="0.2">
      <c r="A24" s="89"/>
      <c r="B24" s="89"/>
      <c r="C24" s="89"/>
      <c r="D24" s="114" t="s">
        <v>43</v>
      </c>
      <c r="E24" s="16">
        <v>7070047</v>
      </c>
      <c r="F24" s="23">
        <v>3.56</v>
      </c>
      <c r="G24" s="29">
        <v>5371578</v>
      </c>
      <c r="H24" s="23">
        <v>3.48</v>
      </c>
      <c r="I24" s="29">
        <v>1698469</v>
      </c>
      <c r="J24" s="23">
        <v>3.82</v>
      </c>
    </row>
    <row r="25" spans="1:10" ht="15.95" customHeight="1" x14ac:dyDescent="0.2">
      <c r="A25" s="89"/>
      <c r="B25" s="89"/>
      <c r="C25" s="89"/>
      <c r="D25" s="114" t="s">
        <v>28</v>
      </c>
      <c r="E25" s="16">
        <v>436458</v>
      </c>
      <c r="F25" s="23">
        <v>0.22</v>
      </c>
      <c r="G25" s="29">
        <v>436458</v>
      </c>
      <c r="H25" s="26">
        <v>0.28000000000000003</v>
      </c>
      <c r="I25" s="29">
        <v>0</v>
      </c>
      <c r="J25" s="24">
        <v>0</v>
      </c>
    </row>
    <row r="26" spans="1:10" ht="15.95" customHeight="1" x14ac:dyDescent="0.2">
      <c r="A26" s="89"/>
      <c r="B26" s="89"/>
      <c r="C26" s="89"/>
      <c r="D26" s="114" t="s">
        <v>56</v>
      </c>
      <c r="E26" s="16">
        <v>816177</v>
      </c>
      <c r="F26" s="23">
        <v>0.41</v>
      </c>
      <c r="G26" s="29">
        <v>0</v>
      </c>
      <c r="H26" s="25">
        <v>0</v>
      </c>
      <c r="I26" s="29">
        <v>816177</v>
      </c>
      <c r="J26" s="23">
        <v>1.84</v>
      </c>
    </row>
    <row r="27" spans="1:10" ht="15.95" customHeight="1" x14ac:dyDescent="0.2">
      <c r="A27" s="89"/>
      <c r="B27" s="89"/>
      <c r="C27" s="89"/>
      <c r="D27" s="114" t="s">
        <v>20</v>
      </c>
      <c r="E27" s="16">
        <v>5812198</v>
      </c>
      <c r="F27" s="23">
        <v>2.92</v>
      </c>
      <c r="G27" s="29">
        <v>5730385</v>
      </c>
      <c r="H27" s="23">
        <v>3.71</v>
      </c>
      <c r="I27" s="29">
        <v>81814</v>
      </c>
      <c r="J27" s="23">
        <v>0.18</v>
      </c>
    </row>
    <row r="28" spans="1:10" ht="15.95" customHeight="1" x14ac:dyDescent="0.2">
      <c r="A28" s="89"/>
      <c r="B28" s="89"/>
      <c r="C28" s="89"/>
      <c r="D28" s="114" t="s">
        <v>21</v>
      </c>
      <c r="E28" s="16">
        <v>587681</v>
      </c>
      <c r="F28" s="23">
        <v>0.3</v>
      </c>
      <c r="G28" s="29">
        <v>587681</v>
      </c>
      <c r="H28" s="26">
        <v>0.38</v>
      </c>
      <c r="I28" s="29">
        <v>0</v>
      </c>
      <c r="J28" s="24">
        <v>0</v>
      </c>
    </row>
    <row r="29" spans="1:10" ht="15.95" customHeight="1" x14ac:dyDescent="0.2">
      <c r="A29" s="89"/>
      <c r="B29" s="89"/>
      <c r="C29" s="89"/>
      <c r="D29" s="114" t="s">
        <v>30</v>
      </c>
      <c r="E29" s="16">
        <v>983431</v>
      </c>
      <c r="F29" s="23">
        <v>0.49</v>
      </c>
      <c r="G29" s="29">
        <v>513430</v>
      </c>
      <c r="H29" s="23">
        <v>0.33</v>
      </c>
      <c r="I29" s="29">
        <v>470001</v>
      </c>
      <c r="J29" s="23">
        <v>1.06</v>
      </c>
    </row>
    <row r="30" spans="1:10" ht="15.95" customHeight="1" x14ac:dyDescent="0.2">
      <c r="A30" s="89"/>
      <c r="B30" s="89"/>
      <c r="C30" s="89"/>
      <c r="D30" s="114" t="s">
        <v>40</v>
      </c>
      <c r="E30" s="16">
        <v>5931005</v>
      </c>
      <c r="F30" s="23">
        <v>2.98</v>
      </c>
      <c r="G30" s="29">
        <v>5931005</v>
      </c>
      <c r="H30" s="26">
        <v>3.84</v>
      </c>
      <c r="I30" s="29">
        <v>0</v>
      </c>
      <c r="J30" s="24">
        <v>0</v>
      </c>
    </row>
    <row r="31" spans="1:10" ht="15.95" customHeight="1" x14ac:dyDescent="0.2">
      <c r="A31" s="89"/>
      <c r="B31" s="89"/>
      <c r="C31" s="89"/>
      <c r="D31" s="114" t="s">
        <v>42</v>
      </c>
      <c r="E31" s="16">
        <v>5655473</v>
      </c>
      <c r="F31" s="23">
        <v>2.85</v>
      </c>
      <c r="G31" s="29">
        <v>5655473</v>
      </c>
      <c r="H31" s="26">
        <v>3.66</v>
      </c>
      <c r="I31" s="29">
        <v>0</v>
      </c>
      <c r="J31" s="24">
        <v>0</v>
      </c>
    </row>
    <row r="32" spans="1:10" ht="15.95" customHeight="1" x14ac:dyDescent="0.2">
      <c r="A32" s="89"/>
      <c r="B32" s="89"/>
      <c r="C32" s="89"/>
      <c r="D32" s="114" t="s">
        <v>52</v>
      </c>
      <c r="E32" s="16">
        <v>1849415</v>
      </c>
      <c r="F32" s="23">
        <v>0.93</v>
      </c>
      <c r="G32" s="29">
        <v>1848615</v>
      </c>
      <c r="H32" s="26">
        <v>1.2</v>
      </c>
      <c r="I32" s="29">
        <v>800</v>
      </c>
      <c r="J32" s="24">
        <v>0</v>
      </c>
    </row>
    <row r="33" spans="1:10" ht="15.95" customHeight="1" x14ac:dyDescent="0.2">
      <c r="A33" s="89"/>
      <c r="B33" s="89"/>
      <c r="C33" s="89"/>
      <c r="D33" s="114" t="s">
        <v>24</v>
      </c>
      <c r="E33" s="16">
        <v>1210009</v>
      </c>
      <c r="F33" s="23">
        <v>0.61</v>
      </c>
      <c r="G33" s="29">
        <v>1210009</v>
      </c>
      <c r="H33" s="26">
        <v>0.78</v>
      </c>
      <c r="I33" s="29">
        <v>0</v>
      </c>
      <c r="J33" s="24">
        <v>0</v>
      </c>
    </row>
    <row r="34" spans="1:10" ht="15.95" customHeight="1" x14ac:dyDescent="0.2">
      <c r="A34" s="89"/>
      <c r="B34" s="89"/>
      <c r="C34" s="89"/>
      <c r="D34" s="114" t="s">
        <v>47</v>
      </c>
      <c r="E34" s="16">
        <v>1473000</v>
      </c>
      <c r="F34" s="23">
        <v>0.74</v>
      </c>
      <c r="G34" s="29">
        <v>1428000</v>
      </c>
      <c r="H34" s="23">
        <v>0.93</v>
      </c>
      <c r="I34" s="29">
        <v>45000</v>
      </c>
      <c r="J34" s="24">
        <v>0.1</v>
      </c>
    </row>
    <row r="35" spans="1:10" ht="15.95" customHeight="1" x14ac:dyDescent="0.2">
      <c r="A35" s="89"/>
      <c r="B35" s="89"/>
      <c r="C35" s="89"/>
      <c r="D35" s="114" t="s">
        <v>25</v>
      </c>
      <c r="E35" s="16">
        <v>2444505</v>
      </c>
      <c r="F35" s="23">
        <v>1.23</v>
      </c>
      <c r="G35" s="29">
        <v>2444505</v>
      </c>
      <c r="H35" s="26">
        <v>1.58</v>
      </c>
      <c r="I35" s="29">
        <v>0</v>
      </c>
      <c r="J35" s="24">
        <v>0</v>
      </c>
    </row>
    <row r="36" spans="1:10" ht="15.95" customHeight="1" x14ac:dyDescent="0.2">
      <c r="A36" s="89"/>
      <c r="B36" s="89"/>
      <c r="C36" s="89"/>
      <c r="D36" s="114" t="s">
        <v>22</v>
      </c>
      <c r="E36" s="16">
        <v>1500626</v>
      </c>
      <c r="F36" s="23">
        <v>0.76</v>
      </c>
      <c r="G36" s="29">
        <v>1496000</v>
      </c>
      <c r="H36" s="26">
        <v>0.97</v>
      </c>
      <c r="I36" s="29">
        <v>4626</v>
      </c>
      <c r="J36" s="24">
        <v>0.01</v>
      </c>
    </row>
    <row r="37" spans="1:10" ht="15.95" customHeight="1" x14ac:dyDescent="0.2">
      <c r="A37" s="89"/>
      <c r="B37" s="89"/>
      <c r="C37" s="89"/>
      <c r="D37" s="114" t="s">
        <v>41</v>
      </c>
      <c r="E37" s="16">
        <v>2689541</v>
      </c>
      <c r="F37" s="23">
        <v>1.35</v>
      </c>
      <c r="G37" s="29">
        <v>2689541</v>
      </c>
      <c r="H37" s="26">
        <v>1.74</v>
      </c>
      <c r="I37" s="29">
        <v>0</v>
      </c>
      <c r="J37" s="24">
        <v>0</v>
      </c>
    </row>
    <row r="38" spans="1:10" ht="15.95" customHeight="1" x14ac:dyDescent="0.2">
      <c r="A38" s="89"/>
      <c r="B38" s="89"/>
      <c r="C38" s="89"/>
      <c r="D38" s="114" t="s">
        <v>23</v>
      </c>
      <c r="E38" s="16">
        <v>2383898</v>
      </c>
      <c r="F38" s="23">
        <v>1.2</v>
      </c>
      <c r="G38" s="29">
        <v>2383898</v>
      </c>
      <c r="H38" s="26">
        <v>1.54</v>
      </c>
      <c r="I38" s="29">
        <v>0</v>
      </c>
      <c r="J38" s="24">
        <v>0</v>
      </c>
    </row>
    <row r="39" spans="1:10" ht="15.95" customHeight="1" x14ac:dyDescent="0.2">
      <c r="A39" s="84" t="s">
        <v>11</v>
      </c>
      <c r="B39" s="77"/>
      <c r="C39" s="77"/>
      <c r="D39" s="79"/>
      <c r="E39" s="16">
        <v>7643237</v>
      </c>
      <c r="F39" s="23">
        <v>3.85</v>
      </c>
      <c r="G39" s="29">
        <v>3310191</v>
      </c>
      <c r="H39" s="23">
        <v>2.15</v>
      </c>
      <c r="I39" s="29">
        <v>4333046</v>
      </c>
      <c r="J39" s="23">
        <v>9.75</v>
      </c>
    </row>
    <row r="40" spans="1:10" ht="15.95" customHeight="1" x14ac:dyDescent="0.2">
      <c r="C40" s="79" t="s">
        <v>65</v>
      </c>
      <c r="D40" s="79"/>
      <c r="E40" s="16">
        <v>4333046</v>
      </c>
      <c r="F40" s="23">
        <v>2.1800000000000002</v>
      </c>
      <c r="G40" s="29">
        <v>0</v>
      </c>
      <c r="H40" s="24">
        <v>0</v>
      </c>
      <c r="I40" s="29">
        <v>4333046</v>
      </c>
      <c r="J40" s="23">
        <v>9.75</v>
      </c>
    </row>
    <row r="41" spans="1:10" ht="15.95" customHeight="1" x14ac:dyDescent="0.2">
      <c r="C41" s="79" t="s">
        <v>1</v>
      </c>
      <c r="D41" s="79"/>
      <c r="E41" s="16">
        <f>E42+E43+E44</f>
        <v>1157093</v>
      </c>
      <c r="F41" s="23">
        <v>0.58000000000000007</v>
      </c>
      <c r="G41" s="29">
        <v>1157093</v>
      </c>
      <c r="H41" s="23">
        <v>0.75</v>
      </c>
      <c r="I41" s="29">
        <v>0</v>
      </c>
      <c r="J41" s="24">
        <v>0</v>
      </c>
    </row>
    <row r="42" spans="1:10" ht="15.95" customHeight="1" x14ac:dyDescent="0.2">
      <c r="A42" s="89"/>
      <c r="B42" s="89"/>
      <c r="C42" s="89"/>
      <c r="D42" s="114" t="s">
        <v>35</v>
      </c>
      <c r="E42" s="16">
        <v>187619</v>
      </c>
      <c r="F42" s="28">
        <v>0.09</v>
      </c>
      <c r="G42" s="29">
        <v>187619</v>
      </c>
      <c r="H42" s="28">
        <v>0.12</v>
      </c>
      <c r="I42" s="29">
        <v>0</v>
      </c>
      <c r="J42" s="24">
        <v>0</v>
      </c>
    </row>
    <row r="43" spans="1:10" ht="15.95" customHeight="1" x14ac:dyDescent="0.2">
      <c r="A43" s="89"/>
      <c r="B43" s="89"/>
      <c r="C43" s="89"/>
      <c r="D43" s="114" t="s">
        <v>36</v>
      </c>
      <c r="E43" s="16">
        <v>289957</v>
      </c>
      <c r="F43" s="28">
        <v>0.15</v>
      </c>
      <c r="G43" s="29">
        <v>289957</v>
      </c>
      <c r="H43" s="24">
        <v>0.19</v>
      </c>
      <c r="I43" s="29">
        <v>0</v>
      </c>
      <c r="J43" s="24">
        <v>0</v>
      </c>
    </row>
    <row r="44" spans="1:10" ht="15.95" customHeight="1" x14ac:dyDescent="0.2">
      <c r="A44" s="89"/>
      <c r="B44" s="89"/>
      <c r="C44" s="89"/>
      <c r="D44" s="114" t="s">
        <v>49</v>
      </c>
      <c r="E44" s="16">
        <v>679517</v>
      </c>
      <c r="F44" s="24">
        <v>0.34</v>
      </c>
      <c r="G44" s="29">
        <v>679517</v>
      </c>
      <c r="H44" s="24">
        <v>0.44</v>
      </c>
      <c r="I44" s="29">
        <v>0</v>
      </c>
      <c r="J44" s="24">
        <v>0</v>
      </c>
    </row>
    <row r="45" spans="1:10" ht="15.95" customHeight="1" x14ac:dyDescent="0.2">
      <c r="C45" s="79" t="s">
        <v>2</v>
      </c>
      <c r="D45" s="79"/>
      <c r="E45" s="16">
        <f>E46+E47+E48</f>
        <v>838977</v>
      </c>
      <c r="F45" s="23">
        <v>0.42000000000000004</v>
      </c>
      <c r="G45" s="29">
        <v>838977</v>
      </c>
      <c r="H45" s="23">
        <v>0.55000000000000004</v>
      </c>
      <c r="I45" s="29">
        <v>0</v>
      </c>
      <c r="J45" s="24">
        <v>0</v>
      </c>
    </row>
    <row r="46" spans="1:10" ht="15.95" customHeight="1" x14ac:dyDescent="0.2">
      <c r="A46" s="89"/>
      <c r="B46" s="89"/>
      <c r="C46" s="89"/>
      <c r="D46" s="114" t="s">
        <v>27</v>
      </c>
      <c r="E46" s="16">
        <v>0</v>
      </c>
      <c r="F46" s="24">
        <v>0</v>
      </c>
      <c r="G46" s="29">
        <v>0</v>
      </c>
      <c r="H46" s="24">
        <v>0</v>
      </c>
      <c r="I46" s="29">
        <v>0</v>
      </c>
      <c r="J46" s="24">
        <v>0</v>
      </c>
    </row>
    <row r="47" spans="1:10" ht="15.95" customHeight="1" x14ac:dyDescent="0.2">
      <c r="A47" s="89"/>
      <c r="B47" s="89"/>
      <c r="C47" s="89"/>
      <c r="D47" s="114" t="s">
        <v>50</v>
      </c>
      <c r="E47" s="16">
        <v>641464</v>
      </c>
      <c r="F47" s="24">
        <v>0.32</v>
      </c>
      <c r="G47" s="29">
        <v>641464</v>
      </c>
      <c r="H47" s="24">
        <v>0.42</v>
      </c>
      <c r="I47" s="29">
        <v>0</v>
      </c>
      <c r="J47" s="24">
        <v>0</v>
      </c>
    </row>
    <row r="48" spans="1:10" ht="15.95" customHeight="1" x14ac:dyDescent="0.2">
      <c r="A48" s="89"/>
      <c r="B48" s="89"/>
      <c r="C48" s="89"/>
      <c r="D48" s="114" t="s">
        <v>68</v>
      </c>
      <c r="E48" s="16">
        <v>197513</v>
      </c>
      <c r="F48" s="24">
        <v>0.1</v>
      </c>
      <c r="G48" s="29">
        <v>197513</v>
      </c>
      <c r="H48" s="24">
        <v>0.13</v>
      </c>
      <c r="I48" s="29">
        <v>0</v>
      </c>
      <c r="J48" s="24">
        <v>0</v>
      </c>
    </row>
    <row r="49" spans="1:10" ht="15.95" customHeight="1" x14ac:dyDescent="0.2">
      <c r="C49" s="79" t="s">
        <v>37</v>
      </c>
      <c r="D49" s="79"/>
      <c r="E49" s="16">
        <v>0</v>
      </c>
      <c r="F49" s="24">
        <v>0</v>
      </c>
      <c r="G49" s="29">
        <v>0</v>
      </c>
      <c r="H49" s="24">
        <v>0</v>
      </c>
      <c r="I49" s="29">
        <v>0</v>
      </c>
      <c r="J49" s="24">
        <v>0</v>
      </c>
    </row>
    <row r="50" spans="1:10" ht="15.95" customHeight="1" x14ac:dyDescent="0.2">
      <c r="C50" s="79" t="s">
        <v>29</v>
      </c>
      <c r="D50" s="79"/>
      <c r="E50" s="16">
        <v>1314121</v>
      </c>
      <c r="F50" s="23">
        <v>0.66</v>
      </c>
      <c r="G50" s="29">
        <v>1314121</v>
      </c>
      <c r="H50" s="26">
        <v>0.85</v>
      </c>
      <c r="I50" s="29">
        <v>0</v>
      </c>
      <c r="J50" s="24">
        <v>0</v>
      </c>
    </row>
    <row r="51" spans="1:10" ht="15.95" customHeight="1" x14ac:dyDescent="0.2">
      <c r="C51" s="84" t="s">
        <v>25</v>
      </c>
      <c r="D51" s="79"/>
      <c r="E51" s="16">
        <v>0</v>
      </c>
      <c r="F51" s="24">
        <v>0</v>
      </c>
      <c r="G51" s="29">
        <v>0</v>
      </c>
      <c r="H51" s="24">
        <v>0</v>
      </c>
      <c r="I51" s="29">
        <v>0</v>
      </c>
      <c r="J51" s="24">
        <v>0</v>
      </c>
    </row>
    <row r="52" spans="1:10" ht="15.95" customHeight="1" x14ac:dyDescent="0.2"/>
    <row r="53" spans="1:10" ht="15.95" customHeight="1" x14ac:dyDescent="0.2">
      <c r="A53" s="19" t="s">
        <v>121</v>
      </c>
      <c r="F53" s="20"/>
    </row>
    <row r="55" spans="1:10" x14ac:dyDescent="0.2">
      <c r="E55" s="119"/>
      <c r="F55" s="119"/>
      <c r="G55" s="119"/>
      <c r="H55" s="119"/>
      <c r="I55" s="119"/>
      <c r="J55" s="119"/>
    </row>
    <row r="81" spans="5:10" x14ac:dyDescent="0.2">
      <c r="E81" s="120"/>
      <c r="F81" s="120"/>
      <c r="G81" s="120"/>
      <c r="H81" s="120"/>
      <c r="I81" s="120"/>
      <c r="J81" s="120"/>
    </row>
    <row r="82" spans="5:10" x14ac:dyDescent="0.2">
      <c r="E82" s="120"/>
      <c r="F82" s="120"/>
      <c r="G82" s="120"/>
      <c r="H82" s="120"/>
      <c r="I82" s="120"/>
      <c r="J82" s="120"/>
    </row>
    <row r="83" spans="5:10" x14ac:dyDescent="0.2">
      <c r="E83" s="120"/>
      <c r="F83" s="120"/>
      <c r="G83" s="120"/>
      <c r="H83" s="120"/>
      <c r="I83" s="120"/>
      <c r="J83" s="120"/>
    </row>
    <row r="84" spans="5:10" x14ac:dyDescent="0.2">
      <c r="E84" s="120"/>
      <c r="F84" s="120"/>
      <c r="G84" s="120"/>
      <c r="H84" s="120"/>
      <c r="I84" s="120"/>
      <c r="J84" s="120"/>
    </row>
    <row r="85" spans="5:10" x14ac:dyDescent="0.2">
      <c r="E85" s="120"/>
      <c r="F85" s="120"/>
      <c r="G85" s="120"/>
      <c r="H85" s="120"/>
      <c r="I85" s="120"/>
      <c r="J85" s="120"/>
    </row>
    <row r="86" spans="5:10" x14ac:dyDescent="0.2">
      <c r="E86" s="120"/>
      <c r="F86" s="120"/>
      <c r="G86" s="120"/>
      <c r="H86" s="120"/>
      <c r="I86" s="120"/>
      <c r="J86" s="120"/>
    </row>
    <row r="87" spans="5:10" x14ac:dyDescent="0.2">
      <c r="E87" s="120"/>
      <c r="F87" s="120"/>
      <c r="G87" s="120"/>
      <c r="H87" s="120"/>
      <c r="I87" s="120"/>
      <c r="J87" s="120"/>
    </row>
    <row r="88" spans="5:10" x14ac:dyDescent="0.2">
      <c r="E88" s="120"/>
      <c r="F88" s="120"/>
      <c r="G88" s="120"/>
      <c r="H88" s="120"/>
      <c r="I88" s="120"/>
      <c r="J88" s="120"/>
    </row>
    <row r="89" spans="5:10" x14ac:dyDescent="0.2">
      <c r="E89" s="120"/>
      <c r="F89" s="120"/>
      <c r="G89" s="120"/>
      <c r="H89" s="120"/>
      <c r="I89" s="120"/>
      <c r="J89" s="120"/>
    </row>
    <row r="90" spans="5:10" x14ac:dyDescent="0.2">
      <c r="E90" s="120"/>
      <c r="F90" s="120"/>
      <c r="G90" s="120"/>
      <c r="H90" s="120"/>
      <c r="I90" s="120"/>
      <c r="J90" s="120"/>
    </row>
    <row r="91" spans="5:10" x14ac:dyDescent="0.2">
      <c r="E91" s="120"/>
      <c r="F91" s="120"/>
      <c r="G91" s="120"/>
      <c r="H91" s="120"/>
      <c r="I91" s="120"/>
      <c r="J91" s="120"/>
    </row>
    <row r="92" spans="5:10" x14ac:dyDescent="0.2">
      <c r="E92" s="120"/>
      <c r="F92" s="120"/>
      <c r="G92" s="120"/>
      <c r="H92" s="120"/>
      <c r="I92" s="120"/>
      <c r="J92" s="120"/>
    </row>
    <row r="93" spans="5:10" x14ac:dyDescent="0.2">
      <c r="E93" s="120"/>
      <c r="F93" s="120"/>
      <c r="G93" s="120"/>
      <c r="H93" s="120"/>
      <c r="I93" s="120"/>
      <c r="J93" s="120"/>
    </row>
    <row r="94" spans="5:10" x14ac:dyDescent="0.2">
      <c r="E94" s="120"/>
      <c r="F94" s="120"/>
      <c r="G94" s="120"/>
      <c r="H94" s="120"/>
      <c r="I94" s="120"/>
      <c r="J94" s="120"/>
    </row>
    <row r="95" spans="5:10" x14ac:dyDescent="0.2">
      <c r="E95" s="120"/>
      <c r="F95" s="120"/>
      <c r="G95" s="120"/>
      <c r="H95" s="120"/>
      <c r="I95" s="120"/>
      <c r="J95" s="120"/>
    </row>
    <row r="96" spans="5:10" x14ac:dyDescent="0.2">
      <c r="E96" s="120"/>
      <c r="F96" s="120"/>
      <c r="G96" s="120"/>
      <c r="H96" s="120"/>
      <c r="I96" s="120"/>
      <c r="J96" s="120"/>
    </row>
    <row r="97" spans="5:10" x14ac:dyDescent="0.2">
      <c r="E97" s="120"/>
      <c r="F97" s="120"/>
      <c r="G97" s="120"/>
      <c r="H97" s="120"/>
      <c r="I97" s="120"/>
      <c r="J97" s="120"/>
    </row>
    <row r="98" spans="5:10" x14ac:dyDescent="0.2">
      <c r="E98" s="120"/>
      <c r="F98" s="120"/>
      <c r="G98" s="120"/>
      <c r="H98" s="120"/>
      <c r="I98" s="120"/>
      <c r="J98" s="120"/>
    </row>
    <row r="99" spans="5:10" x14ac:dyDescent="0.2">
      <c r="E99" s="120"/>
      <c r="F99" s="120"/>
      <c r="G99" s="120"/>
      <c r="H99" s="120"/>
      <c r="I99" s="120"/>
      <c r="J99" s="120"/>
    </row>
    <row r="100" spans="5:10" x14ac:dyDescent="0.2">
      <c r="E100" s="120"/>
      <c r="F100" s="120"/>
      <c r="G100" s="120"/>
      <c r="H100" s="120"/>
      <c r="I100" s="120"/>
      <c r="J100" s="120"/>
    </row>
    <row r="101" spans="5:10" x14ac:dyDescent="0.2">
      <c r="E101" s="120"/>
      <c r="F101" s="120"/>
      <c r="G101" s="120"/>
      <c r="H101" s="120"/>
      <c r="I101" s="120"/>
      <c r="J101" s="120"/>
    </row>
    <row r="102" spans="5:10" x14ac:dyDescent="0.2">
      <c r="E102" s="120"/>
      <c r="F102" s="120"/>
      <c r="G102" s="120"/>
      <c r="H102" s="120"/>
      <c r="I102" s="120"/>
      <c r="J102" s="120"/>
    </row>
    <row r="103" spans="5:10" x14ac:dyDescent="0.2">
      <c r="E103" s="120"/>
      <c r="F103" s="120"/>
      <c r="G103" s="120"/>
      <c r="H103" s="120"/>
      <c r="I103" s="120"/>
      <c r="J103" s="120"/>
    </row>
    <row r="104" spans="5:10" x14ac:dyDescent="0.2">
      <c r="E104" s="120"/>
      <c r="F104" s="120"/>
      <c r="G104" s="120"/>
      <c r="H104" s="120"/>
      <c r="I104" s="120"/>
      <c r="J104" s="120"/>
    </row>
    <row r="105" spans="5:10" x14ac:dyDescent="0.2">
      <c r="E105" s="120"/>
      <c r="F105" s="120"/>
      <c r="G105" s="120"/>
      <c r="H105" s="120"/>
      <c r="I105" s="120"/>
      <c r="J105" s="120"/>
    </row>
    <row r="106" spans="5:10" x14ac:dyDescent="0.2">
      <c r="E106" s="120"/>
      <c r="F106" s="120"/>
      <c r="G106" s="120"/>
      <c r="H106" s="120"/>
      <c r="I106" s="120"/>
      <c r="J106" s="120"/>
    </row>
    <row r="107" spans="5:10" x14ac:dyDescent="0.2">
      <c r="E107" s="120"/>
      <c r="F107" s="120"/>
      <c r="G107" s="120"/>
      <c r="H107" s="120"/>
      <c r="I107" s="120"/>
      <c r="J107" s="120"/>
    </row>
    <row r="108" spans="5:10" x14ac:dyDescent="0.2">
      <c r="E108" s="120"/>
      <c r="F108" s="120"/>
      <c r="G108" s="120"/>
      <c r="H108" s="120"/>
      <c r="I108" s="120"/>
      <c r="J108" s="120"/>
    </row>
    <row r="109" spans="5:10" x14ac:dyDescent="0.2">
      <c r="E109" s="120"/>
      <c r="F109" s="120"/>
      <c r="G109" s="120"/>
      <c r="H109" s="120"/>
      <c r="I109" s="120"/>
      <c r="J109" s="120"/>
    </row>
    <row r="110" spans="5:10" x14ac:dyDescent="0.2">
      <c r="E110" s="120"/>
      <c r="F110" s="120"/>
      <c r="G110" s="120"/>
      <c r="H110" s="120"/>
      <c r="I110" s="120"/>
      <c r="J110" s="120"/>
    </row>
    <row r="111" spans="5:10" x14ac:dyDescent="0.2">
      <c r="E111" s="120"/>
      <c r="F111" s="120"/>
      <c r="G111" s="120"/>
      <c r="H111" s="120"/>
      <c r="I111" s="120"/>
      <c r="J111" s="120"/>
    </row>
    <row r="112" spans="5:10" x14ac:dyDescent="0.2">
      <c r="E112" s="120"/>
      <c r="F112" s="120"/>
      <c r="G112" s="120"/>
      <c r="H112" s="120"/>
      <c r="I112" s="120"/>
      <c r="J112" s="120"/>
    </row>
    <row r="113" spans="5:10" x14ac:dyDescent="0.2">
      <c r="E113" s="120"/>
      <c r="F113" s="120"/>
      <c r="G113" s="120"/>
      <c r="H113" s="120"/>
      <c r="I113" s="120"/>
      <c r="J113" s="120"/>
    </row>
    <row r="114" spans="5:10" x14ac:dyDescent="0.2">
      <c r="E114" s="120"/>
      <c r="F114" s="120"/>
      <c r="G114" s="120"/>
      <c r="H114" s="120"/>
      <c r="I114" s="120"/>
      <c r="J114" s="120"/>
    </row>
    <row r="115" spans="5:10" x14ac:dyDescent="0.2">
      <c r="E115" s="120"/>
      <c r="F115" s="120"/>
      <c r="G115" s="120"/>
      <c r="H115" s="120"/>
      <c r="I115" s="120"/>
      <c r="J115" s="120"/>
    </row>
    <row r="116" spans="5:10" x14ac:dyDescent="0.2">
      <c r="E116" s="120"/>
      <c r="F116" s="120"/>
      <c r="G116" s="120"/>
      <c r="H116" s="120"/>
      <c r="I116" s="120"/>
      <c r="J116" s="120"/>
    </row>
    <row r="117" spans="5:10" x14ac:dyDescent="0.2">
      <c r="E117" s="120"/>
      <c r="F117" s="120"/>
      <c r="G117" s="120"/>
      <c r="H117" s="120"/>
      <c r="I117" s="120"/>
      <c r="J117" s="120"/>
    </row>
    <row r="118" spans="5:10" x14ac:dyDescent="0.2">
      <c r="E118" s="120"/>
      <c r="F118" s="120"/>
      <c r="G118" s="120"/>
      <c r="H118" s="120"/>
      <c r="I118" s="120"/>
      <c r="J118" s="120"/>
    </row>
    <row r="119" spans="5:10" x14ac:dyDescent="0.2">
      <c r="E119" s="120"/>
      <c r="F119" s="120"/>
      <c r="G119" s="120"/>
      <c r="H119" s="120"/>
      <c r="I119" s="120"/>
      <c r="J119" s="120"/>
    </row>
    <row r="120" spans="5:10" x14ac:dyDescent="0.2">
      <c r="E120" s="120"/>
      <c r="F120" s="120"/>
      <c r="G120" s="120"/>
      <c r="H120" s="120"/>
      <c r="I120" s="120"/>
      <c r="J120" s="120"/>
    </row>
    <row r="121" spans="5:10" x14ac:dyDescent="0.2">
      <c r="E121" s="120"/>
      <c r="F121" s="120"/>
      <c r="G121" s="120"/>
      <c r="H121" s="120"/>
      <c r="I121" s="120"/>
      <c r="J121" s="120"/>
    </row>
  </sheetData>
  <phoneticPr fontId="3" type="noConversion"/>
  <hyperlinks>
    <hyperlink ref="A53" location="Metadaten!A1" display="&lt;&lt;&lt; Metadaten " xr:uid="{E8B5E613-5481-4D5B-894D-B9D8B651C7FF}"/>
    <hyperlink ref="A4" location="Inhalt!A1" display="&lt;&lt;&lt; Inhalt" xr:uid="{ECAD9255-2362-4626-96C7-6521B9A7C438}"/>
  </hyperlinks>
  <pageMargins left="0.78740157499999996" right="0.78740157499999996" top="0.984251969" bottom="0.984251969" header="0.4921259845" footer="0.4921259845"/>
  <pageSetup paperSize="9" scale="6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1"/>
  <sheetViews>
    <sheetView zoomScaleNormal="100" workbookViewId="0">
      <selection activeCell="A7" sqref="A7"/>
    </sheetView>
  </sheetViews>
  <sheetFormatPr baseColWidth="10" defaultRowHeight="12.75" x14ac:dyDescent="0.2"/>
  <cols>
    <col min="1" max="2" width="4.7109375" style="8" customWidth="1"/>
    <col min="3" max="3" width="43.42578125" style="8" customWidth="1"/>
    <col min="4" max="9" width="12.140625" style="8" customWidth="1"/>
    <col min="10" max="16384" width="11.42578125" style="8"/>
  </cols>
  <sheetData>
    <row r="1" spans="1:9" ht="15.95" customHeight="1" x14ac:dyDescent="0.25">
      <c r="A1" s="12" t="s">
        <v>130</v>
      </c>
      <c r="B1" s="12"/>
      <c r="D1" s="12"/>
      <c r="E1" s="12"/>
      <c r="F1" s="12"/>
      <c r="G1" s="12"/>
      <c r="H1" s="12"/>
      <c r="I1" s="12"/>
    </row>
    <row r="2" spans="1:9" ht="15.95" customHeight="1" x14ac:dyDescent="0.25">
      <c r="A2" s="21" t="s">
        <v>162</v>
      </c>
      <c r="B2" s="66"/>
      <c r="D2" s="12"/>
      <c r="E2" s="12"/>
      <c r="F2" s="12"/>
      <c r="G2" s="12"/>
      <c r="H2" s="12"/>
      <c r="I2" s="12"/>
    </row>
    <row r="3" spans="1:9" ht="15.95" customHeight="1" x14ac:dyDescent="0.25">
      <c r="D3" s="12"/>
      <c r="E3" s="12"/>
      <c r="F3" s="12"/>
      <c r="G3" s="12"/>
      <c r="H3" s="12"/>
      <c r="I3" s="12"/>
    </row>
    <row r="4" spans="1:9" ht="15.95" customHeight="1" x14ac:dyDescent="0.25">
      <c r="A4" s="14" t="s">
        <v>120</v>
      </c>
      <c r="D4" s="15"/>
      <c r="E4" s="12"/>
      <c r="F4" s="12"/>
      <c r="G4" s="12"/>
      <c r="H4" s="12"/>
      <c r="I4" s="12"/>
    </row>
    <row r="5" spans="1:9" ht="15.95" customHeight="1" x14ac:dyDescent="0.25">
      <c r="A5" s="12"/>
      <c r="D5" s="12"/>
      <c r="E5" s="12"/>
      <c r="F5" s="12"/>
      <c r="G5" s="12"/>
      <c r="H5" s="12"/>
      <c r="I5" s="12"/>
    </row>
    <row r="6" spans="1:9" ht="15.95" customHeight="1" x14ac:dyDescent="0.2">
      <c r="A6" s="13" t="s">
        <v>45</v>
      </c>
      <c r="I6" s="21"/>
    </row>
    <row r="7" spans="1:9" ht="15.95" customHeight="1" x14ac:dyDescent="0.2">
      <c r="D7" s="109" t="s">
        <v>4</v>
      </c>
      <c r="E7" s="109"/>
      <c r="F7" s="109" t="s">
        <v>5</v>
      </c>
      <c r="G7" s="109"/>
      <c r="H7" s="109" t="s">
        <v>6</v>
      </c>
      <c r="I7" s="109"/>
    </row>
    <row r="8" spans="1:9" ht="15.95" customHeight="1" x14ac:dyDescent="0.2">
      <c r="A8" s="109" t="s">
        <v>58</v>
      </c>
      <c r="B8" s="109"/>
      <c r="C8" s="118"/>
      <c r="D8" s="109" t="s">
        <v>53</v>
      </c>
      <c r="E8" s="109" t="s">
        <v>54</v>
      </c>
      <c r="F8" s="109" t="s">
        <v>53</v>
      </c>
      <c r="G8" s="109" t="s">
        <v>54</v>
      </c>
      <c r="H8" s="109" t="s">
        <v>53</v>
      </c>
      <c r="I8" s="110" t="s">
        <v>54</v>
      </c>
    </row>
    <row r="9" spans="1:9" ht="15.95" customHeight="1" x14ac:dyDescent="0.2">
      <c r="A9" s="86" t="s">
        <v>14</v>
      </c>
      <c r="B9" s="86"/>
      <c r="D9" s="68">
        <v>198750729</v>
      </c>
      <c r="E9" s="87">
        <v>100</v>
      </c>
      <c r="F9" s="88">
        <v>154313669</v>
      </c>
      <c r="G9" s="87">
        <v>100</v>
      </c>
      <c r="H9" s="88">
        <v>44437060</v>
      </c>
      <c r="I9" s="87">
        <v>100</v>
      </c>
    </row>
    <row r="10" spans="1:9" ht="15.95" customHeight="1" x14ac:dyDescent="0.2">
      <c r="A10" s="89" t="s">
        <v>7</v>
      </c>
      <c r="B10" s="89"/>
      <c r="C10" s="89"/>
      <c r="D10" s="16">
        <v>191107492</v>
      </c>
      <c r="E10" s="23">
        <v>96.15</v>
      </c>
      <c r="F10" s="29">
        <v>151003478</v>
      </c>
      <c r="G10" s="23">
        <v>97.85</v>
      </c>
      <c r="H10" s="29">
        <v>40104014</v>
      </c>
      <c r="I10" s="23">
        <v>90.25</v>
      </c>
    </row>
    <row r="11" spans="1:9" ht="15.95" customHeight="1" x14ac:dyDescent="0.2">
      <c r="A11" s="89"/>
      <c r="B11" s="27" t="s">
        <v>12</v>
      </c>
      <c r="C11" s="89"/>
      <c r="D11" s="16">
        <f>D12+D13</f>
        <v>99926854</v>
      </c>
      <c r="E11" s="23">
        <f>E12+E13</f>
        <v>50.28</v>
      </c>
      <c r="F11" s="124">
        <f t="shared" ref="F11:I11" si="0">F12+F13</f>
        <v>74307778</v>
      </c>
      <c r="G11" s="23">
        <f t="shared" si="0"/>
        <v>48.16</v>
      </c>
      <c r="H11" s="124">
        <f t="shared" si="0"/>
        <v>25619077</v>
      </c>
      <c r="I11" s="23">
        <f t="shared" si="0"/>
        <v>57.65</v>
      </c>
    </row>
    <row r="12" spans="1:9" ht="15.95" customHeight="1" x14ac:dyDescent="0.2">
      <c r="A12" s="89"/>
      <c r="B12" s="89"/>
      <c r="C12" s="79" t="s">
        <v>8</v>
      </c>
      <c r="D12" s="16">
        <v>83980702</v>
      </c>
      <c r="E12" s="23">
        <v>42.26</v>
      </c>
      <c r="F12" s="29">
        <v>63867758</v>
      </c>
      <c r="G12" s="23">
        <v>41.39</v>
      </c>
      <c r="H12" s="29">
        <v>20112945</v>
      </c>
      <c r="I12" s="23">
        <v>45.26</v>
      </c>
    </row>
    <row r="13" spans="1:9" ht="15.95" customHeight="1" x14ac:dyDescent="0.2">
      <c r="A13" s="89"/>
      <c r="B13" s="89"/>
      <c r="C13" s="79" t="s">
        <v>67</v>
      </c>
      <c r="D13" s="16">
        <v>15946152</v>
      </c>
      <c r="E13" s="23">
        <v>8.02</v>
      </c>
      <c r="F13" s="29">
        <v>10440020</v>
      </c>
      <c r="G13" s="23">
        <v>6.77</v>
      </c>
      <c r="H13" s="29">
        <v>5506132</v>
      </c>
      <c r="I13" s="23">
        <v>12.39</v>
      </c>
    </row>
    <row r="14" spans="1:9" ht="15.95" customHeight="1" x14ac:dyDescent="0.2">
      <c r="A14" s="89"/>
      <c r="B14" s="27" t="s">
        <v>9</v>
      </c>
      <c r="C14" s="89"/>
      <c r="D14" s="16">
        <v>24625018</v>
      </c>
      <c r="E14" s="23">
        <v>12.39</v>
      </c>
      <c r="F14" s="29">
        <v>12439624</v>
      </c>
      <c r="G14" s="23">
        <v>8.06</v>
      </c>
      <c r="H14" s="29">
        <v>12185395</v>
      </c>
      <c r="I14" s="23">
        <v>27.42</v>
      </c>
    </row>
    <row r="15" spans="1:9" ht="15.95" customHeight="1" x14ac:dyDescent="0.2">
      <c r="A15" s="89"/>
      <c r="B15" s="89"/>
      <c r="C15" s="79" t="s">
        <v>59</v>
      </c>
      <c r="D15" s="16">
        <v>3984741</v>
      </c>
      <c r="E15" s="23">
        <v>2</v>
      </c>
      <c r="F15" s="29">
        <v>2798865</v>
      </c>
      <c r="G15" s="23">
        <v>1.81</v>
      </c>
      <c r="H15" s="29">
        <v>1185876</v>
      </c>
      <c r="I15" s="23">
        <v>2.67</v>
      </c>
    </row>
    <row r="16" spans="1:9" ht="15.95" customHeight="1" x14ac:dyDescent="0.2">
      <c r="A16" s="89"/>
      <c r="B16" s="89"/>
      <c r="C16" s="79" t="s">
        <v>13</v>
      </c>
      <c r="D16" s="16">
        <v>1463025</v>
      </c>
      <c r="E16" s="23">
        <v>0.74</v>
      </c>
      <c r="F16" s="29">
        <v>565818</v>
      </c>
      <c r="G16" s="23">
        <v>0.37</v>
      </c>
      <c r="H16" s="29">
        <v>897208</v>
      </c>
      <c r="I16" s="26">
        <v>2.02</v>
      </c>
    </row>
    <row r="17" spans="1:9" ht="15.95" customHeight="1" x14ac:dyDescent="0.2">
      <c r="A17" s="89"/>
      <c r="B17" s="89"/>
      <c r="C17" s="79" t="s">
        <v>31</v>
      </c>
      <c r="D17" s="16">
        <v>8544010</v>
      </c>
      <c r="E17" s="23">
        <v>4.3</v>
      </c>
      <c r="F17" s="29">
        <v>4249916</v>
      </c>
      <c r="G17" s="23">
        <v>2.75</v>
      </c>
      <c r="H17" s="29">
        <v>4294093</v>
      </c>
      <c r="I17" s="23">
        <v>9.66</v>
      </c>
    </row>
    <row r="18" spans="1:9" ht="15.95" customHeight="1" x14ac:dyDescent="0.2">
      <c r="A18" s="89"/>
      <c r="B18" s="89"/>
      <c r="C18" s="79" t="s">
        <v>32</v>
      </c>
      <c r="D18" s="16">
        <v>1337901</v>
      </c>
      <c r="E18" s="23">
        <v>0.67</v>
      </c>
      <c r="F18" s="29">
        <v>1019452</v>
      </c>
      <c r="G18" s="23">
        <v>0.66</v>
      </c>
      <c r="H18" s="29">
        <v>318449</v>
      </c>
      <c r="I18" s="23">
        <v>0.72</v>
      </c>
    </row>
    <row r="19" spans="1:9" ht="15.95" customHeight="1" x14ac:dyDescent="0.2">
      <c r="A19" s="89"/>
      <c r="B19" s="89"/>
      <c r="C19" s="79" t="s">
        <v>39</v>
      </c>
      <c r="D19" s="16">
        <v>9295341</v>
      </c>
      <c r="E19" s="23">
        <v>4.68</v>
      </c>
      <c r="F19" s="29">
        <v>3805572</v>
      </c>
      <c r="G19" s="23">
        <v>2.4700000000000002</v>
      </c>
      <c r="H19" s="29">
        <v>5489769</v>
      </c>
      <c r="I19" s="23">
        <v>12.35</v>
      </c>
    </row>
    <row r="20" spans="1:9" ht="15.95" customHeight="1" x14ac:dyDescent="0.2">
      <c r="A20" s="89"/>
      <c r="B20" s="27" t="s">
        <v>10</v>
      </c>
      <c r="C20" s="89"/>
      <c r="D20" s="16">
        <v>66555620</v>
      </c>
      <c r="E20" s="23">
        <v>33.49</v>
      </c>
      <c r="F20" s="29">
        <v>64256077</v>
      </c>
      <c r="G20" s="23">
        <v>41.64</v>
      </c>
      <c r="H20" s="29">
        <v>2299543</v>
      </c>
      <c r="I20" s="23">
        <v>5.17</v>
      </c>
    </row>
    <row r="21" spans="1:9" ht="15.95" customHeight="1" x14ac:dyDescent="0.2">
      <c r="A21" s="89"/>
      <c r="B21" s="89"/>
      <c r="C21" s="79" t="s">
        <v>38</v>
      </c>
      <c r="D21" s="16">
        <v>1172896</v>
      </c>
      <c r="E21" s="23">
        <v>0.59</v>
      </c>
      <c r="F21" s="29">
        <v>1172896</v>
      </c>
      <c r="G21" s="23">
        <v>0.76</v>
      </c>
      <c r="H21" s="29">
        <v>0</v>
      </c>
      <c r="I21" s="24">
        <v>0</v>
      </c>
    </row>
    <row r="22" spans="1:9" ht="15.95" customHeight="1" x14ac:dyDescent="0.2">
      <c r="A22" s="89"/>
      <c r="B22" s="89"/>
      <c r="C22" s="79" t="s">
        <v>60</v>
      </c>
      <c r="D22" s="16">
        <v>21578065</v>
      </c>
      <c r="E22" s="23">
        <v>10.86</v>
      </c>
      <c r="F22" s="29">
        <v>21578065</v>
      </c>
      <c r="G22" s="23">
        <v>13.98</v>
      </c>
      <c r="H22" s="29">
        <v>0</v>
      </c>
      <c r="I22" s="24">
        <v>0</v>
      </c>
    </row>
    <row r="23" spans="1:9" ht="15.95" customHeight="1" x14ac:dyDescent="0.2">
      <c r="A23" s="89"/>
      <c r="B23" s="89"/>
      <c r="C23" s="79" t="s">
        <v>30</v>
      </c>
      <c r="D23" s="16">
        <v>10325999</v>
      </c>
      <c r="E23" s="23">
        <v>5.2</v>
      </c>
      <c r="F23" s="29">
        <v>8538008</v>
      </c>
      <c r="G23" s="23">
        <v>5.53</v>
      </c>
      <c r="H23" s="29">
        <v>1787991</v>
      </c>
      <c r="I23" s="23">
        <v>4.0199999999999996</v>
      </c>
    </row>
    <row r="24" spans="1:9" ht="15.95" customHeight="1" x14ac:dyDescent="0.2">
      <c r="A24" s="89"/>
      <c r="B24" s="89"/>
      <c r="C24" s="79" t="s">
        <v>33</v>
      </c>
      <c r="D24" s="16">
        <v>5898743</v>
      </c>
      <c r="E24" s="23">
        <v>2.97</v>
      </c>
      <c r="F24" s="29">
        <v>5615113</v>
      </c>
      <c r="G24" s="23">
        <v>3.64</v>
      </c>
      <c r="H24" s="29">
        <v>283630</v>
      </c>
      <c r="I24" s="23">
        <v>0.64</v>
      </c>
    </row>
    <row r="25" spans="1:9" ht="15.95" customHeight="1" x14ac:dyDescent="0.2">
      <c r="A25" s="89"/>
      <c r="B25" s="89"/>
      <c r="C25" s="84" t="s">
        <v>40</v>
      </c>
      <c r="D25" s="16">
        <v>5661108</v>
      </c>
      <c r="E25" s="23">
        <v>2.85</v>
      </c>
      <c r="F25" s="29">
        <v>5661108</v>
      </c>
      <c r="G25" s="26">
        <v>3.67</v>
      </c>
      <c r="H25" s="29">
        <v>0</v>
      </c>
      <c r="I25" s="24">
        <v>0</v>
      </c>
    </row>
    <row r="26" spans="1:9" ht="15.95" customHeight="1" x14ac:dyDescent="0.2">
      <c r="A26" s="89"/>
      <c r="B26" s="89"/>
      <c r="C26" s="84" t="s">
        <v>61</v>
      </c>
      <c r="D26" s="16">
        <v>5655473</v>
      </c>
      <c r="E26" s="23">
        <v>2.85</v>
      </c>
      <c r="F26" s="29">
        <v>5655473</v>
      </c>
      <c r="G26" s="26">
        <v>3.66</v>
      </c>
      <c r="H26" s="29">
        <v>0</v>
      </c>
      <c r="I26" s="24">
        <v>0</v>
      </c>
    </row>
    <row r="27" spans="1:9" ht="15.95" customHeight="1" x14ac:dyDescent="0.2">
      <c r="A27" s="89"/>
      <c r="B27" s="89"/>
      <c r="C27" s="84" t="s">
        <v>52</v>
      </c>
      <c r="D27" s="16">
        <v>16559656</v>
      </c>
      <c r="E27" s="23">
        <v>8.33</v>
      </c>
      <c r="F27" s="29">
        <v>16558856</v>
      </c>
      <c r="G27" s="26">
        <v>10.73</v>
      </c>
      <c r="H27" s="29">
        <v>800</v>
      </c>
      <c r="I27" s="24">
        <v>0</v>
      </c>
    </row>
    <row r="28" spans="1:9" ht="15.95" customHeight="1" x14ac:dyDescent="0.2">
      <c r="A28" s="89"/>
      <c r="B28" s="89"/>
      <c r="C28" s="79" t="s">
        <v>34</v>
      </c>
      <c r="D28" s="16">
        <v>-296320</v>
      </c>
      <c r="E28" s="23">
        <v>-0.15</v>
      </c>
      <c r="F28" s="29">
        <v>-523441</v>
      </c>
      <c r="G28" s="23">
        <v>-0.34</v>
      </c>
      <c r="H28" s="29">
        <v>227121</v>
      </c>
      <c r="I28" s="23">
        <v>0.51</v>
      </c>
    </row>
    <row r="29" spans="1:9" ht="15.95" customHeight="1" x14ac:dyDescent="0.2">
      <c r="A29" s="89" t="s">
        <v>11</v>
      </c>
      <c r="B29" s="89"/>
      <c r="C29" s="89"/>
      <c r="D29" s="16">
        <v>7643237</v>
      </c>
      <c r="E29" s="23">
        <v>3.85</v>
      </c>
      <c r="F29" s="29">
        <v>3310191</v>
      </c>
      <c r="G29" s="23">
        <v>2.15</v>
      </c>
      <c r="H29" s="29">
        <v>4333046</v>
      </c>
      <c r="I29" s="23">
        <v>9.75</v>
      </c>
    </row>
    <row r="30" spans="1:9" ht="15.95" customHeight="1" x14ac:dyDescent="0.2">
      <c r="E30" s="121"/>
    </row>
    <row r="31" spans="1:9" ht="15.95" customHeight="1" x14ac:dyDescent="0.2">
      <c r="A31" s="19" t="s">
        <v>121</v>
      </c>
    </row>
  </sheetData>
  <phoneticPr fontId="3" type="noConversion"/>
  <hyperlinks>
    <hyperlink ref="A31" location="Metadaten!A1" display="&lt;&lt;&lt; Metadaten " xr:uid="{0D98956B-67CE-4B00-AE9C-C3F4411B31C1}"/>
    <hyperlink ref="A4" location="Inhalt!A1" display="&lt;&lt;&lt; Inhalt" xr:uid="{92E3B5C0-0735-4E1E-B49B-770D6C5735D6}"/>
  </hyperlinks>
  <pageMargins left="0.78740157499999996" right="0.78740157499999996" top="0.984251969" bottom="0.984251969" header="0.4921259845" footer="0.4921259845"/>
  <pageSetup paperSize="9" scale="6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9"/>
  <sheetViews>
    <sheetView zoomScaleNormal="100" workbookViewId="0">
      <selection activeCell="A7" sqref="A7"/>
    </sheetView>
  </sheetViews>
  <sheetFormatPr baseColWidth="10" defaultRowHeight="12.75" x14ac:dyDescent="0.2"/>
  <cols>
    <col min="1" max="2" width="4.7109375" style="8" customWidth="1"/>
    <col min="3" max="3" width="33" style="8" customWidth="1"/>
    <col min="4" max="4" width="10.85546875" style="8" bestFit="1" customWidth="1"/>
    <col min="5" max="6" width="16.7109375" style="8" customWidth="1"/>
    <col min="7" max="7" width="20.7109375" style="8" customWidth="1"/>
    <col min="8" max="8" width="16.7109375" style="8" customWidth="1"/>
    <col min="9" max="9" width="25.7109375" style="8" customWidth="1"/>
    <col min="10" max="16384" width="11.42578125" style="8"/>
  </cols>
  <sheetData>
    <row r="1" spans="1:9" ht="15.95" customHeight="1" x14ac:dyDescent="0.25">
      <c r="A1" s="12" t="s">
        <v>16</v>
      </c>
      <c r="B1" s="12"/>
      <c r="D1" s="12"/>
      <c r="E1" s="12"/>
      <c r="F1" s="12"/>
      <c r="G1" s="12"/>
      <c r="H1" s="12"/>
      <c r="I1" s="12"/>
    </row>
    <row r="2" spans="1:9" ht="15.95" customHeight="1" x14ac:dyDescent="0.25">
      <c r="A2" s="21" t="s">
        <v>162</v>
      </c>
      <c r="B2" s="66"/>
      <c r="D2" s="12"/>
      <c r="E2" s="12"/>
      <c r="F2" s="12"/>
      <c r="G2" s="12"/>
      <c r="H2" s="12"/>
      <c r="I2" s="12"/>
    </row>
    <row r="3" spans="1:9" ht="15.95" customHeight="1" x14ac:dyDescent="0.2">
      <c r="D3" s="21"/>
      <c r="E3" s="21"/>
      <c r="F3" s="21"/>
      <c r="G3" s="21"/>
      <c r="H3" s="21"/>
      <c r="I3" s="21"/>
    </row>
    <row r="4" spans="1:9" ht="15.95" customHeight="1" x14ac:dyDescent="0.2">
      <c r="A4" s="14" t="s">
        <v>120</v>
      </c>
      <c r="B4" s="14"/>
      <c r="D4" s="15"/>
      <c r="E4" s="21"/>
      <c r="F4" s="21"/>
      <c r="G4" s="21"/>
      <c r="H4" s="21"/>
      <c r="I4" s="21"/>
    </row>
    <row r="5" spans="1:9" ht="15.95" customHeight="1" x14ac:dyDescent="0.2">
      <c r="A5" s="122"/>
      <c r="B5" s="122"/>
      <c r="D5" s="21"/>
      <c r="E5" s="21"/>
      <c r="F5" s="21"/>
      <c r="G5" s="21"/>
      <c r="H5" s="21"/>
      <c r="I5" s="21"/>
    </row>
    <row r="6" spans="1:9" ht="15.95" customHeight="1" x14ac:dyDescent="0.2">
      <c r="A6" s="13" t="s">
        <v>46</v>
      </c>
      <c r="B6" s="13"/>
      <c r="I6" s="21"/>
    </row>
    <row r="7" spans="1:9" ht="15.95" customHeight="1" x14ac:dyDescent="0.2">
      <c r="D7" s="31" t="s">
        <v>3</v>
      </c>
      <c r="E7" s="109" t="s">
        <v>12</v>
      </c>
      <c r="F7" s="109"/>
      <c r="G7" s="109"/>
      <c r="H7" s="31" t="s">
        <v>9</v>
      </c>
      <c r="I7" s="31" t="s">
        <v>10</v>
      </c>
    </row>
    <row r="8" spans="1:9" ht="15.95" customHeight="1" x14ac:dyDescent="0.2">
      <c r="A8" s="30" t="s">
        <v>57</v>
      </c>
      <c r="B8" s="30"/>
      <c r="C8" s="118"/>
      <c r="D8" s="91"/>
      <c r="E8" s="92" t="s">
        <v>4</v>
      </c>
      <c r="F8" s="92" t="s">
        <v>8</v>
      </c>
      <c r="G8" s="92" t="s">
        <v>69</v>
      </c>
      <c r="H8" s="65"/>
      <c r="I8" s="65"/>
    </row>
    <row r="9" spans="1:9" ht="15.95" customHeight="1" x14ac:dyDescent="0.2">
      <c r="A9" s="90" t="s">
        <v>51</v>
      </c>
      <c r="B9" s="90"/>
      <c r="D9" s="68">
        <v>191107492</v>
      </c>
      <c r="E9" s="88">
        <v>99926854</v>
      </c>
      <c r="F9" s="88">
        <v>83980702</v>
      </c>
      <c r="G9" s="88">
        <v>15946152</v>
      </c>
      <c r="H9" s="88">
        <v>24625018</v>
      </c>
      <c r="I9" s="88">
        <v>66555620</v>
      </c>
    </row>
    <row r="10" spans="1:9" ht="15.95" customHeight="1" x14ac:dyDescent="0.2">
      <c r="A10" s="89" t="s">
        <v>17</v>
      </c>
      <c r="B10" s="89"/>
      <c r="C10" s="89"/>
      <c r="D10" s="16">
        <v>150264029</v>
      </c>
      <c r="E10" s="29">
        <v>97780814</v>
      </c>
      <c r="F10" s="29">
        <v>83140953</v>
      </c>
      <c r="G10" s="29">
        <v>14639861</v>
      </c>
      <c r="H10" s="29">
        <v>24313514</v>
      </c>
      <c r="I10" s="29">
        <v>28169701</v>
      </c>
    </row>
    <row r="11" spans="1:9" ht="15.95" customHeight="1" x14ac:dyDescent="0.2">
      <c r="A11" s="89"/>
      <c r="B11" s="79" t="s">
        <v>65</v>
      </c>
      <c r="C11" s="89"/>
      <c r="D11" s="16">
        <v>60533228</v>
      </c>
      <c r="E11" s="29">
        <v>47820294</v>
      </c>
      <c r="F11" s="29">
        <v>39811636</v>
      </c>
      <c r="G11" s="29">
        <v>8008658</v>
      </c>
      <c r="H11" s="29">
        <v>12439689</v>
      </c>
      <c r="I11" s="29">
        <v>273244</v>
      </c>
    </row>
    <row r="12" spans="1:9" ht="15.95" customHeight="1" x14ac:dyDescent="0.2">
      <c r="A12" s="89"/>
      <c r="B12" s="79" t="s">
        <v>1</v>
      </c>
      <c r="C12" s="89"/>
      <c r="D12" s="16">
        <v>47507023</v>
      </c>
      <c r="E12" s="29">
        <v>37046535</v>
      </c>
      <c r="F12" s="29">
        <v>32427230</v>
      </c>
      <c r="G12" s="29">
        <v>4619305</v>
      </c>
      <c r="H12" s="29">
        <v>9279550</v>
      </c>
      <c r="I12" s="29">
        <v>1180935</v>
      </c>
    </row>
    <row r="13" spans="1:9" ht="15.95" customHeight="1" x14ac:dyDescent="0.2">
      <c r="A13" s="89"/>
      <c r="B13" s="79"/>
      <c r="C13" s="79" t="s">
        <v>35</v>
      </c>
      <c r="D13" s="16">
        <v>16082067</v>
      </c>
      <c r="E13" s="29">
        <v>12984237</v>
      </c>
      <c r="F13" s="29">
        <v>11559590</v>
      </c>
      <c r="G13" s="29">
        <v>1424647</v>
      </c>
      <c r="H13" s="29">
        <v>2766937</v>
      </c>
      <c r="I13" s="29">
        <v>330893</v>
      </c>
    </row>
    <row r="14" spans="1:9" ht="15.95" customHeight="1" x14ac:dyDescent="0.2">
      <c r="A14" s="89"/>
      <c r="B14" s="79"/>
      <c r="C14" s="79" t="s">
        <v>36</v>
      </c>
      <c r="D14" s="16">
        <v>20062497</v>
      </c>
      <c r="E14" s="29">
        <v>15325770</v>
      </c>
      <c r="F14" s="29">
        <v>13327740</v>
      </c>
      <c r="G14" s="29">
        <v>1998030</v>
      </c>
      <c r="H14" s="29">
        <v>4218936</v>
      </c>
      <c r="I14" s="29">
        <v>517790</v>
      </c>
    </row>
    <row r="15" spans="1:9" ht="15.95" customHeight="1" x14ac:dyDescent="0.2">
      <c r="A15" s="89"/>
      <c r="B15" s="79"/>
      <c r="C15" s="79" t="s">
        <v>49</v>
      </c>
      <c r="D15" s="16">
        <v>11362459</v>
      </c>
      <c r="E15" s="29">
        <v>8736528</v>
      </c>
      <c r="F15" s="29">
        <v>7539900</v>
      </c>
      <c r="G15" s="29">
        <v>1196628</v>
      </c>
      <c r="H15" s="29">
        <v>2293677</v>
      </c>
      <c r="I15" s="29">
        <v>332252</v>
      </c>
    </row>
    <row r="16" spans="1:9" ht="15.95" customHeight="1" x14ac:dyDescent="0.2">
      <c r="A16" s="89"/>
      <c r="B16" s="79" t="s">
        <v>2</v>
      </c>
      <c r="C16" s="79"/>
      <c r="D16" s="16">
        <v>26923778</v>
      </c>
      <c r="E16" s="29">
        <v>12913983</v>
      </c>
      <c r="F16" s="29">
        <v>10902086</v>
      </c>
      <c r="G16" s="29">
        <v>2011897</v>
      </c>
      <c r="H16" s="29">
        <v>2594274</v>
      </c>
      <c r="I16" s="29">
        <v>11415522</v>
      </c>
    </row>
    <row r="17" spans="1:9" ht="15.95" customHeight="1" x14ac:dyDescent="0.2">
      <c r="A17" s="89"/>
      <c r="B17" s="79"/>
      <c r="C17" s="79" t="s">
        <v>27</v>
      </c>
      <c r="D17" s="16">
        <v>1915979</v>
      </c>
      <c r="E17" s="29">
        <v>1579597</v>
      </c>
      <c r="F17" s="29">
        <v>1449891</v>
      </c>
      <c r="G17" s="29">
        <v>129706</v>
      </c>
      <c r="H17" s="29">
        <v>301416</v>
      </c>
      <c r="I17" s="29">
        <v>34967</v>
      </c>
    </row>
    <row r="18" spans="1:9" ht="15.95" customHeight="1" x14ac:dyDescent="0.2">
      <c r="A18" s="89"/>
      <c r="B18" s="79"/>
      <c r="C18" s="79" t="s">
        <v>50</v>
      </c>
      <c r="D18" s="16">
        <v>10741635</v>
      </c>
      <c r="E18" s="29">
        <v>8247283</v>
      </c>
      <c r="F18" s="29">
        <v>7117666</v>
      </c>
      <c r="G18" s="29">
        <v>1129617</v>
      </c>
      <c r="H18" s="29">
        <v>2196174</v>
      </c>
      <c r="I18" s="29">
        <v>298178</v>
      </c>
    </row>
    <row r="19" spans="1:9" ht="15.95" customHeight="1" x14ac:dyDescent="0.2">
      <c r="A19" s="89"/>
      <c r="B19" s="79"/>
      <c r="C19" s="79" t="s">
        <v>68</v>
      </c>
      <c r="D19" s="16">
        <v>2394409</v>
      </c>
      <c r="E19" s="29">
        <v>2334529</v>
      </c>
      <c r="F19" s="29">
        <v>2334529</v>
      </c>
      <c r="G19" s="29">
        <v>0</v>
      </c>
      <c r="H19" s="29">
        <v>59880</v>
      </c>
      <c r="I19" s="29">
        <v>0</v>
      </c>
    </row>
    <row r="20" spans="1:9" ht="15.95" customHeight="1" x14ac:dyDescent="0.2">
      <c r="A20" s="89"/>
      <c r="B20" s="79"/>
      <c r="C20" s="79" t="s">
        <v>37</v>
      </c>
      <c r="D20" s="16">
        <v>11871755</v>
      </c>
      <c r="E20" s="29">
        <v>752574</v>
      </c>
      <c r="F20" s="29">
        <v>0</v>
      </c>
      <c r="G20" s="29">
        <v>752574</v>
      </c>
      <c r="H20" s="29">
        <v>36804</v>
      </c>
      <c r="I20" s="29">
        <v>11082377</v>
      </c>
    </row>
    <row r="21" spans="1:9" ht="15.95" customHeight="1" x14ac:dyDescent="0.2">
      <c r="A21" s="89"/>
      <c r="B21" s="79" t="s">
        <v>64</v>
      </c>
      <c r="C21" s="79"/>
      <c r="D21" s="16">
        <v>15300000</v>
      </c>
      <c r="E21" s="29">
        <v>0</v>
      </c>
      <c r="F21" s="29">
        <v>0</v>
      </c>
      <c r="G21" s="29">
        <v>0</v>
      </c>
      <c r="H21" s="29">
        <v>0</v>
      </c>
      <c r="I21" s="29">
        <v>15300000</v>
      </c>
    </row>
    <row r="22" spans="1:9" ht="15.95" customHeight="1" x14ac:dyDescent="0.2">
      <c r="A22" s="79" t="s">
        <v>26</v>
      </c>
      <c r="B22" s="89"/>
      <c r="C22" s="79"/>
      <c r="D22" s="16">
        <v>40843464</v>
      </c>
      <c r="E22" s="29">
        <v>2146041</v>
      </c>
      <c r="F22" s="29">
        <v>839749</v>
      </c>
      <c r="G22" s="29">
        <v>1306292</v>
      </c>
      <c r="H22" s="29">
        <v>311504</v>
      </c>
      <c r="I22" s="29">
        <v>38385919</v>
      </c>
    </row>
    <row r="23" spans="1:9" ht="15.95" customHeight="1" x14ac:dyDescent="0.2">
      <c r="A23" s="89"/>
      <c r="B23" s="89"/>
      <c r="C23" s="79" t="s">
        <v>43</v>
      </c>
      <c r="D23" s="16">
        <v>7070047</v>
      </c>
      <c r="E23" s="29">
        <v>429855</v>
      </c>
      <c r="F23" s="29">
        <v>429855</v>
      </c>
      <c r="G23" s="29">
        <v>0</v>
      </c>
      <c r="H23" s="29">
        <v>0</v>
      </c>
      <c r="I23" s="29">
        <v>6640192</v>
      </c>
    </row>
    <row r="24" spans="1:9" ht="15.95" customHeight="1" x14ac:dyDescent="0.2">
      <c r="A24" s="89"/>
      <c r="B24" s="89"/>
      <c r="C24" s="79" t="s">
        <v>28</v>
      </c>
      <c r="D24" s="16">
        <v>436458</v>
      </c>
      <c r="E24" s="29">
        <v>409894</v>
      </c>
      <c r="F24" s="29">
        <v>409894</v>
      </c>
      <c r="G24" s="29">
        <v>0</v>
      </c>
      <c r="H24" s="29">
        <v>19369</v>
      </c>
      <c r="I24" s="29">
        <v>7195</v>
      </c>
    </row>
    <row r="25" spans="1:9" ht="15.95" customHeight="1" x14ac:dyDescent="0.2">
      <c r="A25" s="89"/>
      <c r="B25" s="89"/>
      <c r="C25" s="79" t="s">
        <v>56</v>
      </c>
      <c r="D25" s="16">
        <v>816177</v>
      </c>
      <c r="E25" s="29">
        <v>519235</v>
      </c>
      <c r="F25" s="29">
        <v>0</v>
      </c>
      <c r="G25" s="29">
        <v>519235</v>
      </c>
      <c r="H25" s="29">
        <v>228804</v>
      </c>
      <c r="I25" s="29">
        <v>68138</v>
      </c>
    </row>
    <row r="26" spans="1:9" ht="15.95" customHeight="1" x14ac:dyDescent="0.2">
      <c r="A26" s="89"/>
      <c r="B26" s="89"/>
      <c r="C26" s="79" t="s">
        <v>20</v>
      </c>
      <c r="D26" s="16">
        <v>5812198</v>
      </c>
      <c r="E26" s="29">
        <v>38229</v>
      </c>
      <c r="F26" s="29">
        <v>0</v>
      </c>
      <c r="G26" s="29">
        <v>38229</v>
      </c>
      <c r="H26" s="29">
        <v>40381</v>
      </c>
      <c r="I26" s="29">
        <v>5733589</v>
      </c>
    </row>
    <row r="27" spans="1:9" ht="15.95" customHeight="1" x14ac:dyDescent="0.2">
      <c r="A27" s="89"/>
      <c r="B27" s="89"/>
      <c r="C27" s="79" t="s">
        <v>21</v>
      </c>
      <c r="D27" s="16">
        <v>587681</v>
      </c>
      <c r="E27" s="29">
        <v>0</v>
      </c>
      <c r="F27" s="29">
        <v>0</v>
      </c>
      <c r="G27" s="29">
        <v>0</v>
      </c>
      <c r="H27" s="29">
        <v>0</v>
      </c>
      <c r="I27" s="29">
        <v>587681</v>
      </c>
    </row>
    <row r="28" spans="1:9" ht="15.95" customHeight="1" x14ac:dyDescent="0.2">
      <c r="A28" s="89"/>
      <c r="B28" s="89"/>
      <c r="C28" s="79" t="s">
        <v>30</v>
      </c>
      <c r="D28" s="16">
        <v>983431</v>
      </c>
      <c r="E28" s="29">
        <v>0</v>
      </c>
      <c r="F28" s="29">
        <v>0</v>
      </c>
      <c r="G28" s="29">
        <v>0</v>
      </c>
      <c r="H28" s="29">
        <v>0</v>
      </c>
      <c r="I28" s="29">
        <v>983431</v>
      </c>
    </row>
    <row r="29" spans="1:9" ht="15.95" customHeight="1" x14ac:dyDescent="0.2">
      <c r="A29" s="89"/>
      <c r="B29" s="89"/>
      <c r="C29" s="79" t="s">
        <v>40</v>
      </c>
      <c r="D29" s="16">
        <v>5931005</v>
      </c>
      <c r="E29" s="29">
        <v>0</v>
      </c>
      <c r="F29" s="29">
        <v>0</v>
      </c>
      <c r="G29" s="29">
        <v>0</v>
      </c>
      <c r="H29" s="29">
        <v>0</v>
      </c>
      <c r="I29" s="29">
        <v>5931005</v>
      </c>
    </row>
    <row r="30" spans="1:9" ht="15.95" customHeight="1" x14ac:dyDescent="0.2">
      <c r="A30" s="89"/>
      <c r="B30" s="89"/>
      <c r="C30" s="79" t="s">
        <v>62</v>
      </c>
      <c r="D30" s="16">
        <v>5655473</v>
      </c>
      <c r="E30" s="29">
        <v>0</v>
      </c>
      <c r="F30" s="29">
        <v>0</v>
      </c>
      <c r="G30" s="29">
        <v>0</v>
      </c>
      <c r="H30" s="29">
        <v>0</v>
      </c>
      <c r="I30" s="29">
        <v>5655473</v>
      </c>
    </row>
    <row r="31" spans="1:9" ht="15.95" customHeight="1" x14ac:dyDescent="0.2">
      <c r="A31" s="89"/>
      <c r="B31" s="89"/>
      <c r="C31" s="79" t="s">
        <v>52</v>
      </c>
      <c r="D31" s="16">
        <v>1849415</v>
      </c>
      <c r="E31" s="29">
        <v>0</v>
      </c>
      <c r="F31" s="29">
        <v>0</v>
      </c>
      <c r="G31" s="29">
        <v>0</v>
      </c>
      <c r="H31" s="29">
        <v>0</v>
      </c>
      <c r="I31" s="29">
        <v>1849415</v>
      </c>
    </row>
    <row r="32" spans="1:9" ht="15.95" customHeight="1" x14ac:dyDescent="0.2">
      <c r="A32" s="89"/>
      <c r="B32" s="89"/>
      <c r="C32" s="79" t="s">
        <v>24</v>
      </c>
      <c r="D32" s="16">
        <v>1210009</v>
      </c>
      <c r="E32" s="29">
        <v>0</v>
      </c>
      <c r="F32" s="29">
        <v>0</v>
      </c>
      <c r="G32" s="29">
        <v>0</v>
      </c>
      <c r="H32" s="29">
        <v>0</v>
      </c>
      <c r="I32" s="29">
        <v>1210009</v>
      </c>
    </row>
    <row r="33" spans="1:9" ht="15.95" customHeight="1" x14ac:dyDescent="0.2">
      <c r="A33" s="89"/>
      <c r="B33" s="89"/>
      <c r="C33" s="79" t="s">
        <v>47</v>
      </c>
      <c r="D33" s="16">
        <v>1473000</v>
      </c>
      <c r="E33" s="29">
        <v>0</v>
      </c>
      <c r="F33" s="29">
        <v>0</v>
      </c>
      <c r="G33" s="29">
        <v>0</v>
      </c>
      <c r="H33" s="29">
        <v>0</v>
      </c>
      <c r="I33" s="29">
        <v>1473000</v>
      </c>
    </row>
    <row r="34" spans="1:9" ht="15.95" customHeight="1" x14ac:dyDescent="0.2">
      <c r="A34" s="89"/>
      <c r="B34" s="89"/>
      <c r="C34" s="79" t="s">
        <v>25</v>
      </c>
      <c r="D34" s="16">
        <v>2444505</v>
      </c>
      <c r="E34" s="29">
        <v>0</v>
      </c>
      <c r="F34" s="29">
        <v>0</v>
      </c>
      <c r="G34" s="29">
        <v>0</v>
      </c>
      <c r="H34" s="29">
        <v>0</v>
      </c>
      <c r="I34" s="29">
        <v>2444505</v>
      </c>
    </row>
    <row r="35" spans="1:9" ht="15.95" customHeight="1" x14ac:dyDescent="0.2">
      <c r="A35" s="89"/>
      <c r="B35" s="89"/>
      <c r="C35" s="79" t="s">
        <v>22</v>
      </c>
      <c r="D35" s="16">
        <v>1500626</v>
      </c>
      <c r="E35" s="29">
        <v>0</v>
      </c>
      <c r="F35" s="29">
        <v>0</v>
      </c>
      <c r="G35" s="29">
        <v>0</v>
      </c>
      <c r="H35" s="29">
        <v>0</v>
      </c>
      <c r="I35" s="29">
        <v>1500626</v>
      </c>
    </row>
    <row r="36" spans="1:9" ht="15.95" customHeight="1" x14ac:dyDescent="0.2">
      <c r="A36" s="89"/>
      <c r="B36" s="89"/>
      <c r="C36" s="79" t="s">
        <v>41</v>
      </c>
      <c r="D36" s="16">
        <v>2689541</v>
      </c>
      <c r="E36" s="29">
        <v>748828</v>
      </c>
      <c r="F36" s="29">
        <v>0</v>
      </c>
      <c r="G36" s="29">
        <v>748828</v>
      </c>
      <c r="H36" s="29">
        <v>22950</v>
      </c>
      <c r="I36" s="29">
        <v>1917763</v>
      </c>
    </row>
    <row r="37" spans="1:9" ht="15.95" customHeight="1" x14ac:dyDescent="0.2">
      <c r="A37" s="89"/>
      <c r="B37" s="89"/>
      <c r="C37" s="79" t="s">
        <v>23</v>
      </c>
      <c r="D37" s="16">
        <v>2383898</v>
      </c>
      <c r="E37" s="29">
        <v>0</v>
      </c>
      <c r="F37" s="29">
        <v>0</v>
      </c>
      <c r="G37" s="29">
        <v>0</v>
      </c>
      <c r="H37" s="29">
        <v>0</v>
      </c>
      <c r="I37" s="29">
        <v>2383898</v>
      </c>
    </row>
    <row r="38" spans="1:9" s="123" customFormat="1" ht="15.95" customHeight="1" x14ac:dyDescent="0.2">
      <c r="D38" s="124"/>
      <c r="E38" s="24"/>
      <c r="F38" s="24"/>
      <c r="G38" s="24"/>
      <c r="H38" s="24"/>
      <c r="I38" s="125"/>
    </row>
    <row r="39" spans="1:9" ht="15.95" customHeight="1" x14ac:dyDescent="0.2">
      <c r="A39" s="19" t="s">
        <v>121</v>
      </c>
    </row>
  </sheetData>
  <phoneticPr fontId="3" type="noConversion"/>
  <hyperlinks>
    <hyperlink ref="A39" location="Metadaten!A1" display="&lt;&lt;&lt; Metadaten " xr:uid="{8734E2AB-96CC-405C-B4E9-BF47C1368907}"/>
    <hyperlink ref="A4" location="Inhalt!A1" display="&lt;&lt;&lt; Inhalt" xr:uid="{8AEF5023-0487-46D3-8C35-310B4020B6F2}"/>
  </hyperlinks>
  <pageMargins left="0.78740157499999996" right="0.78740157499999996" top="0.984251969" bottom="0.984251969" header="0.4921259845" footer="0.4921259845"/>
  <pageSetup paperSize="9" scale="54"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6"/>
  <sheetViews>
    <sheetView zoomScaleNormal="100" workbookViewId="0">
      <selection activeCell="A70" sqref="A70"/>
    </sheetView>
  </sheetViews>
  <sheetFormatPr baseColWidth="10" defaultRowHeight="12.75" x14ac:dyDescent="0.2"/>
  <cols>
    <col min="1" max="1" width="4.7109375" style="8" customWidth="1"/>
    <col min="2" max="2" width="28.85546875" style="8" customWidth="1"/>
    <col min="3" max="5" width="12.7109375" style="8" customWidth="1"/>
    <col min="6" max="6" width="21.85546875" style="8" customWidth="1"/>
    <col min="7" max="7" width="12.7109375" style="8" customWidth="1"/>
    <col min="8" max="8" width="26.42578125" style="8" customWidth="1"/>
    <col min="9" max="9" width="16.5703125" style="8" customWidth="1"/>
    <col min="10" max="16384" width="11.42578125" style="8"/>
  </cols>
  <sheetData>
    <row r="1" spans="1:12" ht="15.95" customHeight="1" x14ac:dyDescent="0.25">
      <c r="A1" s="12" t="s">
        <v>66</v>
      </c>
      <c r="C1" s="12"/>
      <c r="D1" s="12"/>
      <c r="E1" s="12"/>
      <c r="F1" s="12"/>
      <c r="G1" s="12"/>
      <c r="H1" s="12"/>
      <c r="I1" s="12"/>
    </row>
    <row r="2" spans="1:12" ht="15.95" customHeight="1" x14ac:dyDescent="0.25">
      <c r="A2" s="21" t="s">
        <v>163</v>
      </c>
      <c r="C2" s="12"/>
      <c r="D2" s="12"/>
      <c r="E2" s="12"/>
      <c r="F2" s="12"/>
      <c r="G2" s="12"/>
      <c r="H2" s="12"/>
      <c r="I2" s="12"/>
    </row>
    <row r="3" spans="1:12" ht="15.95" customHeight="1" x14ac:dyDescent="0.25">
      <c r="A3" s="12"/>
      <c r="C3" s="12"/>
      <c r="D3" s="12"/>
      <c r="E3" s="12"/>
      <c r="F3" s="12"/>
      <c r="G3" s="12"/>
      <c r="H3" s="12"/>
      <c r="I3" s="12"/>
    </row>
    <row r="4" spans="1:12" ht="15.95" customHeight="1" x14ac:dyDescent="0.25">
      <c r="A4" s="14" t="s">
        <v>120</v>
      </c>
      <c r="C4" s="15"/>
      <c r="D4" s="12"/>
      <c r="E4" s="12"/>
      <c r="F4" s="12"/>
      <c r="G4" s="12"/>
      <c r="H4" s="12"/>
      <c r="I4" s="12"/>
    </row>
    <row r="5" spans="1:12" ht="15.95" customHeight="1" x14ac:dyDescent="0.25">
      <c r="A5" s="12"/>
      <c r="C5" s="12"/>
      <c r="D5" s="12"/>
      <c r="E5" s="12"/>
      <c r="F5" s="12"/>
      <c r="G5" s="12"/>
      <c r="H5" s="12"/>
      <c r="I5" s="12"/>
    </row>
    <row r="6" spans="1:12" ht="15.95" customHeight="1" x14ac:dyDescent="0.2">
      <c r="A6" s="13" t="s">
        <v>48</v>
      </c>
      <c r="C6" s="122"/>
      <c r="D6" s="122"/>
      <c r="I6" s="21"/>
    </row>
    <row r="7" spans="1:12" ht="15.95" customHeight="1" x14ac:dyDescent="0.2">
      <c r="B7" s="21"/>
      <c r="C7" s="61" t="s">
        <v>3</v>
      </c>
      <c r="D7" s="61" t="s">
        <v>12</v>
      </c>
      <c r="E7" s="61"/>
      <c r="F7" s="61"/>
      <c r="G7" s="58" t="s">
        <v>9</v>
      </c>
      <c r="H7" s="58" t="s">
        <v>10</v>
      </c>
      <c r="I7" s="58" t="s">
        <v>136</v>
      </c>
    </row>
    <row r="8" spans="1:12" ht="15.95" customHeight="1" x14ac:dyDescent="0.2">
      <c r="B8" s="21"/>
      <c r="C8" s="96"/>
      <c r="D8" s="58" t="s">
        <v>4</v>
      </c>
      <c r="E8" s="58" t="s">
        <v>8</v>
      </c>
      <c r="F8" s="58" t="s">
        <v>69</v>
      </c>
      <c r="G8" s="61"/>
      <c r="H8" s="96"/>
      <c r="I8" s="96"/>
    </row>
    <row r="9" spans="1:12" ht="15.95" customHeight="1" x14ac:dyDescent="0.2">
      <c r="A9" s="86" t="s">
        <v>0</v>
      </c>
      <c r="B9" s="126"/>
      <c r="C9" s="65" t="s">
        <v>53</v>
      </c>
      <c r="D9" s="65"/>
      <c r="E9" s="65"/>
      <c r="F9" s="65"/>
      <c r="G9" s="65"/>
      <c r="H9" s="65"/>
      <c r="I9" s="65"/>
    </row>
    <row r="10" spans="1:12" ht="15.95" customHeight="1" x14ac:dyDescent="0.2">
      <c r="A10" s="115" t="s">
        <v>65</v>
      </c>
      <c r="B10" s="21"/>
      <c r="C10" s="16">
        <v>23067</v>
      </c>
      <c r="D10" s="29">
        <v>18336</v>
      </c>
      <c r="E10" s="29">
        <v>15259</v>
      </c>
      <c r="F10" s="29">
        <v>3077</v>
      </c>
      <c r="G10" s="29">
        <v>4657</v>
      </c>
      <c r="H10" s="29">
        <v>74</v>
      </c>
      <c r="I10" s="29">
        <v>2603</v>
      </c>
      <c r="K10" s="147"/>
      <c r="L10" s="147"/>
    </row>
    <row r="11" spans="1:12" ht="15.95" customHeight="1" x14ac:dyDescent="0.2">
      <c r="A11" s="84" t="s">
        <v>1</v>
      </c>
      <c r="B11" s="21"/>
      <c r="C11" s="16"/>
      <c r="D11" s="29"/>
      <c r="E11" s="29"/>
      <c r="F11" s="29"/>
      <c r="G11" s="29"/>
      <c r="H11" s="29"/>
      <c r="I11" s="29"/>
      <c r="K11" s="147"/>
      <c r="L11" s="147"/>
    </row>
    <row r="12" spans="1:12" ht="15.95" customHeight="1" x14ac:dyDescent="0.2">
      <c r="A12" s="21"/>
      <c r="B12" s="78" t="s">
        <v>35</v>
      </c>
      <c r="C12" s="16">
        <v>38252</v>
      </c>
      <c r="D12" s="29">
        <v>31363</v>
      </c>
      <c r="E12" s="29">
        <v>27922</v>
      </c>
      <c r="F12" s="29">
        <v>3441</v>
      </c>
      <c r="G12" s="29">
        <v>6133</v>
      </c>
      <c r="H12" s="29">
        <v>756</v>
      </c>
      <c r="I12" s="29">
        <v>414</v>
      </c>
      <c r="K12" s="147"/>
      <c r="L12" s="147"/>
    </row>
    <row r="13" spans="1:12" ht="15.95" customHeight="1" x14ac:dyDescent="0.2">
      <c r="A13" s="21"/>
      <c r="B13" s="95" t="s">
        <v>36</v>
      </c>
      <c r="C13" s="16">
        <v>29712</v>
      </c>
      <c r="D13" s="29">
        <v>23151</v>
      </c>
      <c r="E13" s="29">
        <v>20133</v>
      </c>
      <c r="F13" s="29">
        <v>3018</v>
      </c>
      <c r="G13" s="29">
        <v>5823</v>
      </c>
      <c r="H13" s="29">
        <v>738</v>
      </c>
      <c r="I13" s="29">
        <v>662</v>
      </c>
      <c r="K13" s="147"/>
      <c r="L13" s="147"/>
    </row>
    <row r="14" spans="1:12" ht="15.95" customHeight="1" x14ac:dyDescent="0.2">
      <c r="A14" s="21"/>
      <c r="B14" s="78" t="s">
        <v>49</v>
      </c>
      <c r="C14" s="16">
        <v>29705</v>
      </c>
      <c r="D14" s="29">
        <v>23297</v>
      </c>
      <c r="E14" s="29">
        <v>20106</v>
      </c>
      <c r="F14" s="29">
        <v>3191</v>
      </c>
      <c r="G14" s="29">
        <v>5566</v>
      </c>
      <c r="H14" s="29">
        <v>842</v>
      </c>
      <c r="I14" s="29">
        <v>375</v>
      </c>
      <c r="K14" s="147"/>
      <c r="L14" s="147"/>
    </row>
    <row r="15" spans="1:12" ht="15.95" customHeight="1" x14ac:dyDescent="0.2">
      <c r="A15" s="84" t="s">
        <v>2</v>
      </c>
      <c r="B15" s="21"/>
      <c r="C15" s="16"/>
      <c r="D15" s="29"/>
      <c r="E15" s="29"/>
      <c r="F15" s="29"/>
      <c r="G15" s="29"/>
      <c r="H15" s="29"/>
      <c r="I15" s="29"/>
      <c r="K15" s="147"/>
      <c r="L15" s="147"/>
    </row>
    <row r="16" spans="1:12" ht="15.95" customHeight="1" x14ac:dyDescent="0.2">
      <c r="A16" s="21"/>
      <c r="B16" s="78" t="s">
        <v>27</v>
      </c>
      <c r="C16" s="16">
        <v>40216</v>
      </c>
      <c r="D16" s="29">
        <v>33609</v>
      </c>
      <c r="E16" s="29">
        <v>30849</v>
      </c>
      <c r="F16" s="29">
        <v>2760</v>
      </c>
      <c r="G16" s="29">
        <v>5863</v>
      </c>
      <c r="H16" s="29">
        <v>744</v>
      </c>
      <c r="I16" s="29">
        <v>47</v>
      </c>
      <c r="K16" s="147"/>
      <c r="L16" s="147"/>
    </row>
    <row r="17" spans="1:12" ht="15.95" customHeight="1" x14ac:dyDescent="0.2">
      <c r="A17" s="21"/>
      <c r="B17" s="78" t="s">
        <v>50</v>
      </c>
      <c r="C17" s="16">
        <v>29792</v>
      </c>
      <c r="D17" s="29">
        <v>23297</v>
      </c>
      <c r="E17" s="29">
        <v>20106</v>
      </c>
      <c r="F17" s="29">
        <v>3191</v>
      </c>
      <c r="G17" s="29">
        <v>5653</v>
      </c>
      <c r="H17" s="29">
        <v>842</v>
      </c>
      <c r="I17" s="29">
        <v>354</v>
      </c>
      <c r="K17" s="147"/>
      <c r="L17" s="147"/>
    </row>
    <row r="18" spans="1:12" ht="15.95" customHeight="1" x14ac:dyDescent="0.2">
      <c r="A18" s="21"/>
      <c r="B18" s="95" t="s">
        <v>68</v>
      </c>
      <c r="C18" s="16">
        <v>24433</v>
      </c>
      <c r="D18" s="29">
        <v>23822</v>
      </c>
      <c r="E18" s="29">
        <v>23822</v>
      </c>
      <c r="F18" s="29">
        <v>0</v>
      </c>
      <c r="G18" s="29">
        <v>611</v>
      </c>
      <c r="H18" s="29">
        <v>0</v>
      </c>
      <c r="I18" s="29">
        <v>98</v>
      </c>
      <c r="K18" s="147"/>
      <c r="L18" s="147"/>
    </row>
    <row r="19" spans="1:12" ht="15.95" customHeight="1" x14ac:dyDescent="0.2">
      <c r="A19" s="21"/>
      <c r="B19" s="95" t="s">
        <v>37</v>
      </c>
      <c r="C19" s="16">
        <v>11094</v>
      </c>
      <c r="D19" s="29">
        <v>703</v>
      </c>
      <c r="E19" s="29">
        <v>0</v>
      </c>
      <c r="F19" s="29">
        <v>703</v>
      </c>
      <c r="G19" s="29">
        <v>34</v>
      </c>
      <c r="H19" s="29">
        <v>10357</v>
      </c>
      <c r="I19" s="29">
        <v>1070</v>
      </c>
      <c r="K19" s="147"/>
      <c r="L19" s="147"/>
    </row>
    <row r="20" spans="1:12" ht="15.95" customHeight="1" x14ac:dyDescent="0.2">
      <c r="A20" s="84" t="s">
        <v>70</v>
      </c>
      <c r="B20" s="123"/>
      <c r="C20" s="16">
        <v>71415</v>
      </c>
      <c r="D20" s="29">
        <v>4342</v>
      </c>
      <c r="E20" s="29">
        <v>4342</v>
      </c>
      <c r="F20" s="29">
        <v>0</v>
      </c>
      <c r="G20" s="29">
        <v>0</v>
      </c>
      <c r="H20" s="29">
        <v>67073</v>
      </c>
      <c r="I20" s="29">
        <v>99</v>
      </c>
      <c r="K20" s="147"/>
      <c r="L20" s="147"/>
    </row>
    <row r="21" spans="1:12" ht="15.95" customHeight="1" x14ac:dyDescent="0.2">
      <c r="A21" s="21"/>
      <c r="B21" s="40"/>
      <c r="C21" s="40"/>
      <c r="D21" s="40"/>
      <c r="E21" s="40"/>
      <c r="F21" s="40"/>
      <c r="G21" s="40"/>
      <c r="H21" s="40"/>
      <c r="I21" s="40"/>
    </row>
    <row r="22" spans="1:12" ht="15.95" customHeight="1" x14ac:dyDescent="0.2">
      <c r="A22" s="94" t="s">
        <v>121</v>
      </c>
    </row>
    <row r="23" spans="1:12" ht="15.95" customHeight="1" x14ac:dyDescent="0.2">
      <c r="A23" s="94"/>
    </row>
    <row r="24" spans="1:12" ht="15.95" customHeight="1" x14ac:dyDescent="0.2">
      <c r="A24" s="93" t="s">
        <v>71</v>
      </c>
      <c r="C24" s="93"/>
      <c r="D24" s="93"/>
      <c r="E24" s="93"/>
      <c r="F24" s="93"/>
      <c r="G24" s="93"/>
      <c r="H24" s="93"/>
      <c r="I24" s="93"/>
    </row>
    <row r="25" spans="1:12" ht="15.95" customHeight="1" x14ac:dyDescent="0.2">
      <c r="A25" s="80" t="s">
        <v>72</v>
      </c>
      <c r="C25" s="80"/>
      <c r="D25" s="80"/>
      <c r="E25" s="80"/>
      <c r="F25" s="80"/>
      <c r="G25" s="80"/>
      <c r="H25" s="80"/>
      <c r="I25" s="80"/>
    </row>
    <row r="26" spans="1:12" x14ac:dyDescent="0.2">
      <c r="A26" s="80" t="s">
        <v>159</v>
      </c>
    </row>
  </sheetData>
  <phoneticPr fontId="3" type="noConversion"/>
  <hyperlinks>
    <hyperlink ref="A22" location="Metadaten!A1" display="&lt;&lt;&lt; Metadaten " xr:uid="{505858AD-A6E5-4047-801F-86E362355B92}"/>
    <hyperlink ref="A4" location="Inhalt!A1" display="&lt;&lt;&lt; Inhalt" xr:uid="{2016E50B-D13B-40CD-9E14-555BF08B5268}"/>
  </hyperlinks>
  <pageMargins left="0.78740157499999996" right="0.78740157499999996" top="0.984251969" bottom="0.984251969" header="0.4921259845" footer="0.4921259845"/>
  <pageSetup paperSize="9" scale="58"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91536-50F9-426B-BB97-BC9B28703AE2}">
  <sheetPr>
    <tabColor rgb="FFC5D9F1"/>
  </sheetPr>
  <dimension ref="A1:A3"/>
  <sheetViews>
    <sheetView workbookViewId="0">
      <selection activeCell="A79" sqref="A79"/>
    </sheetView>
  </sheetViews>
  <sheetFormatPr baseColWidth="10" defaultRowHeight="12.75" x14ac:dyDescent="0.2"/>
  <cols>
    <col min="1" max="16384" width="11.42578125" style="8"/>
  </cols>
  <sheetData>
    <row r="1" spans="1:1" ht="18" customHeight="1" x14ac:dyDescent="0.2">
      <c r="A1" s="1" t="s">
        <v>164</v>
      </c>
    </row>
    <row r="3" spans="1:1" x14ac:dyDescent="0.2">
      <c r="A3" s="8" t="s">
        <v>112</v>
      </c>
    </row>
  </sheetData>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D7B37-B0AA-42FA-894C-01071438E45A}">
  <sheetPr>
    <pageSetUpPr fitToPage="1"/>
  </sheetPr>
  <dimension ref="A1:K41"/>
  <sheetViews>
    <sheetView zoomScaleNormal="100" workbookViewId="0">
      <selection activeCell="A74" sqref="A74"/>
    </sheetView>
  </sheetViews>
  <sheetFormatPr baseColWidth="10" defaultRowHeight="12.75" x14ac:dyDescent="0.2"/>
  <cols>
    <col min="1" max="1" width="17.85546875" style="33" customWidth="1"/>
    <col min="2" max="2" width="54.28515625" style="33" customWidth="1"/>
    <col min="3" max="3" width="26.42578125" style="33" customWidth="1"/>
    <col min="4" max="5" width="17.7109375" style="33" customWidth="1"/>
    <col min="6" max="6" width="41.7109375" style="33" customWidth="1"/>
    <col min="7" max="7" width="47.7109375" style="33" customWidth="1"/>
    <col min="8" max="16384" width="11.42578125" style="33"/>
  </cols>
  <sheetData>
    <row r="1" spans="1:7" ht="15.95" customHeight="1" x14ac:dyDescent="0.25">
      <c r="A1" s="12" t="s">
        <v>138</v>
      </c>
      <c r="B1" s="12"/>
      <c r="C1" s="12"/>
      <c r="D1" s="12"/>
      <c r="E1" s="12"/>
      <c r="F1" s="12"/>
      <c r="G1" s="12"/>
    </row>
    <row r="2" spans="1:7" ht="15.95" customHeight="1" x14ac:dyDescent="0.25">
      <c r="A2" s="21" t="s">
        <v>137</v>
      </c>
      <c r="B2" s="12"/>
      <c r="C2" s="12"/>
      <c r="D2" s="12"/>
      <c r="E2" s="12"/>
      <c r="F2" s="12"/>
      <c r="G2" s="12"/>
    </row>
    <row r="3" spans="1:7" ht="15.95" customHeight="1" x14ac:dyDescent="0.25">
      <c r="A3" s="12"/>
      <c r="B3" s="12"/>
      <c r="C3" s="12"/>
      <c r="D3" s="12"/>
      <c r="E3" s="12"/>
      <c r="F3" s="12"/>
      <c r="G3" s="12"/>
    </row>
    <row r="4" spans="1:7" ht="15.95" customHeight="1" x14ac:dyDescent="0.25">
      <c r="A4" s="14" t="s">
        <v>120</v>
      </c>
      <c r="B4" s="15"/>
      <c r="C4" s="12"/>
      <c r="D4" s="12"/>
      <c r="E4" s="12"/>
      <c r="F4" s="12"/>
      <c r="G4" s="12"/>
    </row>
    <row r="5" spans="1:7" ht="15.95" customHeight="1" x14ac:dyDescent="0.25">
      <c r="A5" s="12"/>
      <c r="B5" s="12"/>
      <c r="C5" s="12"/>
      <c r="D5" s="12"/>
      <c r="E5" s="12"/>
      <c r="F5" s="12"/>
      <c r="G5" s="12"/>
    </row>
    <row r="6" spans="1:7" ht="15.95" customHeight="1" x14ac:dyDescent="0.2">
      <c r="A6" s="13" t="s">
        <v>80</v>
      </c>
      <c r="B6" s="102"/>
      <c r="C6" s="102"/>
      <c r="D6" s="102"/>
      <c r="E6" s="102"/>
      <c r="F6" s="103"/>
      <c r="G6" s="102"/>
    </row>
    <row r="7" spans="1:7" x14ac:dyDescent="0.2">
      <c r="A7" s="98"/>
      <c r="B7" s="100" t="s">
        <v>144</v>
      </c>
      <c r="C7" s="101" t="s">
        <v>143</v>
      </c>
      <c r="D7" s="101" t="s">
        <v>139</v>
      </c>
      <c r="E7" s="101" t="s">
        <v>140</v>
      </c>
      <c r="F7" s="101" t="s">
        <v>141</v>
      </c>
      <c r="G7" s="101" t="s">
        <v>142</v>
      </c>
    </row>
    <row r="8" spans="1:7" ht="15.95" customHeight="1" x14ac:dyDescent="0.2">
      <c r="A8" s="36">
        <v>2004</v>
      </c>
      <c r="B8" s="57">
        <v>156.63717353999999</v>
      </c>
      <c r="C8" s="29">
        <v>4527.085940462428</v>
      </c>
      <c r="D8" s="29">
        <v>3554.1</v>
      </c>
      <c r="E8" s="17">
        <v>4.4072247134295601</v>
      </c>
      <c r="F8" s="29">
        <v>1038.5329999999999</v>
      </c>
      <c r="G8" s="17">
        <v>15.082541771903253</v>
      </c>
    </row>
    <row r="9" spans="1:7" ht="15.95" customHeight="1" x14ac:dyDescent="0.2">
      <c r="A9" s="44">
        <v>2005</v>
      </c>
      <c r="B9" s="50">
        <v>166.08986258000002</v>
      </c>
      <c r="C9" s="29">
        <v>4758.3401398080514</v>
      </c>
      <c r="D9" s="29">
        <v>3892.6</v>
      </c>
      <c r="E9" s="18">
        <v>4.2668104243950067</v>
      </c>
      <c r="F9" s="29">
        <v>1078.1889674900001</v>
      </c>
      <c r="G9" s="18">
        <v>15.404522545491586</v>
      </c>
    </row>
    <row r="10" spans="1:7" ht="15.95" customHeight="1" x14ac:dyDescent="0.2">
      <c r="A10" s="44">
        <v>2006</v>
      </c>
      <c r="B10" s="50">
        <v>171.40740296000001</v>
      </c>
      <c r="C10" s="29">
        <v>4873.9593653321199</v>
      </c>
      <c r="D10" s="29">
        <v>4396.8999999999996</v>
      </c>
      <c r="E10" s="18">
        <v>3.8983693729673181</v>
      </c>
      <c r="F10" s="29">
        <v>1118.18102974</v>
      </c>
      <c r="G10" s="18">
        <v>15.329128146616453</v>
      </c>
    </row>
    <row r="11" spans="1:7" ht="15.95" customHeight="1" x14ac:dyDescent="0.2">
      <c r="A11" s="44">
        <v>2007</v>
      </c>
      <c r="B11" s="50">
        <v>186.43829243000002</v>
      </c>
      <c r="C11" s="29">
        <v>5273.1726561262585</v>
      </c>
      <c r="D11" s="29">
        <v>4946.2</v>
      </c>
      <c r="E11" s="18">
        <v>3.7693237723909272</v>
      </c>
      <c r="F11" s="29">
        <v>1223.66303083</v>
      </c>
      <c r="G11" s="18">
        <v>15.236081154101758</v>
      </c>
    </row>
    <row r="12" spans="1:7" ht="15.95" customHeight="1" x14ac:dyDescent="0.2">
      <c r="A12" s="44">
        <v>2008</v>
      </c>
      <c r="B12" s="50">
        <v>205.87681146</v>
      </c>
      <c r="C12" s="29">
        <v>5784.8439534687686</v>
      </c>
      <c r="D12" s="29">
        <v>4949.3999999999996</v>
      </c>
      <c r="E12" s="18">
        <v>4.1596317020244884</v>
      </c>
      <c r="F12" s="29">
        <v>1566.6574386100001</v>
      </c>
      <c r="G12" s="18">
        <v>13.141150476562508</v>
      </c>
    </row>
    <row r="13" spans="1:7" ht="15.95" customHeight="1" x14ac:dyDescent="0.2">
      <c r="A13" s="44">
        <v>2009</v>
      </c>
      <c r="B13" s="50">
        <v>193.179</v>
      </c>
      <c r="C13" s="29">
        <v>5389.2306290744964</v>
      </c>
      <c r="D13" s="29">
        <v>4210.2</v>
      </c>
      <c r="E13" s="18">
        <v>4.5904376886568583</v>
      </c>
      <c r="F13" s="29">
        <v>1382.55419168</v>
      </c>
      <c r="G13" s="18">
        <v>13.991570483392165</v>
      </c>
    </row>
    <row r="14" spans="1:7" ht="15.95" customHeight="1" x14ac:dyDescent="0.2">
      <c r="A14" s="44">
        <v>2010</v>
      </c>
      <c r="B14" s="18">
        <v>194</v>
      </c>
      <c r="C14" s="29">
        <v>5330.7145425876233</v>
      </c>
      <c r="D14" s="29">
        <v>4469.8</v>
      </c>
      <c r="E14" s="51">
        <v>4.3159065628476085</v>
      </c>
      <c r="F14" s="29">
        <v>1444.2060000000001</v>
      </c>
      <c r="G14" s="18">
        <v>13.4</v>
      </c>
    </row>
    <row r="15" spans="1:7" ht="15.95" customHeight="1" x14ac:dyDescent="0.2">
      <c r="A15" s="44">
        <v>2011</v>
      </c>
      <c r="B15" s="18">
        <v>183.1</v>
      </c>
      <c r="C15" s="29">
        <v>5019.8766278272788</v>
      </c>
      <c r="D15" s="29">
        <v>4024.7</v>
      </c>
      <c r="E15" s="51">
        <v>4.5494074092478947</v>
      </c>
      <c r="F15" s="29">
        <v>1533.9623092000002</v>
      </c>
      <c r="G15" s="18">
        <v>11.93640801353791</v>
      </c>
    </row>
    <row r="16" spans="1:7" ht="15.95" customHeight="1" x14ac:dyDescent="0.2">
      <c r="A16" s="44">
        <v>2012</v>
      </c>
      <c r="B16" s="18">
        <v>184.5</v>
      </c>
      <c r="C16" s="29">
        <v>5008.4152234106086</v>
      </c>
      <c r="D16" s="29">
        <v>3570.6</v>
      </c>
      <c r="E16" s="51">
        <v>5.1671987901193077</v>
      </c>
      <c r="F16" s="29">
        <v>1513.7285777000002</v>
      </c>
      <c r="G16" s="18">
        <v>12.188446642153922</v>
      </c>
    </row>
    <row r="17" spans="1:11" ht="15.95" customHeight="1" x14ac:dyDescent="0.2">
      <c r="A17" s="52" t="s">
        <v>81</v>
      </c>
      <c r="B17" s="53">
        <v>180.164782</v>
      </c>
      <c r="C17" s="29">
        <v>4852.4006033020014</v>
      </c>
      <c r="D17" s="29">
        <v>4072.6</v>
      </c>
      <c r="E17" s="54">
        <v>4.4238270883465107</v>
      </c>
      <c r="F17" s="29">
        <v>1140.0325146299999</v>
      </c>
      <c r="G17" s="53">
        <v>15.803477505066851</v>
      </c>
    </row>
    <row r="18" spans="1:11" ht="15.95" customHeight="1" x14ac:dyDescent="0.2">
      <c r="A18" s="52" t="s">
        <v>82</v>
      </c>
      <c r="B18" s="53">
        <v>180.164782</v>
      </c>
      <c r="C18" s="29">
        <v>4852.4006033020014</v>
      </c>
      <c r="D18" s="29">
        <v>4737</v>
      </c>
      <c r="E18" s="54">
        <v>3.8033519527126876</v>
      </c>
      <c r="F18" s="29">
        <v>1140.0325146299999</v>
      </c>
      <c r="G18" s="53">
        <v>15.803477505066851</v>
      </c>
    </row>
    <row r="19" spans="1:11" ht="15.95" customHeight="1" x14ac:dyDescent="0.2">
      <c r="A19" s="44">
        <v>2014</v>
      </c>
      <c r="B19" s="18">
        <f>178488569/1000000</f>
        <v>178.48856900000001</v>
      </c>
      <c r="C19" s="29">
        <v>4776.7641438741102</v>
      </c>
      <c r="D19" s="29">
        <v>4923.6000000000004</v>
      </c>
      <c r="E19" s="55">
        <v>3.6251638841498091</v>
      </c>
      <c r="F19" s="29">
        <v>1131.63179356</v>
      </c>
      <c r="G19" s="18">
        <v>15.772671819204806</v>
      </c>
    </row>
    <row r="20" spans="1:11" ht="15.95" customHeight="1" x14ac:dyDescent="0.2">
      <c r="A20" s="44">
        <v>2015</v>
      </c>
      <c r="B20" s="18">
        <v>187.31312800000001</v>
      </c>
      <c r="C20" s="29">
        <v>4978.8189888894794</v>
      </c>
      <c r="D20" s="29">
        <v>4968.3</v>
      </c>
      <c r="E20" s="51">
        <v>3.7701654086911018</v>
      </c>
      <c r="F20" s="29">
        <v>1048.19233373</v>
      </c>
      <c r="G20" s="18">
        <v>17.870110472325713</v>
      </c>
      <c r="J20" s="127"/>
    </row>
    <row r="21" spans="1:11" ht="15.95" customHeight="1" x14ac:dyDescent="0.25">
      <c r="A21" s="44">
        <v>2016</v>
      </c>
      <c r="B21" s="18">
        <f>186530587/1000000</f>
        <v>186.530587</v>
      </c>
      <c r="C21" s="29">
        <v>4932.7141874917361</v>
      </c>
      <c r="D21" s="29">
        <v>5898.5</v>
      </c>
      <c r="E21" s="51">
        <v>3.1623393574637624</v>
      </c>
      <c r="F21" s="29">
        <v>1047.1438952999999</v>
      </c>
      <c r="G21" s="18">
        <v>17.813271684743977</v>
      </c>
      <c r="J21" s="128"/>
    </row>
    <row r="22" spans="1:11" ht="15.95" customHeight="1" x14ac:dyDescent="0.2">
      <c r="A22" s="44">
        <v>2017</v>
      </c>
      <c r="B22" s="18">
        <v>184.888015</v>
      </c>
      <c r="C22" s="29">
        <v>4851.3031670646269</v>
      </c>
      <c r="D22" s="29">
        <v>6645.4</v>
      </c>
      <c r="E22" s="51">
        <v>2.7821954284166495</v>
      </c>
      <c r="F22" s="29">
        <v>1079.1687134899998</v>
      </c>
      <c r="G22" s="56">
        <v>17.132447659836021</v>
      </c>
    </row>
    <row r="23" spans="1:11" ht="15.95" customHeight="1" x14ac:dyDescent="0.2">
      <c r="A23" s="44">
        <v>2018</v>
      </c>
      <c r="B23" s="18">
        <v>198.16389000000001</v>
      </c>
      <c r="C23" s="29">
        <v>5163.476210328834</v>
      </c>
      <c r="D23" s="29">
        <v>6764.6</v>
      </c>
      <c r="E23" s="51">
        <v>2.9294250953493184</v>
      </c>
      <c r="F23" s="29">
        <v>1116.6687139600001</v>
      </c>
      <c r="G23" s="56">
        <v>17.745987464559555</v>
      </c>
      <c r="J23" s="129"/>
      <c r="K23" s="18"/>
    </row>
    <row r="24" spans="1:11" ht="15.95" customHeight="1" x14ac:dyDescent="0.2">
      <c r="A24" s="44">
        <v>2019</v>
      </c>
      <c r="B24" s="18">
        <v>198.84150199999999</v>
      </c>
      <c r="C24" s="29">
        <v>5131.7908999406409</v>
      </c>
      <c r="D24" s="29">
        <v>6230</v>
      </c>
      <c r="E24" s="51">
        <v>3.1916773996789725</v>
      </c>
      <c r="F24" s="29">
        <v>1110.8120279700001</v>
      </c>
      <c r="G24" s="56">
        <v>17.900553558407285</v>
      </c>
    </row>
    <row r="25" spans="1:11" ht="15.95" customHeight="1" x14ac:dyDescent="0.2">
      <c r="A25" s="44">
        <v>2020</v>
      </c>
      <c r="B25" s="18">
        <v>202.167879</v>
      </c>
      <c r="C25" s="29">
        <v>5176.4915887850466</v>
      </c>
      <c r="D25" s="29">
        <v>6231</v>
      </c>
      <c r="E25" s="51">
        <v>3.2445494944631679</v>
      </c>
      <c r="F25" s="29">
        <v>1403.1446166999999</v>
      </c>
      <c r="G25" s="56">
        <v>14.408199738917192</v>
      </c>
    </row>
    <row r="26" spans="1:11" ht="15.95" customHeight="1" x14ac:dyDescent="0.2">
      <c r="A26" s="44">
        <v>2021</v>
      </c>
      <c r="B26" s="18">
        <v>195.14483899999999</v>
      </c>
      <c r="C26" s="29">
        <v>4964.5069451511145</v>
      </c>
      <c r="D26" s="29">
        <v>6453</v>
      </c>
      <c r="E26" s="51">
        <v>3.0240948241128156</v>
      </c>
      <c r="F26" s="29">
        <v>1169.8998932</v>
      </c>
      <c r="G26" s="56">
        <v>16.680473272480164</v>
      </c>
    </row>
    <row r="27" spans="1:11" ht="15.95" customHeight="1" x14ac:dyDescent="0.2">
      <c r="A27" s="44">
        <v>2022</v>
      </c>
      <c r="B27" s="18">
        <v>198.75072900000001</v>
      </c>
      <c r="C27" s="29">
        <v>5009.217657584999</v>
      </c>
      <c r="D27" s="29" t="s">
        <v>83</v>
      </c>
      <c r="E27" s="51" t="s">
        <v>83</v>
      </c>
      <c r="F27" s="29">
        <v>821.74178370999994</v>
      </c>
      <c r="G27" s="56">
        <v>24.186518556070034</v>
      </c>
    </row>
    <row r="28" spans="1:11" ht="15.95" customHeight="1" x14ac:dyDescent="0.2">
      <c r="A28" s="44"/>
      <c r="B28" s="18"/>
      <c r="C28" s="18"/>
    </row>
    <row r="29" spans="1:11" ht="15.95" customHeight="1" x14ac:dyDescent="0.2">
      <c r="A29" s="19" t="s">
        <v>121</v>
      </c>
      <c r="B29" s="8"/>
      <c r="C29" s="18"/>
    </row>
    <row r="30" spans="1:11" ht="15.95" customHeight="1" x14ac:dyDescent="0.2">
      <c r="A30" s="44"/>
      <c r="B30" s="18"/>
      <c r="C30" s="18"/>
    </row>
    <row r="31" spans="1:11" ht="15.95" customHeight="1" x14ac:dyDescent="0.2">
      <c r="A31" s="108" t="s">
        <v>151</v>
      </c>
      <c r="B31" s="18"/>
      <c r="C31" s="18"/>
    </row>
    <row r="32" spans="1:11" ht="15.95" customHeight="1" x14ac:dyDescent="0.2">
      <c r="A32" s="73" t="s">
        <v>86</v>
      </c>
      <c r="B32" s="18"/>
      <c r="C32" s="18"/>
    </row>
    <row r="33" spans="1:8" ht="15.95" customHeight="1" x14ac:dyDescent="0.2">
      <c r="A33" s="73" t="s">
        <v>87</v>
      </c>
      <c r="B33" s="18"/>
      <c r="C33" s="18"/>
    </row>
    <row r="34" spans="1:8" ht="15.95" customHeight="1" x14ac:dyDescent="0.2">
      <c r="A34" s="44"/>
      <c r="B34" s="18"/>
      <c r="C34" s="18"/>
    </row>
    <row r="35" spans="1:8" ht="15.95" customHeight="1" x14ac:dyDescent="0.2">
      <c r="A35" s="111" t="s">
        <v>71</v>
      </c>
      <c r="B35" s="111"/>
      <c r="C35" s="111"/>
      <c r="D35" s="111"/>
      <c r="E35" s="111"/>
      <c r="F35" s="111"/>
      <c r="G35" s="111"/>
    </row>
    <row r="36" spans="1:8" ht="15.95" customHeight="1" x14ac:dyDescent="0.2">
      <c r="A36" s="34" t="s">
        <v>84</v>
      </c>
      <c r="B36" s="34"/>
      <c r="C36" s="34"/>
      <c r="D36" s="34"/>
      <c r="E36" s="34"/>
      <c r="F36" s="34"/>
      <c r="G36" s="34"/>
      <c r="H36" s="130"/>
    </row>
    <row r="37" spans="1:8" ht="15.95" customHeight="1" x14ac:dyDescent="0.2">
      <c r="A37" s="97" t="s">
        <v>85</v>
      </c>
      <c r="B37" s="97"/>
      <c r="C37" s="97"/>
      <c r="D37" s="97"/>
      <c r="E37" s="97"/>
      <c r="F37" s="97"/>
      <c r="G37" s="97"/>
    </row>
    <row r="38" spans="1:8" ht="15.95" customHeight="1" x14ac:dyDescent="0.2">
      <c r="A38" s="97" t="s">
        <v>160</v>
      </c>
      <c r="B38" s="112"/>
      <c r="C38" s="112"/>
      <c r="D38" s="112"/>
      <c r="E38" s="112"/>
      <c r="F38" s="112"/>
      <c r="G38" s="112"/>
    </row>
    <row r="39" spans="1:8" ht="15.95" customHeight="1" x14ac:dyDescent="0.2">
      <c r="B39" s="73"/>
      <c r="C39" s="73"/>
      <c r="D39" s="73"/>
      <c r="E39" s="73"/>
      <c r="F39" s="73"/>
      <c r="G39" s="73"/>
    </row>
    <row r="40" spans="1:8" ht="15.95" customHeight="1" x14ac:dyDescent="0.2">
      <c r="B40" s="73"/>
      <c r="C40" s="73"/>
      <c r="D40" s="73"/>
      <c r="E40" s="73"/>
      <c r="F40" s="73"/>
      <c r="G40" s="73"/>
    </row>
    <row r="41" spans="1:8" ht="15.95" customHeight="1" x14ac:dyDescent="0.2">
      <c r="B41" s="73"/>
      <c r="C41" s="73"/>
      <c r="D41" s="73"/>
      <c r="E41" s="73"/>
      <c r="F41" s="73"/>
      <c r="G41" s="73"/>
    </row>
  </sheetData>
  <hyperlinks>
    <hyperlink ref="A29" location="Metadaten!A1" display="&lt;&lt;&lt; Metadaten " xr:uid="{3D701363-355C-4807-9689-3F64875C31D1}"/>
    <hyperlink ref="A4" location="Inhalt!A1" display="&lt;&lt;&lt; Inhalt" xr:uid="{1E42CD31-42BA-4180-A1D1-2C8ED629BCEF}"/>
  </hyperlinks>
  <pageMargins left="0.78740157499999996" right="0.78740157499999996" top="0.984251969" bottom="0.984251969" header="0.4921259845" footer="0.4921259845"/>
  <pageSetup paperSize="9" scale="66" fitToHeight="0"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12</vt:i4>
      </vt:variant>
    </vt:vector>
  </HeadingPairs>
  <TitlesOfParts>
    <vt:vector size="23" baseType="lpstr">
      <vt:lpstr>Metadaten</vt:lpstr>
      <vt:lpstr>Inhalt</vt:lpstr>
      <vt:lpstr>1.6.1</vt:lpstr>
      <vt:lpstr>8.1.1</vt:lpstr>
      <vt:lpstr>8.1.2</vt:lpstr>
      <vt:lpstr>8.1.3</vt:lpstr>
      <vt:lpstr>8.2.1</vt:lpstr>
      <vt:lpstr>Zeitreihen</vt:lpstr>
      <vt:lpstr>9.7.1</vt:lpstr>
      <vt:lpstr>9.7.2</vt:lpstr>
      <vt:lpstr>9.7.3</vt:lpstr>
      <vt:lpstr>'1.6.1'!Druckbereich</vt:lpstr>
      <vt:lpstr>'8.1.1'!Druckbereich</vt:lpstr>
      <vt:lpstr>'8.1.2'!Druckbereich</vt:lpstr>
      <vt:lpstr>'8.1.3'!Druckbereich</vt:lpstr>
      <vt:lpstr>'8.2.1'!Druckbereich</vt:lpstr>
      <vt:lpstr>'9.7.1'!Druckbereich</vt:lpstr>
      <vt:lpstr>'9.7.2'!Druckbereich</vt:lpstr>
      <vt:lpstr>'9.7.3'!Druckbereich</vt:lpstr>
      <vt:lpstr>Inhalt!Druckbereich</vt:lpstr>
      <vt:lpstr>Metadaten!Druckbereich</vt:lpstr>
      <vt:lpstr>'1.6.1'!Drucktitel</vt:lpstr>
      <vt:lpstr>'8.1.1'!Drucktitel</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frfr</dc:creator>
  <cp:lastModifiedBy>Tellenbach Adina</cp:lastModifiedBy>
  <cp:lastPrinted>2023-10-17T07:42:28Z</cp:lastPrinted>
  <dcterms:created xsi:type="dcterms:W3CDTF">2010-04-29T13:21:55Z</dcterms:created>
  <dcterms:modified xsi:type="dcterms:W3CDTF">2024-02-15T15:11:48Z</dcterms:modified>
</cp:coreProperties>
</file>