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66925"/>
  <mc:AlternateContent xmlns:mc="http://schemas.openxmlformats.org/markup-compatibility/2006">
    <mc:Choice Requires="x15">
      <x15ac:absPath xmlns:x15ac="http://schemas.microsoft.com/office/spreadsheetml/2010/11/ac" url="G:\Egovernment\Statistikportal\Bereich-Aktuelle_Zahlen\08_Bildung\Hochschulen\"/>
    </mc:Choice>
  </mc:AlternateContent>
  <xr:revisionPtr revIDLastSave="0" documentId="13_ncr:1_{FDDB2083-6F46-49F8-9CF3-6D03F8DFBD0F}" xr6:coauthVersionLast="36" xr6:coauthVersionMax="36" xr10:uidLastSave="{00000000-0000-0000-0000-000000000000}"/>
  <bookViews>
    <workbookView xWindow="0" yWindow="0" windowWidth="28800" windowHeight="13425" tabRatio="811" activeTab="1" xr2:uid="{EDB05B53-7467-40D7-AE32-51BF24516697}"/>
  </bookViews>
  <sheets>
    <sheet name="Metadaten" sheetId="16" r:id="rId1"/>
    <sheet name="Inhalt" sheetId="22" r:id="rId2"/>
    <sheet name="Tab_1_1_3" sheetId="1" r:id="rId3"/>
    <sheet name="Tab_1_1_4" sheetId="2" r:id="rId4"/>
    <sheet name="Tab_1_1_5" sheetId="3" r:id="rId5"/>
    <sheet name="Tab_1_4_3" sheetId="4" r:id="rId6"/>
    <sheet name="Tab_1_4_4" sheetId="5" r:id="rId7"/>
    <sheet name="Tab_1_4_5" sheetId="6" r:id="rId8"/>
    <sheet name="Tab_1_5_3" sheetId="7" r:id="rId9"/>
    <sheet name="Tab_2_5_1" sheetId="8" r:id="rId10"/>
    <sheet name="Tab_2_5_1a" sheetId="9" r:id="rId11"/>
    <sheet name="Tab_2_5_2" sheetId="10" r:id="rId12"/>
    <sheet name="Tab_2_5_3" sheetId="11" r:id="rId13"/>
    <sheet name="Tab_2_5_3a" sheetId="12" r:id="rId14"/>
    <sheet name="Tab_2_5_4" sheetId="13" r:id="rId15"/>
    <sheet name="Tab_2_5_5" sheetId="14" r:id="rId16"/>
    <sheet name="Tab_4_3_2" sheetId="31" r:id="rId17"/>
    <sheet name="Tab_4_3_3" sheetId="32" r:id="rId18"/>
    <sheet name="Tab_5_1_3" sheetId="17" r:id="rId19"/>
    <sheet name="Tab_5_1_4" sheetId="18" r:id="rId20"/>
    <sheet name="Tab_5_1_4a" sheetId="19" r:id="rId21"/>
    <sheet name="Tab_5_1_5" sheetId="20" r:id="rId22"/>
    <sheet name="Tab_5_1_5a" sheetId="21" r:id="rId23"/>
    <sheet name="Tab_5_3_4" sheetId="33" r:id="rId24"/>
    <sheet name="Tab_5_3_5" sheetId="34" r:id="rId25"/>
    <sheet name="Tab_7_2_1" sheetId="15" r:id="rId26"/>
    <sheet name="Tab_9_1_3" sheetId="23" r:id="rId27"/>
    <sheet name="Tab_9_1_4" sheetId="24" r:id="rId28"/>
    <sheet name="Tab_9_4_3" sheetId="25" r:id="rId29"/>
    <sheet name="Tab_9_4_4" sheetId="26" r:id="rId30"/>
    <sheet name="Tab_9_4_5" sheetId="27" r:id="rId31"/>
    <sheet name="Tab_9_4_6" sheetId="28" r:id="rId32"/>
    <sheet name="Tab_9_6_5" sheetId="29" r:id="rId33"/>
    <sheet name="Tab_9_6_6" sheetId="30" r:id="rId34"/>
  </sheets>
  <definedNames>
    <definedName name="_xlnm._FilterDatabase" localSheetId="18" hidden="1">Tab_5_1_3!$A$6:$G$35</definedName>
    <definedName name="_xlnm._FilterDatabase" localSheetId="20" hidden="1">Tab_5_1_4a!$A$6:$G$65</definedName>
    <definedName name="_xlnm.Print_Area" localSheetId="2">Tab_1_1_3!$A$1:$F$41</definedName>
    <definedName name="_xlnm.Print_Area" localSheetId="3">Tab_1_1_4!$A$1:$F$45</definedName>
    <definedName name="_xlnm.Print_Area" localSheetId="4">Tab_1_1_5!$A$1:$I$15</definedName>
    <definedName name="_xlnm.Print_Area" localSheetId="5">Tab_1_4_3!$A$1:$G$15</definedName>
    <definedName name="_xlnm.Print_Area" localSheetId="6">Tab_1_4_4!$A$1:$F$32</definedName>
    <definedName name="_xlnm.Print_Area" localSheetId="7">Tab_1_4_5!$A$1:$I$21</definedName>
    <definedName name="_xlnm.Print_Area" localSheetId="8">Tab_1_5_3!$A$1:$J$27</definedName>
    <definedName name="_xlnm.Print_Area" localSheetId="9">Tab_2_5_1!$A$1:$H$43</definedName>
    <definedName name="_xlnm.Print_Area" localSheetId="10">Tab_2_5_1a!$A$1:$H$113</definedName>
    <definedName name="_xlnm.Print_Area" localSheetId="11">Tab_2_5_2!$A$1:$G$28</definedName>
    <definedName name="_xlnm.Print_Area" localSheetId="12">Tab_2_5_3!$A$1:$H$48</definedName>
    <definedName name="_xlnm.Print_Area" localSheetId="13">Tab_2_5_3a!$A$1:$H$202</definedName>
    <definedName name="_xlnm.Print_Area" localSheetId="14">Tab_2_5_4!$A$1:$G$69</definedName>
    <definedName name="_xlnm.Print_Area" localSheetId="15">Tab_2_5_5!$A$1:$J$25</definedName>
    <definedName name="_xlnm.Print_Area" localSheetId="16">Tab_4_3_2!$A$1:$G$32</definedName>
    <definedName name="_xlnm.Print_Area" localSheetId="17">Tab_4_3_3!$A$1:$J$10</definedName>
    <definedName name="_xlnm.Print_Area" localSheetId="18">Tab_5_1_3!$A$1:$G$41</definedName>
    <definedName name="_xlnm.Print_Area" localSheetId="19">Tab_5_1_4!$A$1:$G$35</definedName>
    <definedName name="_xlnm.Print_Area" localSheetId="20">Tab_5_1_4a!$A$1:$G$77</definedName>
    <definedName name="_xlnm.Print_Area" localSheetId="21">Tab_5_1_5!$A$1:$I$23</definedName>
    <definedName name="_xlnm.Print_Area" localSheetId="22">Tab_5_1_5a!$A$1:$I$39</definedName>
    <definedName name="_xlnm.Print_Area" localSheetId="23">Tab_5_3_4!$A$1:$G$23</definedName>
    <definedName name="_xlnm.Print_Area" localSheetId="24">Tab_5_3_5!$A$1:$I$13</definedName>
    <definedName name="_xlnm.Print_Area" localSheetId="25">Tab_7_2_1!$A$1:$L$53</definedName>
    <definedName name="_xlnm.Print_Area" localSheetId="26">Tab_9_1_3!$A$1:$I$28</definedName>
    <definedName name="_xlnm.Print_Area" localSheetId="27">Tab_9_1_4!$A$1:$J$29</definedName>
    <definedName name="_xlnm.Print_Area" localSheetId="28">Tab_9_4_3!$A$1:$H$23</definedName>
    <definedName name="_xlnm.Print_Area" localSheetId="29">Tab_9_4_4!$A$1:$L$24</definedName>
    <definedName name="_xlnm.Print_Area" localSheetId="30">Tab_9_4_5!$A$1:$I$26</definedName>
    <definedName name="_xlnm.Print_Area" localSheetId="31">Tab_9_4_6!$A$1:$M$26</definedName>
    <definedName name="_xlnm.Print_Area" localSheetId="32">Tab_9_6_5!$A$1:$N$22</definedName>
    <definedName name="_xlnm.Print_Area" localSheetId="33">Tab_9_6_6!$A$1:$N$22</definedName>
    <definedName name="_xlnm.Print_Titles" localSheetId="9">Tab_2_5_1!$4:$5</definedName>
    <definedName name="_xlnm.Print_Titles" localSheetId="10">Tab_2_5_1a!$4:$5</definedName>
    <definedName name="_xlnm.Print_Titles" localSheetId="12">Tab_2_5_3!$A:$A,Tab_2_5_3!$4:$5</definedName>
    <definedName name="_xlnm.Print_Titles" localSheetId="13">Tab_2_5_3a!$A:$A,Tab_2_5_3a!$4:$5</definedName>
    <definedName name="_xlnm.Print_Titles" localSheetId="19">Tab_5_1_4!$A:$A,Tab_5_1_4!$4:$5</definedName>
    <definedName name="_xlnm.Print_Titles" localSheetId="20">Tab_5_1_4a!$A:$A,Tab_5_1_4a!$4:$5</definedName>
    <definedName name="_xlnm.Print_Titles" localSheetId="21">Tab_5_1_5!$A:$A,Tab_5_1_5!$4:$5</definedName>
    <definedName name="_xlnm.Print_Titles" localSheetId="22">Tab_5_1_5a!$A:$A,Tab_5_1_5a!$4:$5</definedName>
    <definedName name="_xlnm.Print_Titles" localSheetId="25">Tab_7_2_1!$4:$6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3" i="28" l="1"/>
  <c r="I13" i="28"/>
  <c r="G13" i="28"/>
  <c r="F13" i="28"/>
  <c r="E13" i="28"/>
  <c r="D13" i="28"/>
  <c r="C13" i="28"/>
  <c r="G12" i="28"/>
  <c r="F12" i="28"/>
  <c r="E12" i="28"/>
  <c r="D12" i="28"/>
  <c r="C12" i="28"/>
  <c r="D12" i="27"/>
  <c r="D11" i="27"/>
  <c r="I8" i="26"/>
  <c r="D8" i="26"/>
  <c r="C8" i="26"/>
  <c r="D16" i="24"/>
  <c r="C16" i="2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Schädler Mario</author>
  </authors>
  <commentList>
    <comment ref="A2" authorId="0" shapeId="0" xr:uid="{B0425DE7-E644-45A5-966D-37DAA1E7ADF6}">
      <text>
        <r>
          <rPr>
            <b/>
            <sz val="9"/>
            <color indexed="81"/>
            <rFont val="Segoe UI"/>
            <family val="2"/>
          </rPr>
          <t xml:space="preserve">Schädler Mario:
</t>
        </r>
        <r>
          <rPr>
            <sz val="9"/>
            <color indexed="81"/>
            <rFont val="Segoe UI"/>
            <family val="2"/>
          </rPr>
          <t>Auf dem Umschlag der gedruckten Publikationen vorhanden (fehlt im Excel).
In Metadaten steht zwar Amt für Statistik Liechtenstein ...</t>
        </r>
      </text>
    </comment>
  </commentList>
</comments>
</file>

<file path=xl/sharedStrings.xml><?xml version="1.0" encoding="utf-8"?>
<sst xmlns="http://schemas.openxmlformats.org/spreadsheetml/2006/main" count="2176" uniqueCount="528">
  <si>
    <t>Studierende aus Liechtenstein an Fachhochschulen nach Fachbereich und Studienland</t>
  </si>
  <si>
    <t>Studienjahr 2020/21</t>
  </si>
  <si>
    <t>Tabelle 1.1.3</t>
  </si>
  <si>
    <t>Gesamt</t>
  </si>
  <si>
    <t>Frauen</t>
  </si>
  <si>
    <t>Männer</t>
  </si>
  <si>
    <t>Frauen in %</t>
  </si>
  <si>
    <t>Männer in %</t>
  </si>
  <si>
    <t>Total</t>
  </si>
  <si>
    <t xml:space="preserve">Architektur, Bau- und Planungswesen </t>
  </si>
  <si>
    <t xml:space="preserve">Technik und IT </t>
  </si>
  <si>
    <t xml:space="preserve">Chemie und Life Sciences </t>
  </si>
  <si>
    <t xml:space="preserve">Land- und Forstwirtschaft </t>
  </si>
  <si>
    <t xml:space="preserve">Wirtschaft und Dienstleistungen </t>
  </si>
  <si>
    <t xml:space="preserve">Design </t>
  </si>
  <si>
    <t xml:space="preserve">Musik, Theater und andere Künste </t>
  </si>
  <si>
    <t>Angewandte Linguistik</t>
  </si>
  <si>
    <t xml:space="preserve">Soziale Arbeit </t>
  </si>
  <si>
    <t xml:space="preserve">Angewandte Psychologie </t>
  </si>
  <si>
    <t xml:space="preserve">Gesundheit </t>
  </si>
  <si>
    <t xml:space="preserve">Lehrkräfteausbildung </t>
  </si>
  <si>
    <t>Schweiz</t>
  </si>
  <si>
    <t>Technik und IT</t>
  </si>
  <si>
    <t>Chemie und Life Sciences</t>
  </si>
  <si>
    <t>Land- und Forstwirtschaft</t>
  </si>
  <si>
    <t>Wirtschaft und Dienstleistungen</t>
  </si>
  <si>
    <t>Design</t>
  </si>
  <si>
    <t>Musik, Theater und andere Künste</t>
  </si>
  <si>
    <t>Soziale Arbeit</t>
  </si>
  <si>
    <t>Angewandte Psychologie</t>
  </si>
  <si>
    <t>Gesundheit</t>
  </si>
  <si>
    <t>Lehrkräfteausbildung</t>
  </si>
  <si>
    <t>Österreich</t>
  </si>
  <si>
    <t>Erläuterung zur Tabelle:</t>
  </si>
  <si>
    <t xml:space="preserve">Gesamt: Die Daten für die Studierenden an Fachhochschulen und Universitäten in Deutschland werden aggregiert geliefert und können deshalb nicht separat ausgewiesen werden. Studierende an Fachhochschulen in Deutschland sind in der Tabelle 1.1.4 (Universitäten) enthalten. </t>
  </si>
  <si>
    <t>Österreich: Um die Angaben zusammenfassen zu können, wurden die österreichischen Fachrichtungen dem 
Kategoriensystem der Schweiz zugeordnet.</t>
  </si>
  <si>
    <t>Studierende aus Liechtenstein an Universitäten nach Fächergruppe und Studienland</t>
  </si>
  <si>
    <t>Tabelle 1.1.4</t>
  </si>
  <si>
    <t>Geistes- und Sozialwissenschaften</t>
  </si>
  <si>
    <t>Wirtschaftswissenschaften</t>
  </si>
  <si>
    <t>Recht</t>
  </si>
  <si>
    <t>Exakte und Naturwissenschaften</t>
  </si>
  <si>
    <t>Medizin und Pharmazie</t>
  </si>
  <si>
    <t>Technische Wissenschaften</t>
  </si>
  <si>
    <t>Interdisziplinäre und andere</t>
  </si>
  <si>
    <t>Liechtenstein</t>
  </si>
  <si>
    <t>Deutschland</t>
  </si>
  <si>
    <t>Deutschland: Studierende an Fachhochschulen sind ebenfalls enthalten. Es werden nur Studierende mit liechtensteinischer Staatsangehörigkeit gezählt, während bei den anderen Studienländern die Studierenden gezählt werden, die vor Studienbeginn ihren Wohnsitz in Liechtenstein hatten.</t>
  </si>
  <si>
    <t>Studierende in Liechtenstein an Universitäten nach Fächergruppe und Wohnsitz vor 
Studienbeginn</t>
  </si>
  <si>
    <t>Tabelle 1.1.5</t>
  </si>
  <si>
    <t>Wohnsitz</t>
  </si>
  <si>
    <t>LI</t>
  </si>
  <si>
    <t>CH</t>
  </si>
  <si>
    <t>AT</t>
  </si>
  <si>
    <t>DE</t>
  </si>
  <si>
    <t>Übrige</t>
  </si>
  <si>
    <t>Wohnsitz: Anschrift bei Immatrikulation.</t>
  </si>
  <si>
    <t>Absolventen aus Liechtenstein an Fachhochschulen nach Studienland und Examensstufe</t>
  </si>
  <si>
    <t>Kalenderjahr 2020</t>
  </si>
  <si>
    <t>Tabelle 1.4.3</t>
  </si>
  <si>
    <t>FH-Diplom</t>
  </si>
  <si>
    <t>Bachelor</t>
  </si>
  <si>
    <t>Master</t>
  </si>
  <si>
    <t>Absolventen aus Liechtenstein an Universitäten nach Studienland und Examensstufe</t>
  </si>
  <si>
    <t>Tabelle 1.4.4</t>
  </si>
  <si>
    <t>Doktorat</t>
  </si>
  <si>
    <t>Magister, Lizentiat, Diplom</t>
  </si>
  <si>
    <t>Anwaltsexamen</t>
  </si>
  <si>
    <t>Gymnasiallehrer</t>
  </si>
  <si>
    <t xml:space="preserve">Bachelor </t>
  </si>
  <si>
    <t xml:space="preserve">Master </t>
  </si>
  <si>
    <t>Österreich: Die Daten basieren auf den Abschlüssen bis zum 30. September 2020.</t>
  </si>
  <si>
    <t>Absolventen an Universitäten in Liechtenstein nach Examensstufe und Wohnsitz vor 
Studienbeginn</t>
  </si>
  <si>
    <t>Tabelle 1.4.5</t>
  </si>
  <si>
    <t>Internationale Akademie 
für Philosophie</t>
  </si>
  <si>
    <t>Private Universität im FL</t>
  </si>
  <si>
    <t>Universität Liechtenstein</t>
  </si>
  <si>
    <t>Wohnsitz vor Studienbeginn: Anschrift bei Immatrikulation.</t>
  </si>
  <si>
    <t>Schulpersonal an Universitäten nach Personalkategorie</t>
  </si>
  <si>
    <t>Tabelle 1.5.3</t>
  </si>
  <si>
    <t>Personal</t>
  </si>
  <si>
    <t>VZÄ</t>
  </si>
  <si>
    <t>Alter</t>
  </si>
  <si>
    <t>Internationale Akademie für Philosophie im FL</t>
  </si>
  <si>
    <t>Professoren</t>
  </si>
  <si>
    <t>Assistenten und wiss. Mitarbeiter</t>
  </si>
  <si>
    <t>Übrige Dozierende</t>
  </si>
  <si>
    <t>Administratives und technisches Personal</t>
  </si>
  <si>
    <t>*</t>
  </si>
  <si>
    <t>Personal: Berücksichtigt werden alle Personen, die am 31.12. einen Arbeitsvertrag mit der Institution haben. Personen, 
die mehrere Anstellungen haben, werden auf Basis der höchsten Vollzeitäquivalente ausgewiesen.</t>
  </si>
  <si>
    <t>VZÄ: Die Vollzeitäquivalente beziehen sich auf das gesamte Kalenderjahr, d.h. 1 VZÄ entspricht einem zu 100% besetzten 
Arbeitsplatz im gesamten Kalenderjahr. Wechselt der Beschäftigungsgrad während des Jahres oder besteht am 31.12. kein Arbeitsvertrag, so wird der gewichtete Mittelwert verwendet.</t>
  </si>
  <si>
    <t>Private Universität im FL: Seit dem Studienjahr 2019/2020 bietet die Private Universität im FL auch CAS-Studiengänge an. 
Durch das zusätzliche Personal haben sich die VZÄ im Vergleich zu den Vorjahren deutlich erhöht.</t>
  </si>
  <si>
    <t>Internationale Akademie für Philosophie im FL: Die Internationale Akademie für Philosophie im FL meldete mit Stichtag 31.12.2020 kein beschäftigtes Personal.</t>
  </si>
  <si>
    <t>Tabelle 2.5.1</t>
  </si>
  <si>
    <t>Staatsangehörigkeit</t>
  </si>
  <si>
    <t>CH, AT, DE</t>
  </si>
  <si>
    <t>Gesamt: Die Daten für die Studierenden an Fachhochschulen in Deutschland sind bei den Studierenden an Universitäten in Deutschland enthalten (Tabelle 2.5.3).</t>
  </si>
  <si>
    <t>Österreich: Um die Angaben zusammenfassen zu können, wurden die österreichischen Fachrichtungen dem Kategoriensystem der Schweiz zugeordnet.</t>
  </si>
  <si>
    <t>Diese Tabelle steht im Internet zusätzlich mit der Auflistung nach Fach zur Verfügung.</t>
  </si>
  <si>
    <t>Studierende aus Liechtenstein an Fachhochschulen nach Fachbereich, Fach und Studienland</t>
  </si>
  <si>
    <t>Tabelle 2.5.1a</t>
  </si>
  <si>
    <t>Architektur</t>
  </si>
  <si>
    <t>Bauingenieurwesen</t>
  </si>
  <si>
    <t>Engineering Bau &amp; Planung</t>
  </si>
  <si>
    <t>Holztechnik</t>
  </si>
  <si>
    <t>Landschaftsarchitektur</t>
  </si>
  <si>
    <t>Automobiltechnik</t>
  </si>
  <si>
    <t>Aviatik</t>
  </si>
  <si>
    <t>Elektrotechnik</t>
  </si>
  <si>
    <t>Energie- und Umwelttechnik</t>
  </si>
  <si>
    <t>Engineering Technik &amp; IT</t>
  </si>
  <si>
    <t>Informatik</t>
  </si>
  <si>
    <t>Informationstechnologie</t>
  </si>
  <si>
    <t>Maschinentechnik</t>
  </si>
  <si>
    <t>Medieningenieurwesen</t>
  </si>
  <si>
    <t>Systemtechnik</t>
  </si>
  <si>
    <t>Wirtschaftsingenieurwesen</t>
  </si>
  <si>
    <t>Biotechnologie</t>
  </si>
  <si>
    <t>Chemie</t>
  </si>
  <si>
    <t>Lebensmitteltechnologie</t>
  </si>
  <si>
    <t>Life Sciences</t>
  </si>
  <si>
    <t>Umweltingenieurwesen</t>
  </si>
  <si>
    <t>Agronomie</t>
  </si>
  <si>
    <t>Forstwirtschaft</t>
  </si>
  <si>
    <t>Banking and Finance</t>
  </si>
  <si>
    <t>Betriebsökonomie</t>
  </si>
  <si>
    <t>Facility Management</t>
  </si>
  <si>
    <t>Information und Dokumentation</t>
  </si>
  <si>
    <t>International Management</t>
  </si>
  <si>
    <t>Kommunikation</t>
  </si>
  <si>
    <t>Tourismus</t>
  </si>
  <si>
    <t>Wirtschaftsinformatik</t>
  </si>
  <si>
    <t>Wirtschaftsrecht</t>
  </si>
  <si>
    <t>Innenarchitektur</t>
  </si>
  <si>
    <t>Konservierung</t>
  </si>
  <si>
    <t>Produkt- und Industriedesign</t>
  </si>
  <si>
    <t>Visuelle Kommunikation</t>
  </si>
  <si>
    <t>Bildende Kunst (Fine Arts)</t>
  </si>
  <si>
    <t>Film</t>
  </si>
  <si>
    <t>Musik</t>
  </si>
  <si>
    <t xml:space="preserve">Musikpädagogik </t>
  </si>
  <si>
    <t>Vermittlung von Kunst und Design</t>
  </si>
  <si>
    <t>Ergotherapie</t>
  </si>
  <si>
    <t>Ernährung und Diätetik</t>
  </si>
  <si>
    <t>Hebamme</t>
  </si>
  <si>
    <t>Pflege</t>
  </si>
  <si>
    <t>Physiotherapie</t>
  </si>
  <si>
    <t>Fachdidaktik</t>
  </si>
  <si>
    <t>Heilpädagogik</t>
  </si>
  <si>
    <t>Logopädie</t>
  </si>
  <si>
    <t>Sekundarstufe I</t>
  </si>
  <si>
    <t>Sekundarstufe II (Maturitätsschulen)</t>
  </si>
  <si>
    <t>Vorschul- und Primarstufe</t>
  </si>
  <si>
    <t>Elektrotechnik Dual</t>
  </si>
  <si>
    <t>Informatik - Software and Information Engineering</t>
  </si>
  <si>
    <t>Innovations- und Technologiemanagement</t>
  </si>
  <si>
    <t>InterMedia</t>
  </si>
  <si>
    <t>Bio- &amp; Lebensmitteltechnologie</t>
  </si>
  <si>
    <t>Betriebswirtschaft</t>
  </si>
  <si>
    <t>Internationale Betriebswirtschaft</t>
  </si>
  <si>
    <t>Internationales Wirtschaftsingenieurwesen</t>
  </si>
  <si>
    <t>Management &amp; Recht</t>
  </si>
  <si>
    <t>Management, Communication &amp; IT</t>
  </si>
  <si>
    <t>Tourismus-Management</t>
  </si>
  <si>
    <t>Unternehmensführung - Entrepreneurship</t>
  </si>
  <si>
    <t>Gesundheits- und Pflegemanagement</t>
  </si>
  <si>
    <t>Nonprofit-, Sozial- und Gesundheitsmanagement</t>
  </si>
  <si>
    <t>Kinder- und Familienzentrierte Soziale Arbeit</t>
  </si>
  <si>
    <t>Österreich: Die österreichischen Fachrichtungen sind im Abschnitt "Total" den entsprechenden Kategorien der schweizerischen Klassifikation zugeteilt.</t>
  </si>
  <si>
    <t>Studierende aus Liechtenstein an Fachhochschulen nach Studienland und Schule</t>
  </si>
  <si>
    <t>Tabelle 2.5.2</t>
  </si>
  <si>
    <t>Andere PH und Institutionen der Lehrkräfteausbildung</t>
  </si>
  <si>
    <t>Zürcher FH</t>
  </si>
  <si>
    <t>Ostschweizer Fachhochschule OST</t>
  </si>
  <si>
    <t>Fachhochschule Graubünden FHGR</t>
  </si>
  <si>
    <t>FH Zentralschweiz</t>
  </si>
  <si>
    <t>Berner FH</t>
  </si>
  <si>
    <t>Kalaidos FH</t>
  </si>
  <si>
    <t>FH Nordwestschweiz</t>
  </si>
  <si>
    <t>Scuola Universitaria Professionale della Svizzera Italiana</t>
  </si>
  <si>
    <t>Haute Ecole Spécialisée de Suisse occidentale</t>
  </si>
  <si>
    <t>FH Vorarlberg</t>
  </si>
  <si>
    <t>MCI Innsbruck</t>
  </si>
  <si>
    <t>FH Wien</t>
  </si>
  <si>
    <t>FHW Wien</t>
  </si>
  <si>
    <t>Technikum Wien</t>
  </si>
  <si>
    <t>FH Salzburg</t>
  </si>
  <si>
    <t>Gesamt: Die Daten für die Studierenden an Fachhochschulen in Deutschland sind bei den Studierenden an Universitäten in Deutschland enthalten (Tabelle 2.5.4).</t>
  </si>
  <si>
    <t>2020/2021: Die FH Ostschweiz wurde in die Fachhochschulen „Ostschweizer Fachhochschule OST“ und in die „Fachhochschule Graubünden FHGR“ aufgesplittet.</t>
  </si>
  <si>
    <t>Studierende aus Liechtenstein an Universitäten nach Fächergruppe und 
Studienland</t>
  </si>
  <si>
    <t>Tabelle 2.5.3</t>
  </si>
  <si>
    <t>Gesamt: Für die Zusammenfassung wurden die österreichischen und deutschen Fachrichtungen dem Kategoriensystem der Schweiz zugeordnet.</t>
  </si>
  <si>
    <t>Deutschland: Studierende an Fachhochschulen sind ebenfalls enthalten. Es werden nur Studierende mit liechtensteinischer Staatsbürgerschaft gezählt, während bei den anderen Studienländern die Studierenden gezählt werden, die vor Studienbeginn ihren Wohnsitz in Liechtenstein hatten.</t>
  </si>
  <si>
    <t>Diese Tabelle steht im Internet zusätzlich mit der Auflistung nach Studiengang zur Verfügung.</t>
  </si>
  <si>
    <t>Studierende aus Liechtenstein an Universitäten nach Fächergruppe, Studiengang und Studienland</t>
  </si>
  <si>
    <t>Tabelle 2.5.3a</t>
  </si>
  <si>
    <t>Betriebswirtschaftslehre</t>
  </si>
  <si>
    <t>Entrepreneurship</t>
  </si>
  <si>
    <t>Finance</t>
  </si>
  <si>
    <t>Information Systems</t>
  </si>
  <si>
    <t>Medizin+Pharm. fächerübergr./übrige</t>
  </si>
  <si>
    <t>Architektur und Raumentwicklung</t>
  </si>
  <si>
    <t>Andere mod. Sprachen Europas</t>
  </si>
  <si>
    <t>Andere nichteurop. Sprachen</t>
  </si>
  <si>
    <t>Archäologie, Ur- + Frühgesch.</t>
  </si>
  <si>
    <t>Deutsche SLW</t>
  </si>
  <si>
    <t>Englische SLW</t>
  </si>
  <si>
    <t>Erziehungswissenschaften</t>
  </si>
  <si>
    <t>Ethnologie + Volkskunde</t>
  </si>
  <si>
    <t>Französische SLW</t>
  </si>
  <si>
    <t>Geist./Sozialwiss., übrige</t>
  </si>
  <si>
    <t>Geschichte</t>
  </si>
  <si>
    <t>Hist.+Kulturwiss. fächerüb./übrige</t>
  </si>
  <si>
    <t>Klass. Sprachen Europas</t>
  </si>
  <si>
    <t>Kommunikations- + Medienwiss.</t>
  </si>
  <si>
    <t>Kunstgeschichte</t>
  </si>
  <si>
    <t>Linguistik</t>
  </si>
  <si>
    <t xml:space="preserve">Musikwissenschaft
</t>
  </si>
  <si>
    <t>Philosophie</t>
  </si>
  <si>
    <t>Politikwissenschaft</t>
  </si>
  <si>
    <t>Psychologie</t>
  </si>
  <si>
    <t>SLW fächerübergr./übrige</t>
  </si>
  <si>
    <t>Sonderpädagogik</t>
  </si>
  <si>
    <t>Sozialwiss. fächerübergr./übrige</t>
  </si>
  <si>
    <t>Soziologie</t>
  </si>
  <si>
    <t>Theater-+ Filmwissenschaft</t>
  </si>
  <si>
    <t>Theologie fächerübergr./übrige</t>
  </si>
  <si>
    <t>Volkswirtschaftslehre</t>
  </si>
  <si>
    <t>Wirtschaftsw. fächerübergr./übrige</t>
  </si>
  <si>
    <t>Biologie</t>
  </si>
  <si>
    <t>Erdwissenschaften</t>
  </si>
  <si>
    <t>Ex.+Naturw. fächerübergr./übrige</t>
  </si>
  <si>
    <t>Geographie</t>
  </si>
  <si>
    <t>Mathematik</t>
  </si>
  <si>
    <t>Naturwiss. fächerübergr./übrige</t>
  </si>
  <si>
    <t>Physik</t>
  </si>
  <si>
    <t>Medizin + Pharmazie</t>
  </si>
  <si>
    <t>Humanmedizin</t>
  </si>
  <si>
    <t>Pharmazie</t>
  </si>
  <si>
    <t>Veterinärmedizin</t>
  </si>
  <si>
    <t>Zahnmedizin</t>
  </si>
  <si>
    <t>Agrarwirtschaft</t>
  </si>
  <si>
    <t>Architektur + Planung</t>
  </si>
  <si>
    <t>Betriebs- + Produktionswiss.</t>
  </si>
  <si>
    <t>Chemieingenieurwesen</t>
  </si>
  <si>
    <t>Elektroingenieurwesen</t>
  </si>
  <si>
    <t>Kulturtechnik + Vermessung</t>
  </si>
  <si>
    <t>Lebensmittelwissenschaft</t>
  </si>
  <si>
    <t>Maschineningenieurwesen</t>
  </si>
  <si>
    <t>Materialwissenschaften</t>
  </si>
  <si>
    <t>Techn. Wiss. fächerübergr./übrige</t>
  </si>
  <si>
    <t>Interdisziplinäre / interfakultäre</t>
  </si>
  <si>
    <t>Oekologie</t>
  </si>
  <si>
    <t>Sport</t>
  </si>
  <si>
    <t>Kommunikations-+ Medienw.</t>
  </si>
  <si>
    <t>Lehrkräfteausb. Sekundarstufe I (Phil. I)</t>
  </si>
  <si>
    <t>Sprachwissenschaft</t>
  </si>
  <si>
    <t>Exakte Wiss. fächerübergr./übrige</t>
  </si>
  <si>
    <t>Industrial Design</t>
  </si>
  <si>
    <t>Allg. Sprachwiss./Indogermanistik</t>
  </si>
  <si>
    <t>Angewandte Sprachwissenschaft</t>
  </si>
  <si>
    <t>Erziehungswissenschaft (Pädagogik)</t>
  </si>
  <si>
    <t>Politikwissenschaft/Politologie</t>
  </si>
  <si>
    <t>Intern. Betriebswirtschaft/Management</t>
  </si>
  <si>
    <t>Medienwirtschaft/Medienmanagement</t>
  </si>
  <si>
    <t>Tourismuswirtschaft</t>
  </si>
  <si>
    <t>Wirtschaftsmathematik</t>
  </si>
  <si>
    <t>Rechtswissenschaft</t>
  </si>
  <si>
    <t>Biochemie</t>
  </si>
  <si>
    <t>Ernährungswissenschaft</t>
  </si>
  <si>
    <t>Nichtärztliche Heilberufe/Therapien</t>
  </si>
  <si>
    <t>Medizin (Allgemein-Medizin)</t>
  </si>
  <si>
    <t>Pflegewissenschaft/-management</t>
  </si>
  <si>
    <t>Maschinenbau/-wesen</t>
  </si>
  <si>
    <t>Elektrotechnik/Elektronik</t>
  </si>
  <si>
    <t>Interdisziplin. Studien (Schwerpunkt Naturwissenschaften)</t>
  </si>
  <si>
    <t>Interdisziplin. Studien (Schwerpunkt Geisteswissenschaften)</t>
  </si>
  <si>
    <t>Sportpädagogik/Sportpsychologie</t>
  </si>
  <si>
    <t>Sportwissenschaft</t>
  </si>
  <si>
    <t>Gesamt Deutschland: Es sind Studierende an Fachochschulen und Universitäten in Deutschland berücksichtigt.</t>
  </si>
  <si>
    <t>Studierende aus Liechtenstein an Universitäten nach Studienland und Universität</t>
  </si>
  <si>
    <t>Tabelle 2.5.4</t>
  </si>
  <si>
    <t>Internationale Akademie für Philosphie im FL</t>
  </si>
  <si>
    <t>Universität Zürich</t>
  </si>
  <si>
    <t>Universität Bern</t>
  </si>
  <si>
    <t>ETH Zürich</t>
  </si>
  <si>
    <t>Universität St. Gallen</t>
  </si>
  <si>
    <t>Universität Basel</t>
  </si>
  <si>
    <t>Universität Freiburg</t>
  </si>
  <si>
    <t>Universität Luzern</t>
  </si>
  <si>
    <t>Universitäre Fernstudien Schweiz</t>
  </si>
  <si>
    <t>ETH Lausanne</t>
  </si>
  <si>
    <t>Universität Genf</t>
  </si>
  <si>
    <t>Università della Svizzera italiana</t>
  </si>
  <si>
    <t>Universität Neuenburg</t>
  </si>
  <si>
    <t>Universität Innsbruck</t>
  </si>
  <si>
    <t>Universität Wien</t>
  </si>
  <si>
    <t>Wirtschaftsuniversität Wien</t>
  </si>
  <si>
    <t>Medizinische Universität Innsbruck</t>
  </si>
  <si>
    <t>Universität Linz</t>
  </si>
  <si>
    <t>Universität Salzburg</t>
  </si>
  <si>
    <t>Technische Universität Wien</t>
  </si>
  <si>
    <t>Universität Graz</t>
  </si>
  <si>
    <t>Technische Universität Graz</t>
  </si>
  <si>
    <t>Universität Mozarteum Salzburg</t>
  </si>
  <si>
    <t>Akademie der bildenden Künste Wien</t>
  </si>
  <si>
    <t>Universität für Bodenkultur Wien</t>
  </si>
  <si>
    <t>Medizinische Universität Wien</t>
  </si>
  <si>
    <t>Universität für angewandte Kunst Wien</t>
  </si>
  <si>
    <t xml:space="preserve">Deutschland </t>
  </si>
  <si>
    <t>Fernuniversität Hagen</t>
  </si>
  <si>
    <t xml:space="preserve">Internationale Hochschule Erfurt (Priv. FH) </t>
  </si>
  <si>
    <t>Universität Konstanz</t>
  </si>
  <si>
    <t>AKAD Hochschule Stuttgart (Priv. Fern-FH)</t>
  </si>
  <si>
    <t>Fachhochschule International School of Management, Dortmund</t>
  </si>
  <si>
    <t>Technische Universität Berlin</t>
  </si>
  <si>
    <t>Technische Universität München</t>
  </si>
  <si>
    <t>Universität Augsburg</t>
  </si>
  <si>
    <t>Universität München</t>
  </si>
  <si>
    <t>Akkon Hochschule Berlin (Priv. FH)</t>
  </si>
  <si>
    <t>DIU-Dresden International University</t>
  </si>
  <si>
    <t>Europäische FH Brühl (Priv. FH)</t>
  </si>
  <si>
    <t>Fachhochschule Magdeburg</t>
  </si>
  <si>
    <t>Hertie School of Governance Berlin (Priv. U)</t>
  </si>
  <si>
    <t>Hochschule Fresenius Idstein in München (Priv. FH)</t>
  </si>
  <si>
    <t>Hochschule für Ökonomie und Management Essen</t>
  </si>
  <si>
    <t>Hochschule für Prävention Saarbrücken</t>
  </si>
  <si>
    <t>Humboldt-Universität Berlin</t>
  </si>
  <si>
    <t>IST-Hochschule für Management Düsseldorf (Priv. FH)</t>
  </si>
  <si>
    <t>Technische Universität Braunschweig</t>
  </si>
  <si>
    <t>Technische Universität Dortmund</t>
  </si>
  <si>
    <t>Universität Düsseldorf</t>
  </si>
  <si>
    <t>Universität Kiel</t>
  </si>
  <si>
    <t>Universität Köln</t>
  </si>
  <si>
    <t>Universität Mannheim</t>
  </si>
  <si>
    <t>Universität Würzburg</t>
  </si>
  <si>
    <t>Gesamt Deutschland: Es sind Studierende an Fachhochschulen und Universitäten in Deutschland berücksichtigt. Gezählt werden jedoch nur Studierende mit liechtensteinischer Staatsbürgerschaft, während bei den anderen Studienländern die Studierenden gezählt werden, die vor Studienbeginn ihren Wohnsitz in Liechtenstein hatten.</t>
  </si>
  <si>
    <t>Studierende in Liechtenstein an Universitäten nach Studiengang und Wohnsitz vor Studienbeginn</t>
  </si>
  <si>
    <t>Tabelle 2.5.5</t>
  </si>
  <si>
    <t>Medizin und Pharmazie fächerübergr./übrige</t>
  </si>
  <si>
    <t>Schulpersonal an Universitäten nach Personalkategorie, Fachbereich und Staatsangehörigkeit</t>
  </si>
  <si>
    <t>Tabelle 7.2.1</t>
  </si>
  <si>
    <t>Geschlecht</t>
  </si>
  <si>
    <t>F</t>
  </si>
  <si>
    <t>M</t>
  </si>
  <si>
    <t>Zentrale Verwaltung</t>
  </si>
  <si>
    <t>Assistenten und wissenschaftliche Mitarbeiter</t>
  </si>
  <si>
    <t>Dienstleistungen für Mitarbeitende und Studierende</t>
  </si>
  <si>
    <t>Technische Dienste und Logistik</t>
  </si>
  <si>
    <t>Zentrale Bibliotheken</t>
  </si>
  <si>
    <t>Medizin und Pharmazie fächerüb./übrige</t>
  </si>
  <si>
    <t>Personal per 31.12.: Berücksichtigt werden alle Personen, die am 31.12. einen Arbeitsvertrag mit der Institution haben. Personen, die mehrere Anstellungen haben, werden auf Basis der höchsten Vollzeitäquivalente ausgewiesen.</t>
  </si>
  <si>
    <t>VZÄ: Die Vollzeitäquivalente beziehen sich auf das gesamte Kalenderjahr, d.h. 1 VZÄ entspricht einem zu 100% besetzten Arbeitsplatz im gesamten Kalenderjahr. Wechselt der Beschäftigungsgrad während des Jahres oder besteht am 31.12. kein Arbeitsvertrag, so wird der gewichtete Mittelwert verwendet.</t>
  </si>
  <si>
    <t>Private Universität im FL: Seit dem Studienjahr 2019/2020 bietet die Private Universität im FL auch CAS-Studiengänge an. Durch das zusätzliche Personal haben sich die VZÄ im Vergleich zu den Vorjahren deutlich erhöht.</t>
  </si>
  <si>
    <t>Fürstentum Liechtenstein</t>
  </si>
  <si>
    <t>Erscheinungsdatum:</t>
  </si>
  <si>
    <t>Version:</t>
  </si>
  <si>
    <t>Ersetzt Version vom:</t>
  </si>
  <si>
    <t>-</t>
  </si>
  <si>
    <t>Berichtsjahr:</t>
  </si>
  <si>
    <t xml:space="preserve">Erscheinungsweise: </t>
  </si>
  <si>
    <t>Jährlich</t>
  </si>
  <si>
    <t xml:space="preserve">Herausgeber: </t>
  </si>
  <si>
    <t>Amt für Statistik Liechtenstein</t>
  </si>
  <si>
    <t>Bearbeitung:</t>
  </si>
  <si>
    <t>Florian Beusch</t>
  </si>
  <si>
    <t>Auskunft:</t>
  </si>
  <si>
    <t>florian.beusch@llv.li, +423 236 64 68</t>
  </si>
  <si>
    <t xml:space="preserve">Sprache: </t>
  </si>
  <si>
    <t>Deutsch</t>
  </si>
  <si>
    <t>Nutzungsbedingungen:</t>
  </si>
  <si>
    <t>CC BY</t>
  </si>
  <si>
    <t>Publikations-ID:</t>
  </si>
  <si>
    <t>Abschlüsse von Studierenden aus Liechtenstein an Fachhochschulen
nach Studienland, Fachbereich und Examensstufe</t>
  </si>
  <si>
    <t>Tabelle 5.1.3</t>
  </si>
  <si>
    <t>Musik, Theater und Künste</t>
  </si>
  <si>
    <t>Abschlüsse von Studierenden aus Liechtenstein an Universitäten 
nach Studienland und Fächergruppe</t>
  </si>
  <si>
    <t>Tabelle 5.1.4</t>
  </si>
  <si>
    <t>Interdiziplinäre und andere</t>
  </si>
  <si>
    <t>Diese Tabelle steht im Internet zusätzlich mit der Auflistung nach Examensstufe zur Verfügung.</t>
  </si>
  <si>
    <t>Abschlüsse von Studierenden aus Liechtenstein an Universitäten nach Fächergruppe, Examensstufe und Studienland</t>
  </si>
  <si>
    <t>Tabelle 5.1.4a</t>
  </si>
  <si>
    <t>Gymnasiallehrer/-in</t>
  </si>
  <si>
    <t>Exakte- und Naturwissenschaften</t>
  </si>
  <si>
    <t>Gymnasilalehrerinnen</t>
  </si>
  <si>
    <t>Abschlüsse von Studierenden in Liechtenstein an Universitäten 
nach Studiengang und Wohnsitz</t>
  </si>
  <si>
    <t>Tabelle 5.1.5</t>
  </si>
  <si>
    <t>Internationale Akademie für Philosophie</t>
  </si>
  <si>
    <t>Medizin und Pharmazie fächerübergreifend/übrige</t>
  </si>
  <si>
    <t>Abschlüsse von Studierenden in Liechtenstein an Universitäten nach Fächergruppe, Studiengang, Examensstufe und Wohnsitz</t>
  </si>
  <si>
    <t>Tabelle 5.1.5a</t>
  </si>
  <si>
    <t>Private Universität Liechtenstein</t>
  </si>
  <si>
    <t>© Amt für Statistik am 3. März 2022 / Bildungsstatistik 2021</t>
  </si>
  <si>
    <t>1_1_3</t>
  </si>
  <si>
    <t>1_1_4</t>
  </si>
  <si>
    <t>1_1_5</t>
  </si>
  <si>
    <t>1_4_3</t>
  </si>
  <si>
    <t>1_4_4</t>
  </si>
  <si>
    <t>1_4_5</t>
  </si>
  <si>
    <t>1_5_3</t>
  </si>
  <si>
    <t>2_5_1</t>
  </si>
  <si>
    <t>2_5_1a</t>
  </si>
  <si>
    <t>2_5_2</t>
  </si>
  <si>
    <t>2_5_3a</t>
  </si>
  <si>
    <t>2_5_3</t>
  </si>
  <si>
    <t>2_5_4</t>
  </si>
  <si>
    <t>2_5_5</t>
  </si>
  <si>
    <t>5_1_3</t>
  </si>
  <si>
    <t>5_1_4</t>
  </si>
  <si>
    <t>5_1_4a</t>
  </si>
  <si>
    <t>5_1_5</t>
  </si>
  <si>
    <t>7_1_2</t>
  </si>
  <si>
    <t>Studierende aus Liechtenstein an Fachhochschulen nach Studienstufe (inkl. Weiterbildung)</t>
  </si>
  <si>
    <t>ab dem Studienjahr 2005/06</t>
  </si>
  <si>
    <t>Tabelle 9.1.3</t>
  </si>
  <si>
    <t>Studienstufe</t>
  </si>
  <si>
    <t>Lizenziat / Diplom</t>
  </si>
  <si>
    <t>Weiterbildung</t>
  </si>
  <si>
    <t>2005/06</t>
  </si>
  <si>
    <t>2006/07</t>
  </si>
  <si>
    <t>2007/08</t>
  </si>
  <si>
    <t>2008/09</t>
  </si>
  <si>
    <t>2009/10</t>
  </si>
  <si>
    <t>2010/11</t>
  </si>
  <si>
    <t>2011/12</t>
  </si>
  <si>
    <t>2012/13</t>
  </si>
  <si>
    <t>2013/14</t>
  </si>
  <si>
    <t>2014/15</t>
  </si>
  <si>
    <t>2015/16</t>
  </si>
  <si>
    <t>2016/17</t>
  </si>
  <si>
    <t>2017/18</t>
  </si>
  <si>
    <t>2018/19</t>
  </si>
  <si>
    <t>2019/20</t>
  </si>
  <si>
    <t>2020/21</t>
  </si>
  <si>
    <t>Total: Ab 2010/11 ist das Total der Studierenden deutlich tiefer, weil die Hochschule Liechtenstein als Universität anerkannt wurde.</t>
  </si>
  <si>
    <t>Total: Studierende aus Liechtenstein an Fachhochschulen in Deutschland können nicht separat ausgewiesen werden und sind deshalb bei den Universitäten dabei (Tabelle 9.1.4).</t>
  </si>
  <si>
    <t xml:space="preserve">Weiterbildung: Erfasst werden Studierende in Lehrgängen mit mindestens 60 ETCS. </t>
  </si>
  <si>
    <t>2009/10: Bei den Studierenden 2009/10 sind sechs Doktoranden und eine Doktorandin dabei. Diese waren an der Hochschule Liechtenstein immatrikuliert, die ein Jahr später als Universität anerkannt wurde.</t>
  </si>
  <si>
    <t>Studierende aus Liechtenstein an Universitäten nach Studienstufe (inkl. Weiterbildung)</t>
  </si>
  <si>
    <t>Tabelle 9.1.4</t>
  </si>
  <si>
    <t>Nicht zuteilbar</t>
  </si>
  <si>
    <t>Total: Ab 2010/11 ist das Total der Studierenden deutlich höher, weil die Hochschule Liechtenstein als Universität anerkannt wurde.</t>
  </si>
  <si>
    <t>Total: Ab 2012/13 werden gemäss den Vorgaben von EUROSTAT In-Coming-Studierende an der Universität Liechtenstein nicht mehr gezählt.</t>
  </si>
  <si>
    <t>Total: Studierende aus Liechtenstein an Fachhochschulen in Deutschland können nicht separat ausgewiesen werden und sind deshalb inkludiert.</t>
  </si>
  <si>
    <t>Weiterbildung: Erfasst werden Studierende in Lehrgängen mit mindestens 60 ETCS.</t>
  </si>
  <si>
    <t>Nicht zuteilbar: Für Studierende in Deutschland sind keine Angaben zur Studienstufe verfügbar. Sie werden deshalb in der Kategorie "nicht zuteilbar" geführt.</t>
  </si>
  <si>
    <t>Abschlüsse von Studierenden aus Liechtenstein an Fachhochschulen nach Fächergruppe (inkl. Weiterbildung)</t>
  </si>
  <si>
    <t>ab dem Kalenderjahr 2006</t>
  </si>
  <si>
    <t>Tabelle 9.4.3</t>
  </si>
  <si>
    <t>Architektur, 
Bau- und Planungswesen</t>
  </si>
  <si>
    <t>Technik
und IT</t>
  </si>
  <si>
    <t>Wirtschaft und
Dienstleistungen</t>
  </si>
  <si>
    <t>Lehrkräfte-
ausbildung</t>
  </si>
  <si>
    <t>Andere</t>
  </si>
  <si>
    <t>Total: Ab 2010 ist das Total der Absolventen deutlich tiefer, weil die Hochschule Liechtenstein als Universität anerkannt wurde.</t>
  </si>
  <si>
    <t>Abschlüsse von Studierenden aus Liechtenstein an Fachhochschulen 
nach Staatsangehörigkeit und Studienstufe (inkl. Weiterbildung)</t>
  </si>
  <si>
    <t>Tabelle 9.4.4</t>
  </si>
  <si>
    <t>Weiterbildungslehrgänge</t>
  </si>
  <si>
    <t>Total: Ab 2010 ist das Total der Absolventen tiefer, weil die Hochschule Liechtenstein als Universität anerkannt wurde.</t>
  </si>
  <si>
    <t>Abschlüsse von Studierenden aus Liechtenstein an Universitäten nach Fachbereich (inkl. Weiterbildung)</t>
  </si>
  <si>
    <t>ab dem Kalenderjahr 2004</t>
  </si>
  <si>
    <t>Tabelle 9.4.5</t>
  </si>
  <si>
    <t>Geistes- und
Sozialwissen-
schaften</t>
  </si>
  <si>
    <t>Wirtschafts-
wissen-
schaften</t>
  </si>
  <si>
    <t>Exakte und
Naturwissen
schaften</t>
  </si>
  <si>
    <t>Medizin und
Pharmazie</t>
  </si>
  <si>
    <t>Technische
Wissen-
schaften</t>
  </si>
  <si>
    <t>Total: Ab 2010 ist das Total der Absolventen deutlich höher, weil die Hochschule Liechtenstein als Universität anerkannt wurde.</t>
  </si>
  <si>
    <t>Abschlüsse von Studierenden aus Liechtenstein an Universitäten nach Staatsangehörigkeit und Studienstufe (inkl. Weiterbildung)</t>
  </si>
  <si>
    <t>Tabelle 9.4.6</t>
  </si>
  <si>
    <t>Andere Abschlüsse</t>
  </si>
  <si>
    <t>.</t>
  </si>
  <si>
    <t>ab dem Studienjahr 2010/11</t>
  </si>
  <si>
    <t>Tab. 9.6.5</t>
  </si>
  <si>
    <t>Private Universität im Fürstentum Liechtenstein</t>
  </si>
  <si>
    <t>Internationale Akademie für Philosophie im Fürstentum Liechtenstein</t>
  </si>
  <si>
    <t>Prof.</t>
  </si>
  <si>
    <t>Übrige
Dozierende</t>
  </si>
  <si>
    <t>Admin. und techn. Personal</t>
  </si>
  <si>
    <t xml:space="preserve">Erläuterung zur Tabelle: </t>
  </si>
  <si>
    <t>Personal: Personen mit Beschäftigungsverhältnissen von weniger als 10% wurden bis 2013/14 nicht erhoben. Ab dem Studienjahr 2014/15 werden alle Angestellten berücksichtigt, die per 31.12. einen gültigen Arbeitsvertrag haben, unabhängig vom Ausmass des Beschäftigungsverhältnisses.</t>
  </si>
  <si>
    <t xml:space="preserve">Universität Liechtenstein: Vor 2014/15 wurden die studentischen Mitarbeitenden komplett der Administration zugeteilt. Ab 2014/15 werden die studentischen Mitarbeitenden, die in den Lehrstühlen beschäftigt sind, den Assistenten und wissenschaftlichen Mitarbeitenden zugeordnet. Von den 34 studentischen Mitarbeitenden wurden 25 studentische Mitarbeitende neu zugeteilt.
</t>
  </si>
  <si>
    <t xml:space="preserve">Private Universität im Fürstentum Liechtenstein: Das Lehrprogramm der Privaten Universität im FL wird vollumfänglich durch Gastreferenten realisiert, die bis 2014/15 nicht erhoben wurden. Aus diesem Grund fehlen zu einem wesentlichen Teil des Personals Angaben bis 2013/14, weshalb kein Total berechnet wird. </t>
  </si>
  <si>
    <t>Internationale Akademie für Philosophie im Fürstentum Liechtenstein: Für das Studienjahr 2020/21 wurde per 21.12.2000 kein Schulpersonal an der Internationale Akademie für Philosophie im Fürstentum Liechtenstein registriert.</t>
  </si>
  <si>
    <t>Schulpersonal an Universitäten nach Personalkategorie in VZÄ</t>
  </si>
  <si>
    <t>Tab. 9.6.6</t>
  </si>
  <si>
    <t xml:space="preserve">Prof. </t>
  </si>
  <si>
    <t>Personal: Personen mit Beschäftigungsverhältnissen von weniger als 10% wurden bis 2013/14 nicht erhoben. Ab dem Studienjahr 2014/15 werden sie anteilsmässig pro Kalenderjahr berücksichtigt.</t>
  </si>
  <si>
    <t xml:space="preserve">Universität Liechtenstein: Vor 2014/15 wurden die studentischen Mitarbeitenden komplett der Administration zugeteilt. Ab 2014/15 werden die studentischen Mitarbeitenden, die in den Lehrstühlen beschäftigt sind, den Assistenten und wissenschaftlichen Mitarbeitenden zugeordnet.
</t>
  </si>
  <si>
    <t xml:space="preserve">Private Universität im Fürstentum Liechtenstein: Das Lehrprogramm der Privaten Universität im FL wird vollumfänglich durch Gastreferenten realisiert, die kein Anstellungsverhältnis haben und bis 2014/15 nicht erhoben wurden. Aus diesem Grund fehlt ein wesentlicher Teil der VZÄ bis 2013/14, weshalb kein Total berechnet wird. </t>
  </si>
  <si>
    <t>Zeitreihen</t>
  </si>
  <si>
    <t>9_1_3</t>
  </si>
  <si>
    <t>9_1_4</t>
  </si>
  <si>
    <t>9_4_3</t>
  </si>
  <si>
    <t>9_4_4</t>
  </si>
  <si>
    <t>9_4_6</t>
  </si>
  <si>
    <t>9_4_5</t>
  </si>
  <si>
    <t>9_6_5</t>
  </si>
  <si>
    <t>9_6_6</t>
  </si>
  <si>
    <t>Hochschulen 2021</t>
  </si>
  <si>
    <t>Österreich: Weiterbildung an Universitäten oder Privatuniversitäten in Österreich ist in Form von Universitätslehrgängen möglich. Angaben zur Studienrichtung liegen nicht vor.</t>
  </si>
  <si>
    <t>Universitäten</t>
  </si>
  <si>
    <t>Interdisziplinäre</t>
  </si>
  <si>
    <t>Fachhochschulen</t>
  </si>
  <si>
    <t xml:space="preserve">Schweiz </t>
  </si>
  <si>
    <t>Master of Business Administration in Technologie &amp; Innovation</t>
  </si>
  <si>
    <t>Executive Master of Laws in Banking and Securities Law</t>
  </si>
  <si>
    <t>Executive Master of Laws in International Taxation</t>
  </si>
  <si>
    <t>Executive Master of Laws im Gesellschafts-, Stiftungs- und Trustrecht</t>
  </si>
  <si>
    <t>Tabelle 4.3.2</t>
  </si>
  <si>
    <t>Studierende aus Liechtenstein an Fachhochschulen und Universitäten nach Studienland und Studienrichtung (Weiterbildung)</t>
  </si>
  <si>
    <t>Tabelle 4.3.3</t>
  </si>
  <si>
    <t>Studierende an Universitäten in Liechtenstein nach Studienrichtung (Weiterbildung)</t>
  </si>
  <si>
    <t>4_3_2</t>
  </si>
  <si>
    <t>4_3_3</t>
  </si>
  <si>
    <t>Total: Zu Abschlussprüfungen im Bereich Weiterbildung sind aus Deutschland keine Informationen verfügbar.</t>
  </si>
  <si>
    <t>Universitäten in der Schweiz</t>
  </si>
  <si>
    <t>Fachhochschulen in der Schweiz</t>
  </si>
  <si>
    <t>MBA Technologie &amp; Innovation</t>
  </si>
  <si>
    <t>Executive Master of Business Administration in International Asset Management</t>
  </si>
  <si>
    <t>Universitäten in Liechtenstein</t>
  </si>
  <si>
    <t>Tabelle 5.3.4</t>
  </si>
  <si>
    <t>Abschlüsse von Studierenden aus Liechtenstein auf der Tertiärstufe nach Studienland und Studienrichtung (Weiterbildung)</t>
  </si>
  <si>
    <t>Tabelle 5.3.5</t>
  </si>
  <si>
    <t>Abschlüsse von Studierenden in Liechtenstein auf der Tertiärstufe nach Studienrichtung und Wohnsitz (Weiterbildung)</t>
  </si>
  <si>
    <t>5_3_4</t>
  </si>
  <si>
    <t>5_3_5</t>
  </si>
  <si>
    <t>482.2021.01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</si>
</sst>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1" formatCode="_ * #,##0_ ;_ * \-#,##0_ ;_ * &quot;-&quot;_ ;_ @_ "/>
    <numFmt numFmtId="164" formatCode="_ * ###0_ ;_ * \-###0_ ;_ * &quot;-&quot;_ ;_ @_ "/>
    <numFmt numFmtId="165" formatCode="_ * ###0.0_ ;_ * \-###0.0_ ;_ * &quot;-&quot;_ ;_ @_ "/>
    <numFmt numFmtId="166" formatCode="0.0"/>
    <numFmt numFmtId="167" formatCode="#,##0.0_ ;\-#,##0.0\ "/>
    <numFmt numFmtId="168" formatCode="#,##0_ ;_ * \-#,##0_ ;_ &quot;-&quot;_ ;"/>
    <numFmt numFmtId="169" formatCode="#,##0.0_ ;_ * \-#,##0.0_ ;_ &quot;-&quot;_ "/>
    <numFmt numFmtId="170" formatCode="0.0_ ;\-0.0\ "/>
    <numFmt numFmtId="171" formatCode="0_ ;\-0\ "/>
    <numFmt numFmtId="172" formatCode="_ * #,##0.0_ ;_ * \-#,##0.0_ ;_ * &quot;-&quot;??_ ;_ @_ "/>
  </numFmts>
  <fonts count="22">
    <font>
      <sz val="10"/>
      <name val="Arial"/>
    </font>
    <font>
      <sz val="11"/>
      <color theme="1"/>
      <name val="Calibri"/>
      <family val="2"/>
      <scheme val="minor"/>
    </font>
    <font>
      <sz val="11"/>
      <color theme="1"/>
      <name val="Calibri"/>
      <family val="2"/>
      <scheme val="minor"/>
    </font>
    <font>
      <b/>
      <sz val="12"/>
      <name val="Arial"/>
      <family val="2"/>
    </font>
    <font>
      <b/>
      <sz val="11"/>
      <name val="Arial"/>
      <family val="2"/>
    </font>
    <font>
      <sz val="10"/>
      <name val="Arial"/>
      <family val="2"/>
    </font>
    <font>
      <b/>
      <sz val="10"/>
      <color indexed="23"/>
      <name val="Arial"/>
      <family val="2"/>
    </font>
    <font>
      <b/>
      <sz val="10"/>
      <name val="Arial"/>
      <family val="2"/>
    </font>
    <font>
      <sz val="12"/>
      <name val="Arial"/>
      <family val="2"/>
    </font>
    <font>
      <sz val="10"/>
      <color indexed="8"/>
      <name val="Arial"/>
      <family val="2"/>
    </font>
    <font>
      <b/>
      <sz val="10"/>
      <color indexed="8"/>
      <name val="Arial"/>
      <family val="2"/>
    </font>
    <font>
      <i/>
      <sz val="10"/>
      <name val="Arial"/>
      <family val="2"/>
    </font>
    <font>
      <sz val="10"/>
      <name val="MetaNormalLF-Roman"/>
      <family val="2"/>
    </font>
    <font>
      <sz val="10"/>
      <color rgb="FF000000"/>
      <name val="Arial"/>
      <family val="2"/>
    </font>
    <font>
      <b/>
      <sz val="12"/>
      <name val="Calibri"/>
      <family val="2"/>
      <scheme val="minor"/>
    </font>
    <font>
      <sz val="10"/>
      <name val="Calibri"/>
      <family val="2"/>
      <scheme val="minor"/>
    </font>
    <font>
      <b/>
      <sz val="9"/>
      <color indexed="81"/>
      <name val="Segoe UI"/>
      <family val="2"/>
    </font>
    <font>
      <sz val="9"/>
      <color indexed="81"/>
      <name val="Segoe UI"/>
      <family val="2"/>
    </font>
    <font>
      <sz val="10"/>
      <color theme="0" tint="-0.499984740745262"/>
      <name val="Arial"/>
      <family val="2"/>
    </font>
    <font>
      <b/>
      <sz val="20"/>
      <name val="Arial"/>
      <family val="2"/>
    </font>
    <font>
      <sz val="10"/>
      <name val="Calibri"/>
      <family val="2"/>
    </font>
    <font>
      <u/>
      <sz val="10"/>
      <color theme="10"/>
      <name val="Arial"/>
    </font>
  </fonts>
  <fills count="7">
    <fill>
      <patternFill patternType="none"/>
    </fill>
    <fill>
      <patternFill patternType="gray125"/>
    </fill>
    <fill>
      <patternFill patternType="solid">
        <fgColor indexed="22"/>
        <bgColor indexed="64"/>
      </patternFill>
    </fill>
    <fill>
      <patternFill patternType="solid">
        <fgColor indexed="47"/>
        <bgColor indexed="64"/>
      </patternFill>
    </fill>
    <fill>
      <patternFill patternType="solid">
        <fgColor theme="0" tint="-0.14999847407452621"/>
        <bgColor indexed="64"/>
      </patternFill>
    </fill>
    <fill>
      <patternFill patternType="solid">
        <fgColor theme="5" tint="0.39997558519241921"/>
        <bgColor indexed="64"/>
      </patternFill>
    </fill>
    <fill>
      <patternFill patternType="solid">
        <fgColor theme="5" tint="0.59999389629810485"/>
        <bgColor indexed="64"/>
      </patternFill>
    </fill>
  </fills>
  <borders count="17">
    <border>
      <left/>
      <right/>
      <top/>
      <bottom/>
      <diagonal/>
    </border>
    <border>
      <left/>
      <right/>
      <top/>
      <bottom style="thin">
        <color indexed="64"/>
      </bottom>
      <diagonal/>
    </border>
    <border>
      <left/>
      <right/>
      <top style="thin">
        <color indexed="53"/>
      </top>
      <bottom/>
      <diagonal/>
    </border>
    <border>
      <left/>
      <right/>
      <top/>
      <bottom style="thin">
        <color indexed="53"/>
      </bottom>
      <diagonal/>
    </border>
    <border>
      <left/>
      <right/>
      <top style="thin">
        <color indexed="64"/>
      </top>
      <bottom style="thin">
        <color theme="1"/>
      </bottom>
      <diagonal/>
    </border>
    <border>
      <left/>
      <right/>
      <top style="thin">
        <color indexed="64"/>
      </top>
      <bottom style="thin">
        <color indexed="64"/>
      </bottom>
      <diagonal/>
    </border>
    <border>
      <left/>
      <right/>
      <top/>
      <bottom style="thin">
        <color theme="1"/>
      </bottom>
      <diagonal/>
    </border>
    <border>
      <left/>
      <right/>
      <top style="thin">
        <color theme="1"/>
      </top>
      <bottom style="thin">
        <color theme="1"/>
      </bottom>
      <diagonal/>
    </border>
    <border>
      <left/>
      <right/>
      <top style="thin">
        <color indexed="64"/>
      </top>
      <bottom/>
      <diagonal/>
    </border>
    <border>
      <left/>
      <right/>
      <top style="thin">
        <color indexed="53"/>
      </top>
      <bottom style="thin">
        <color indexed="53"/>
      </bottom>
      <diagonal/>
    </border>
    <border>
      <left/>
      <right/>
      <top style="thin">
        <color indexed="64"/>
      </top>
      <bottom style="thin">
        <color indexed="53"/>
      </bottom>
      <diagonal/>
    </border>
    <border>
      <left/>
      <right/>
      <top style="thin">
        <color theme="9"/>
      </top>
      <bottom/>
      <diagonal/>
    </border>
    <border>
      <left/>
      <right/>
      <top/>
      <bottom style="thin">
        <color theme="5"/>
      </bottom>
      <diagonal/>
    </border>
    <border>
      <left/>
      <right/>
      <top style="thin">
        <color indexed="64"/>
      </top>
      <bottom style="thin">
        <color theme="5"/>
      </bottom>
      <diagonal/>
    </border>
    <border>
      <left/>
      <right/>
      <top style="thin">
        <color indexed="8"/>
      </top>
      <bottom style="thin">
        <color theme="5"/>
      </bottom>
      <diagonal/>
    </border>
    <border>
      <left/>
      <right/>
      <top/>
      <bottom style="thin">
        <color rgb="FFFF5050"/>
      </bottom>
      <diagonal/>
    </border>
    <border>
      <left/>
      <right/>
      <top style="thin">
        <color indexed="64"/>
      </top>
      <bottom style="thin">
        <color rgb="FFFF5050"/>
      </bottom>
      <diagonal/>
    </border>
  </borders>
  <cellStyleXfs count="9">
    <xf numFmtId="0" fontId="0" fillId="0" borderId="0"/>
    <xf numFmtId="0" fontId="5" fillId="0" borderId="0"/>
    <xf numFmtId="0" fontId="2" fillId="0" borderId="0"/>
    <xf numFmtId="0" fontId="2" fillId="0" borderId="0"/>
    <xf numFmtId="0" fontId="5" fillId="0" borderId="0"/>
    <xf numFmtId="0" fontId="2" fillId="0" borderId="0"/>
    <xf numFmtId="0" fontId="21" fillId="0" borderId="0" applyNumberFormat="0" applyFill="0" applyBorder="0" applyAlignment="0" applyProtection="0"/>
    <xf numFmtId="0" fontId="1" fillId="0" borderId="0"/>
    <xf numFmtId="0" fontId="1" fillId="0" borderId="0"/>
  </cellStyleXfs>
  <cellXfs count="438">
    <xf numFmtId="0" fontId="0" fillId="0" borderId="0" xfId="0"/>
    <xf numFmtId="0" fontId="5" fillId="0" borderId="0" xfId="0" applyFont="1"/>
    <xf numFmtId="0" fontId="5" fillId="0" borderId="1" xfId="0" applyFont="1" applyBorder="1"/>
    <xf numFmtId="0" fontId="5" fillId="0" borderId="1" xfId="0" applyFont="1" applyFill="1" applyBorder="1"/>
    <xf numFmtId="0" fontId="5" fillId="0" borderId="0" xfId="0" applyFont="1" applyBorder="1"/>
    <xf numFmtId="0" fontId="7" fillId="0" borderId="1" xfId="0" applyFont="1" applyBorder="1" applyAlignment="1">
      <alignment horizontal="right"/>
    </xf>
    <xf numFmtId="0" fontId="7" fillId="0" borderId="0" xfId="0" applyFont="1"/>
    <xf numFmtId="0" fontId="5" fillId="0" borderId="2" xfId="0" applyFont="1" applyBorder="1" applyAlignment="1">
      <alignment horizontal="left" indent="1"/>
    </xf>
    <xf numFmtId="164" fontId="5" fillId="0" borderId="0" xfId="0" applyNumberFormat="1" applyFont="1" applyFill="1" applyBorder="1"/>
    <xf numFmtId="165" fontId="5" fillId="0" borderId="0" xfId="0" applyNumberFormat="1" applyFont="1" applyFill="1" applyBorder="1"/>
    <xf numFmtId="0" fontId="5" fillId="0" borderId="0" xfId="0" applyFont="1" applyAlignment="1">
      <alignment horizontal="left" indent="1"/>
    </xf>
    <xf numFmtId="0" fontId="5" fillId="0" borderId="0" xfId="0" applyFont="1" applyBorder="1" applyAlignment="1">
      <alignment horizontal="left" indent="1"/>
    </xf>
    <xf numFmtId="0" fontId="5" fillId="0" borderId="0" xfId="0" applyFont="1" applyFill="1" applyBorder="1" applyAlignment="1">
      <alignment horizontal="left" indent="1"/>
    </xf>
    <xf numFmtId="0" fontId="5" fillId="0" borderId="0" xfId="0" applyFont="1" applyFill="1"/>
    <xf numFmtId="0" fontId="7" fillId="0" borderId="3" xfId="0" applyFont="1" applyBorder="1"/>
    <xf numFmtId="166" fontId="0" fillId="0" borderId="0" xfId="0" applyNumberFormat="1"/>
    <xf numFmtId="0" fontId="7" fillId="0" borderId="3" xfId="0" applyFont="1" applyFill="1" applyBorder="1"/>
    <xf numFmtId="0" fontId="7" fillId="0" borderId="0" xfId="0" applyFont="1" applyAlignment="1">
      <alignment horizontal="right"/>
    </xf>
    <xf numFmtId="0" fontId="5" fillId="0" borderId="1" xfId="0" applyFont="1" applyBorder="1" applyAlignment="1">
      <alignment horizontal="right"/>
    </xf>
    <xf numFmtId="0" fontId="0" fillId="0" borderId="4" xfId="0" applyBorder="1"/>
    <xf numFmtId="0" fontId="7" fillId="0" borderId="5" xfId="0" applyFont="1" applyBorder="1" applyAlignment="1">
      <alignment horizontal="right"/>
    </xf>
    <xf numFmtId="0" fontId="5" fillId="0" borderId="0" xfId="0" applyFont="1" applyAlignment="1">
      <alignment horizontal="left" wrapText="1" indent="1"/>
    </xf>
    <xf numFmtId="164" fontId="5" fillId="0" borderId="0" xfId="0" applyNumberFormat="1" applyFont="1" applyBorder="1"/>
    <xf numFmtId="0" fontId="5" fillId="0" borderId="0" xfId="0" applyFont="1" applyAlignment="1">
      <alignment wrapText="1"/>
    </xf>
    <xf numFmtId="0" fontId="4" fillId="0" borderId="0" xfId="0" applyFont="1"/>
    <xf numFmtId="0" fontId="6" fillId="0" borderId="0" xfId="0" applyFont="1" applyAlignment="1">
      <alignment horizontal="right"/>
    </xf>
    <xf numFmtId="0" fontId="7" fillId="0" borderId="0" xfId="0" applyFont="1" applyBorder="1"/>
    <xf numFmtId="0" fontId="7" fillId="0" borderId="6" xfId="0" applyFont="1" applyBorder="1" applyAlignment="1">
      <alignment horizontal="right"/>
    </xf>
    <xf numFmtId="164" fontId="7" fillId="0" borderId="0" xfId="0" applyNumberFormat="1" applyFont="1" applyBorder="1"/>
    <xf numFmtId="165" fontId="5" fillId="0" borderId="0" xfId="0" applyNumberFormat="1" applyFont="1" applyBorder="1"/>
    <xf numFmtId="0" fontId="7" fillId="0" borderId="0" xfId="0" applyFont="1" applyAlignment="1">
      <alignment horizontal="left"/>
    </xf>
    <xf numFmtId="0" fontId="5" fillId="0" borderId="6" xfId="0" applyFont="1" applyBorder="1" applyAlignment="1">
      <alignment horizontal="right"/>
    </xf>
    <xf numFmtId="0" fontId="7" fillId="0" borderId="0" xfId="0" applyFont="1" applyAlignment="1">
      <alignment wrapText="1"/>
    </xf>
    <xf numFmtId="164" fontId="0" fillId="0" borderId="0" xfId="0" applyNumberFormat="1"/>
    <xf numFmtId="0" fontId="7" fillId="0" borderId="7" xfId="0" applyFont="1" applyBorder="1"/>
    <xf numFmtId="0" fontId="5" fillId="0" borderId="0" xfId="0" applyFont="1" applyBorder="1" applyAlignment="1">
      <alignment horizontal="left" wrapText="1" indent="1"/>
    </xf>
    <xf numFmtId="165" fontId="5" fillId="0" borderId="0" xfId="0" applyNumberFormat="1" applyFont="1" applyBorder="1" applyAlignment="1">
      <alignment horizontal="right"/>
    </xf>
    <xf numFmtId="0" fontId="5" fillId="0" borderId="0" xfId="0" applyFont="1" applyAlignment="1">
      <alignment horizontal="left"/>
    </xf>
    <xf numFmtId="0" fontId="0" fillId="0" borderId="0" xfId="0" applyFill="1"/>
    <xf numFmtId="0" fontId="5" fillId="0" borderId="0" xfId="0" applyFont="1" applyFill="1" applyAlignment="1"/>
    <xf numFmtId="0" fontId="5" fillId="0" borderId="5" xfId="0" applyFont="1" applyBorder="1" applyAlignment="1">
      <alignment horizontal="right"/>
    </xf>
    <xf numFmtId="0" fontId="7" fillId="0" borderId="5" xfId="0" applyFont="1" applyBorder="1" applyAlignment="1">
      <alignment horizontal="right" wrapText="1"/>
    </xf>
    <xf numFmtId="164" fontId="7" fillId="0" borderId="3" xfId="0" applyNumberFormat="1" applyFont="1" applyFill="1" applyBorder="1" applyAlignment="1">
      <alignment horizontal="right"/>
    </xf>
    <xf numFmtId="164" fontId="7" fillId="0" borderId="0" xfId="0" applyNumberFormat="1" applyFont="1" applyFill="1" applyBorder="1" applyAlignment="1">
      <alignment horizontal="right"/>
    </xf>
    <xf numFmtId="166" fontId="7" fillId="0" borderId="0" xfId="0" applyNumberFormat="1" applyFont="1" applyFill="1" applyBorder="1" applyAlignment="1">
      <alignment horizontal="right"/>
    </xf>
    <xf numFmtId="164" fontId="5" fillId="0" borderId="0" xfId="0" applyNumberFormat="1" applyFont="1" applyFill="1" applyAlignment="1">
      <alignment horizontal="right"/>
    </xf>
    <xf numFmtId="164" fontId="5" fillId="0" borderId="2" xfId="0" applyNumberFormat="1" applyFont="1" applyFill="1" applyBorder="1" applyAlignment="1">
      <alignment horizontal="right"/>
    </xf>
    <xf numFmtId="166" fontId="5" fillId="0" borderId="2" xfId="0" applyNumberFormat="1" applyFont="1" applyBorder="1" applyAlignment="1">
      <alignment horizontal="right"/>
    </xf>
    <xf numFmtId="166" fontId="5" fillId="0" borderId="0" xfId="0" applyNumberFormat="1" applyFont="1" applyAlignment="1">
      <alignment horizontal="right"/>
    </xf>
    <xf numFmtId="164" fontId="7" fillId="0" borderId="0" xfId="0" applyNumberFormat="1" applyFont="1" applyFill="1" applyAlignment="1">
      <alignment horizontal="right"/>
    </xf>
    <xf numFmtId="166" fontId="5" fillId="0" borderId="2" xfId="0" applyNumberFormat="1" applyFont="1" applyFill="1" applyBorder="1" applyAlignment="1">
      <alignment horizontal="right"/>
    </xf>
    <xf numFmtId="164" fontId="5" fillId="0" borderId="0" xfId="0" applyNumberFormat="1" applyFont="1" applyFill="1" applyBorder="1" applyAlignment="1">
      <alignment horizontal="right"/>
    </xf>
    <xf numFmtId="166" fontId="5" fillId="0" borderId="0" xfId="0" applyNumberFormat="1" applyFont="1" applyFill="1" applyBorder="1" applyAlignment="1">
      <alignment horizontal="right"/>
    </xf>
    <xf numFmtId="166" fontId="5" fillId="0" borderId="0" xfId="0" applyNumberFormat="1" applyFont="1" applyFill="1" applyAlignment="1">
      <alignment horizontal="right"/>
    </xf>
    <xf numFmtId="0" fontId="5" fillId="0" borderId="0" xfId="0" applyFont="1" applyFill="1" applyAlignment="1">
      <alignment horizontal="left" indent="1"/>
    </xf>
    <xf numFmtId="0" fontId="5" fillId="0" borderId="0" xfId="0" applyFont="1" applyAlignment="1">
      <alignment horizontal="right"/>
    </xf>
    <xf numFmtId="0" fontId="5" fillId="0" borderId="0" xfId="0" applyFont="1" applyFill="1" applyAlignment="1">
      <alignment horizontal="right"/>
    </xf>
    <xf numFmtId="166" fontId="5" fillId="0" borderId="0" xfId="0" applyNumberFormat="1" applyFont="1"/>
    <xf numFmtId="0" fontId="5" fillId="0" borderId="2" xfId="0" applyFont="1" applyFill="1" applyBorder="1" applyAlignment="1">
      <alignment horizontal="left" indent="1"/>
    </xf>
    <xf numFmtId="166" fontId="5" fillId="0" borderId="0" xfId="0" applyNumberFormat="1" applyFont="1" applyBorder="1" applyAlignment="1">
      <alignment horizontal="right"/>
    </xf>
    <xf numFmtId="0" fontId="5" fillId="0" borderId="0" xfId="0" quotePrefix="1" applyFont="1" applyFill="1" applyBorder="1" applyAlignment="1">
      <alignment horizontal="left" indent="1"/>
    </xf>
    <xf numFmtId="0" fontId="7" fillId="0" borderId="0" xfId="0" applyFont="1" applyFill="1" applyAlignment="1">
      <alignment horizontal="right"/>
    </xf>
    <xf numFmtId="0" fontId="7" fillId="0" borderId="0" xfId="0" applyFont="1" applyAlignment="1">
      <alignment horizontal="right" wrapText="1"/>
    </xf>
    <xf numFmtId="164" fontId="7" fillId="0" borderId="8" xfId="0" applyNumberFormat="1" applyFont="1" applyFill="1" applyBorder="1" applyAlignment="1">
      <alignment horizontal="right"/>
    </xf>
    <xf numFmtId="0" fontId="5" fillId="0" borderId="3" xfId="0" applyFont="1" applyBorder="1"/>
    <xf numFmtId="164" fontId="5" fillId="0" borderId="9" xfId="0" applyNumberFormat="1" applyFont="1" applyFill="1" applyBorder="1" applyAlignment="1">
      <alignment horizontal="right"/>
    </xf>
    <xf numFmtId="0" fontId="9" fillId="0" borderId="0" xfId="2" applyFont="1" applyAlignment="1">
      <alignment vertical="top" wrapText="1"/>
    </xf>
    <xf numFmtId="0" fontId="5" fillId="0" borderId="2" xfId="0" applyFont="1" applyBorder="1" applyAlignment="1">
      <alignment horizontal="left" wrapText="1" indent="1"/>
    </xf>
    <xf numFmtId="0" fontId="9" fillId="0" borderId="0" xfId="2" applyFont="1" applyFill="1" applyAlignment="1">
      <alignment vertical="top" wrapText="1"/>
    </xf>
    <xf numFmtId="0" fontId="5" fillId="0" borderId="0" xfId="0" applyFont="1" applyFill="1" applyAlignment="1">
      <alignment horizontal="left" wrapText="1" indent="1"/>
    </xf>
    <xf numFmtId="0" fontId="5" fillId="0" borderId="0" xfId="0" applyFont="1" applyFill="1" applyBorder="1" applyAlignment="1">
      <alignment horizontal="left" wrapText="1" indent="1"/>
    </xf>
    <xf numFmtId="0" fontId="10" fillId="0" borderId="1" xfId="0" applyFont="1" applyBorder="1" applyAlignment="1">
      <alignment horizontal="right" wrapText="1"/>
    </xf>
    <xf numFmtId="0" fontId="7" fillId="0" borderId="1" xfId="0" applyFont="1" applyBorder="1" applyAlignment="1">
      <alignment horizontal="center"/>
    </xf>
    <xf numFmtId="164" fontId="7" fillId="0" borderId="10" xfId="0" applyNumberFormat="1" applyFont="1" applyFill="1" applyBorder="1"/>
    <xf numFmtId="166" fontId="7" fillId="0" borderId="10" xfId="0" applyNumberFormat="1" applyFont="1" applyFill="1" applyBorder="1"/>
    <xf numFmtId="164" fontId="9" fillId="0" borderId="0" xfId="2" applyNumberFormat="1" applyFont="1" applyAlignment="1">
      <alignment vertical="top" wrapText="1"/>
    </xf>
    <xf numFmtId="164" fontId="5" fillId="0" borderId="2" xfId="0" applyNumberFormat="1" applyFont="1" applyFill="1" applyBorder="1"/>
    <xf numFmtId="166" fontId="5" fillId="0" borderId="2" xfId="0" applyNumberFormat="1" applyFont="1" applyFill="1" applyBorder="1"/>
    <xf numFmtId="166" fontId="5" fillId="0" borderId="0" xfId="0" applyNumberFormat="1" applyFont="1" applyFill="1" applyBorder="1"/>
    <xf numFmtId="166" fontId="5" fillId="0" borderId="0" xfId="0" applyNumberFormat="1" applyFont="1" applyFill="1"/>
    <xf numFmtId="164" fontId="7" fillId="0" borderId="0" xfId="0" applyNumberFormat="1" applyFont="1" applyBorder="1" applyAlignment="1">
      <alignment horizontal="right"/>
    </xf>
    <xf numFmtId="166" fontId="7" fillId="0" borderId="0" xfId="0" applyNumberFormat="1" applyFont="1" applyFill="1"/>
    <xf numFmtId="164" fontId="5" fillId="0" borderId="2" xfId="0" applyNumberFormat="1" applyFont="1" applyBorder="1"/>
    <xf numFmtId="164" fontId="5" fillId="0" borderId="2" xfId="0" applyNumberFormat="1" applyFont="1" applyBorder="1" applyAlignment="1">
      <alignment horizontal="right"/>
    </xf>
    <xf numFmtId="164" fontId="5" fillId="0" borderId="0" xfId="0" applyNumberFormat="1" applyFont="1" applyBorder="1" applyAlignment="1">
      <alignment horizontal="right"/>
    </xf>
    <xf numFmtId="166" fontId="5" fillId="0" borderId="0" xfId="0" applyNumberFormat="1" applyFont="1" applyBorder="1"/>
    <xf numFmtId="164" fontId="7" fillId="0" borderId="0" xfId="0" applyNumberFormat="1" applyFont="1" applyFill="1" applyBorder="1"/>
    <xf numFmtId="0" fontId="5" fillId="0" borderId="2" xfId="0" applyFont="1" applyFill="1" applyBorder="1" applyAlignment="1">
      <alignment horizontal="right"/>
    </xf>
    <xf numFmtId="0" fontId="5" fillId="0" borderId="0" xfId="0" applyFont="1" applyFill="1" applyBorder="1" applyAlignment="1">
      <alignment horizontal="right"/>
    </xf>
    <xf numFmtId="0" fontId="0" fillId="0" borderId="0" xfId="0" applyAlignment="1">
      <alignment horizontal="right"/>
    </xf>
    <xf numFmtId="166" fontId="0" fillId="0" borderId="0" xfId="0" applyNumberFormat="1" applyAlignment="1">
      <alignment horizontal="right"/>
    </xf>
    <xf numFmtId="166" fontId="0" fillId="0" borderId="1" xfId="0" applyNumberFormat="1" applyBorder="1" applyAlignment="1">
      <alignment horizontal="right"/>
    </xf>
    <xf numFmtId="0" fontId="7" fillId="0" borderId="1" xfId="0" applyFont="1" applyBorder="1" applyAlignment="1">
      <alignment horizontal="right" wrapText="1"/>
    </xf>
    <xf numFmtId="0" fontId="7" fillId="0" borderId="1" xfId="0" applyFont="1" applyBorder="1" applyAlignment="1">
      <alignment wrapText="1"/>
    </xf>
    <xf numFmtId="166" fontId="7" fillId="0" borderId="1" xfId="0" applyNumberFormat="1" applyFont="1" applyBorder="1" applyAlignment="1">
      <alignment horizontal="right" wrapText="1"/>
    </xf>
    <xf numFmtId="0" fontId="7" fillId="0" borderId="10" xfId="0" applyFont="1" applyBorder="1"/>
    <xf numFmtId="164" fontId="7" fillId="0" borderId="3" xfId="0" applyNumberFormat="1" applyFont="1" applyFill="1" applyBorder="1"/>
    <xf numFmtId="166" fontId="7" fillId="0" borderId="3" xfId="0" applyNumberFormat="1" applyFont="1" applyBorder="1" applyAlignment="1">
      <alignment horizontal="right"/>
    </xf>
    <xf numFmtId="0" fontId="7" fillId="2" borderId="0" xfId="0" applyFont="1" applyFill="1"/>
    <xf numFmtId="166" fontId="7" fillId="0" borderId="0" xfId="0" applyNumberFormat="1" applyFont="1" applyBorder="1" applyAlignment="1">
      <alignment horizontal="right"/>
    </xf>
    <xf numFmtId="0" fontId="11" fillId="0" borderId="2" xfId="0" applyFont="1" applyBorder="1"/>
    <xf numFmtId="0" fontId="0" fillId="0" borderId="0" xfId="0" quotePrefix="1" applyBorder="1"/>
    <xf numFmtId="0" fontId="0" fillId="0" borderId="0" xfId="0" applyBorder="1"/>
    <xf numFmtId="0" fontId="11" fillId="0" borderId="0" xfId="0" applyFont="1" applyFill="1" applyBorder="1"/>
    <xf numFmtId="0" fontId="5" fillId="0" borderId="0" xfId="0" quotePrefix="1" applyFont="1" applyBorder="1"/>
    <xf numFmtId="0" fontId="11" fillId="0" borderId="0" xfId="0" applyFont="1"/>
    <xf numFmtId="0" fontId="7" fillId="2" borderId="3" xfId="0" applyFont="1" applyFill="1" applyBorder="1"/>
    <xf numFmtId="164" fontId="7" fillId="0" borderId="3" xfId="0" applyNumberFormat="1" applyFont="1" applyBorder="1"/>
    <xf numFmtId="164" fontId="7" fillId="0" borderId="3" xfId="0" applyNumberFormat="1" applyFont="1" applyBorder="1" applyAlignment="1">
      <alignment horizontal="right"/>
    </xf>
    <xf numFmtId="0" fontId="11" fillId="0" borderId="0" xfId="0" applyFont="1" applyFill="1"/>
    <xf numFmtId="1" fontId="12" fillId="0" borderId="0" xfId="0" applyNumberFormat="1" applyFont="1"/>
    <xf numFmtId="0" fontId="5" fillId="0" borderId="0" xfId="2" applyFont="1"/>
    <xf numFmtId="0" fontId="12" fillId="0" borderId="0" xfId="2" applyFont="1"/>
    <xf numFmtId="0" fontId="7" fillId="0" borderId="1" xfId="0" applyFont="1" applyBorder="1"/>
    <xf numFmtId="0" fontId="9" fillId="0" borderId="0" xfId="3" applyFont="1" applyAlignment="1">
      <alignment vertical="top" wrapText="1"/>
    </xf>
    <xf numFmtId="164" fontId="7" fillId="0" borderId="9" xfId="0" applyNumberFormat="1" applyFont="1" applyBorder="1"/>
    <xf numFmtId="164" fontId="7" fillId="0" borderId="9" xfId="0" applyNumberFormat="1" applyFont="1" applyBorder="1" applyAlignment="1">
      <alignment horizontal="right"/>
    </xf>
    <xf numFmtId="0" fontId="5" fillId="0" borderId="0" xfId="0" applyFont="1" applyBorder="1" applyAlignment="1">
      <alignment horizontal="right"/>
    </xf>
    <xf numFmtId="0" fontId="7" fillId="0" borderId="1" xfId="0" applyFont="1" applyBorder="1" applyAlignment="1"/>
    <xf numFmtId="0" fontId="7" fillId="0" borderId="3" xfId="0" applyFont="1" applyBorder="1" applyAlignment="1">
      <alignment wrapText="1"/>
    </xf>
    <xf numFmtId="164" fontId="7" fillId="0" borderId="10" xfId="0" applyNumberFormat="1" applyFont="1" applyFill="1" applyBorder="1" applyAlignment="1">
      <alignment horizontal="right"/>
    </xf>
    <xf numFmtId="0" fontId="0" fillId="0" borderId="2" xfId="0" applyBorder="1" applyAlignment="1">
      <alignment horizontal="left" wrapText="1" indent="1"/>
    </xf>
    <xf numFmtId="166" fontId="5" fillId="0" borderId="2" xfId="0" applyNumberFormat="1" applyFont="1" applyBorder="1"/>
    <xf numFmtId="0" fontId="0" fillId="0" borderId="0" xfId="0" applyBorder="1" applyAlignment="1">
      <alignment horizontal="left" wrapText="1" indent="1"/>
    </xf>
    <xf numFmtId="0" fontId="0" fillId="0" borderId="0" xfId="0" applyAlignment="1">
      <alignment wrapText="1"/>
    </xf>
    <xf numFmtId="0" fontId="5" fillId="0" borderId="0" xfId="0" applyFont="1" applyAlignment="1">
      <alignment horizontal="left" indent="2"/>
    </xf>
    <xf numFmtId="0" fontId="5" fillId="0" borderId="0" xfId="0" applyFont="1" applyBorder="1" applyAlignment="1">
      <alignment horizontal="left" wrapText="1" indent="2"/>
    </xf>
    <xf numFmtId="0" fontId="0" fillId="0" borderId="0" xfId="0" applyAlignment="1">
      <alignment horizontal="left" indent="2"/>
    </xf>
    <xf numFmtId="167" fontId="5" fillId="0" borderId="0" xfId="0" applyNumberFormat="1" applyFont="1" applyFill="1" applyAlignment="1">
      <alignment horizontal="right"/>
    </xf>
    <xf numFmtId="0" fontId="7" fillId="0" borderId="1" xfId="0" applyFont="1" applyFill="1" applyBorder="1" applyAlignment="1">
      <alignment horizontal="right"/>
    </xf>
    <xf numFmtId="165" fontId="7" fillId="0" borderId="0" xfId="0" applyNumberFormat="1" applyFont="1" applyFill="1" applyBorder="1" applyAlignment="1">
      <alignment horizontal="right"/>
    </xf>
    <xf numFmtId="0" fontId="5" fillId="0" borderId="11" xfId="0" quotePrefix="1" applyFont="1" applyFill="1" applyBorder="1" applyAlignment="1">
      <alignment horizontal="left" wrapText="1" indent="1"/>
    </xf>
    <xf numFmtId="164" fontId="5" fillId="0" borderId="11" xfId="0" applyNumberFormat="1" applyFont="1" applyFill="1" applyBorder="1" applyAlignment="1">
      <alignment horizontal="right"/>
    </xf>
    <xf numFmtId="168" fontId="5" fillId="0" borderId="0" xfId="0" applyNumberFormat="1" applyFont="1" applyFill="1" applyAlignment="1">
      <alignment horizontal="right"/>
    </xf>
    <xf numFmtId="165" fontId="5" fillId="0" borderId="0" xfId="0" applyNumberFormat="1" applyFont="1" applyFill="1" applyBorder="1" applyAlignment="1">
      <alignment horizontal="right"/>
    </xf>
    <xf numFmtId="0" fontId="5" fillId="0" borderId="0" xfId="0" applyFont="1" applyBorder="1" applyAlignment="1">
      <alignment wrapText="1"/>
    </xf>
    <xf numFmtId="0" fontId="5" fillId="0" borderId="0" xfId="0" quotePrefix="1" applyFont="1" applyBorder="1" applyAlignment="1">
      <alignment horizontal="left" wrapText="1" indent="1"/>
    </xf>
    <xf numFmtId="168" fontId="5" fillId="0" borderId="0" xfId="0" applyNumberFormat="1" applyFont="1" applyAlignment="1">
      <alignment horizontal="right"/>
    </xf>
    <xf numFmtId="169" fontId="5" fillId="0" borderId="0" xfId="0" applyNumberFormat="1" applyFont="1" applyFill="1" applyBorder="1" applyAlignment="1">
      <alignment horizontal="right"/>
    </xf>
    <xf numFmtId="169" fontId="5" fillId="0" borderId="0" xfId="0" applyNumberFormat="1" applyFont="1" applyBorder="1" applyAlignment="1">
      <alignment horizontal="right"/>
    </xf>
    <xf numFmtId="168" fontId="5" fillId="0" borderId="0" xfId="0" applyNumberFormat="1" applyFont="1" applyFill="1" applyBorder="1" applyAlignment="1">
      <alignment horizontal="right"/>
    </xf>
    <xf numFmtId="165" fontId="5" fillId="0" borderId="0" xfId="0" applyNumberFormat="1" applyFont="1" applyFill="1" applyAlignment="1">
      <alignment horizontal="right"/>
    </xf>
    <xf numFmtId="168" fontId="5" fillId="0" borderId="0" xfId="0" applyNumberFormat="1" applyFont="1" applyBorder="1" applyAlignment="1">
      <alignment horizontal="right"/>
    </xf>
    <xf numFmtId="169" fontId="5" fillId="0" borderId="0" xfId="0" applyNumberFormat="1" applyFont="1" applyAlignment="1">
      <alignment horizontal="right"/>
    </xf>
    <xf numFmtId="0" fontId="13" fillId="0" borderId="0" xfId="3" applyFont="1" applyAlignment="1">
      <alignment horizontal="center" vertical="top" wrapText="1"/>
    </xf>
    <xf numFmtId="0" fontId="14" fillId="0" borderId="0" xfId="0" applyFont="1" applyAlignment="1">
      <alignment horizontal="left" vertical="center"/>
    </xf>
    <xf numFmtId="0" fontId="0" fillId="0" borderId="0" xfId="0" applyAlignment="1">
      <alignment horizontal="left" vertical="center"/>
    </xf>
    <xf numFmtId="0" fontId="15" fillId="0" borderId="0" xfId="5" applyFont="1" applyFill="1" applyBorder="1" applyAlignment="1">
      <alignment horizontal="left" vertical="center"/>
    </xf>
    <xf numFmtId="0" fontId="15" fillId="0" borderId="0" xfId="0" applyFont="1" applyBorder="1" applyAlignment="1">
      <alignment horizontal="left" vertical="center"/>
    </xf>
    <xf numFmtId="14" fontId="15" fillId="0" borderId="0" xfId="0" applyNumberFormat="1" applyFont="1" applyBorder="1" applyAlignment="1">
      <alignment horizontal="left" vertical="center"/>
    </xf>
    <xf numFmtId="0" fontId="15" fillId="0" borderId="0" xfId="0" quotePrefix="1" applyFont="1" applyBorder="1" applyAlignment="1">
      <alignment horizontal="left" vertical="center"/>
    </xf>
    <xf numFmtId="0" fontId="7" fillId="0" borderId="0" xfId="0" applyFont="1" applyBorder="1" applyAlignment="1">
      <alignment horizontal="right" wrapText="1"/>
    </xf>
    <xf numFmtId="41" fontId="5" fillId="0" borderId="11" xfId="0" applyNumberFormat="1" applyFont="1" applyBorder="1" applyAlignment="1">
      <alignment horizontal="right"/>
    </xf>
    <xf numFmtId="41" fontId="5" fillId="0" borderId="0" xfId="0" applyNumberFormat="1" applyFont="1" applyFill="1" applyBorder="1" applyAlignment="1">
      <alignment horizontal="right"/>
    </xf>
    <xf numFmtId="41" fontId="7" fillId="0" borderId="0" xfId="0" applyNumberFormat="1" applyFont="1" applyBorder="1" applyAlignment="1">
      <alignment horizontal="right"/>
    </xf>
    <xf numFmtId="41" fontId="5" fillId="0" borderId="0" xfId="0" applyNumberFormat="1" applyFont="1" applyBorder="1" applyAlignment="1">
      <alignment horizontal="right"/>
    </xf>
    <xf numFmtId="0" fontId="5" fillId="0" borderId="0" xfId="0" applyFont="1" applyBorder="1" applyAlignment="1">
      <alignment horizontal="left" indent="2"/>
    </xf>
    <xf numFmtId="0" fontId="5" fillId="0" borderId="0" xfId="0" applyFont="1" applyFill="1" applyBorder="1" applyAlignment="1">
      <alignment horizontal="left" indent="2"/>
    </xf>
    <xf numFmtId="0" fontId="7" fillId="0" borderId="0" xfId="0" applyFont="1" applyFill="1"/>
    <xf numFmtId="41" fontId="7" fillId="0" borderId="0" xfId="0" applyNumberFormat="1" applyFont="1" applyFill="1" applyBorder="1" applyAlignment="1">
      <alignment horizontal="right"/>
    </xf>
    <xf numFmtId="41" fontId="0" fillId="0" borderId="0" xfId="0" applyNumberFormat="1"/>
    <xf numFmtId="0" fontId="7" fillId="0" borderId="2" xfId="0" applyFont="1" applyFill="1" applyBorder="1"/>
    <xf numFmtId="41" fontId="5" fillId="0" borderId="0" xfId="0" applyNumberFormat="1" applyFont="1" applyBorder="1" applyAlignment="1"/>
    <xf numFmtId="41" fontId="5" fillId="0" borderId="11" xfId="0" applyNumberFormat="1" applyFont="1" applyBorder="1" applyAlignment="1"/>
    <xf numFmtId="0" fontId="0" fillId="0" borderId="0" xfId="0" applyAlignment="1"/>
    <xf numFmtId="0" fontId="7" fillId="0" borderId="0" xfId="0" applyFont="1" applyFill="1" applyBorder="1"/>
    <xf numFmtId="0" fontId="11" fillId="4" borderId="0" xfId="0" applyFont="1" applyFill="1" applyAlignment="1">
      <alignment horizontal="left"/>
    </xf>
    <xf numFmtId="41" fontId="5" fillId="4" borderId="0" xfId="0" applyNumberFormat="1" applyFont="1" applyFill="1" applyBorder="1" applyAlignment="1">
      <alignment horizontal="right"/>
    </xf>
    <xf numFmtId="0" fontId="11" fillId="4" borderId="0" xfId="0" applyFont="1" applyFill="1"/>
    <xf numFmtId="0" fontId="7" fillId="0" borderId="12" xfId="0" applyFont="1" applyBorder="1"/>
    <xf numFmtId="164" fontId="7" fillId="0" borderId="13" xfId="0" applyNumberFormat="1" applyFont="1" applyFill="1" applyBorder="1"/>
    <xf numFmtId="165" fontId="7" fillId="0" borderId="13" xfId="0" applyNumberFormat="1" applyFont="1" applyFill="1" applyBorder="1"/>
    <xf numFmtId="164" fontId="7" fillId="0" borderId="12" xfId="0" applyNumberFormat="1" applyFont="1" applyFill="1" applyBorder="1"/>
    <xf numFmtId="165" fontId="7" fillId="0" borderId="12" xfId="0" applyNumberFormat="1" applyFont="1" applyFill="1" applyBorder="1"/>
    <xf numFmtId="164" fontId="7" fillId="5" borderId="13" xfId="0" applyNumberFormat="1" applyFont="1" applyFill="1" applyBorder="1"/>
    <xf numFmtId="164" fontId="5" fillId="5" borderId="0" xfId="0" applyNumberFormat="1" applyFont="1" applyFill="1" applyBorder="1"/>
    <xf numFmtId="164" fontId="7" fillId="5" borderId="12" xfId="0" applyNumberFormat="1" applyFont="1" applyFill="1" applyBorder="1"/>
    <xf numFmtId="0" fontId="7" fillId="0" borderId="12" xfId="0" applyFont="1" applyFill="1" applyBorder="1"/>
    <xf numFmtId="164" fontId="7" fillId="0" borderId="13" xfId="0" applyNumberFormat="1" applyFont="1" applyBorder="1"/>
    <xf numFmtId="0" fontId="7" fillId="5" borderId="12" xfId="0" applyFont="1" applyFill="1" applyBorder="1"/>
    <xf numFmtId="0" fontId="0" fillId="5" borderId="0" xfId="0" applyFill="1"/>
    <xf numFmtId="164" fontId="5" fillId="0" borderId="12" xfId="0" applyNumberFormat="1" applyFont="1" applyFill="1" applyBorder="1"/>
    <xf numFmtId="165" fontId="5" fillId="0" borderId="12" xfId="0" applyNumberFormat="1" applyFont="1" applyFill="1" applyBorder="1"/>
    <xf numFmtId="0" fontId="7" fillId="5" borderId="13" xfId="0" applyFont="1" applyFill="1" applyBorder="1"/>
    <xf numFmtId="0" fontId="0" fillId="5" borderId="12" xfId="0" applyFill="1" applyBorder="1"/>
    <xf numFmtId="164" fontId="7" fillId="0" borderId="12" xfId="0" applyNumberFormat="1" applyFont="1" applyBorder="1"/>
    <xf numFmtId="165" fontId="7" fillId="0" borderId="12" xfId="0" applyNumberFormat="1" applyFont="1" applyBorder="1"/>
    <xf numFmtId="164" fontId="5" fillId="0" borderId="12" xfId="0" applyNumberFormat="1" applyFont="1" applyBorder="1"/>
    <xf numFmtId="165" fontId="5" fillId="0" borderId="12" xfId="0" applyNumberFormat="1" applyFont="1" applyBorder="1"/>
    <xf numFmtId="164" fontId="5" fillId="5" borderId="12" xfId="0" applyNumberFormat="1" applyFont="1" applyFill="1" applyBorder="1"/>
    <xf numFmtId="0" fontId="7" fillId="0" borderId="12" xfId="0" applyFont="1" applyBorder="1" applyAlignment="1">
      <alignment wrapText="1"/>
    </xf>
    <xf numFmtId="165" fontId="7" fillId="5" borderId="12" xfId="0" applyNumberFormat="1" applyFont="1" applyFill="1" applyBorder="1"/>
    <xf numFmtId="165" fontId="5" fillId="5" borderId="0" xfId="0" applyNumberFormat="1" applyFont="1" applyFill="1" applyBorder="1"/>
    <xf numFmtId="164" fontId="7" fillId="5" borderId="3" xfId="0" applyNumberFormat="1" applyFont="1" applyFill="1" applyBorder="1" applyAlignment="1">
      <alignment horizontal="right"/>
    </xf>
    <xf numFmtId="164" fontId="5" fillId="5" borderId="0" xfId="0" applyNumberFormat="1" applyFont="1" applyFill="1" applyAlignment="1">
      <alignment horizontal="right"/>
    </xf>
    <xf numFmtId="164" fontId="7" fillId="5" borderId="0" xfId="0" applyNumberFormat="1" applyFont="1" applyFill="1" applyAlignment="1">
      <alignment horizontal="right"/>
    </xf>
    <xf numFmtId="164" fontId="5" fillId="5" borderId="2" xfId="0" applyNumberFormat="1" applyFont="1" applyFill="1" applyBorder="1" applyAlignment="1">
      <alignment horizontal="right"/>
    </xf>
    <xf numFmtId="164" fontId="5" fillId="5" borderId="0" xfId="0" applyNumberFormat="1" applyFont="1" applyFill="1" applyBorder="1" applyAlignment="1">
      <alignment horizontal="right"/>
    </xf>
    <xf numFmtId="164" fontId="7" fillId="5" borderId="8" xfId="0" applyNumberFormat="1" applyFont="1" applyFill="1" applyBorder="1" applyAlignment="1">
      <alignment horizontal="right"/>
    </xf>
    <xf numFmtId="164" fontId="5" fillId="5" borderId="9" xfId="0" applyNumberFormat="1" applyFont="1" applyFill="1" applyBorder="1" applyAlignment="1">
      <alignment horizontal="right"/>
    </xf>
    <xf numFmtId="164" fontId="7" fillId="5" borderId="10" xfId="0" applyNumberFormat="1" applyFont="1" applyFill="1" applyBorder="1"/>
    <xf numFmtId="164" fontId="5" fillId="5" borderId="2" xfId="0" applyNumberFormat="1" applyFont="1" applyFill="1" applyBorder="1"/>
    <xf numFmtId="164" fontId="7" fillId="5" borderId="0" xfId="0" applyNumberFormat="1" applyFont="1" applyFill="1" applyBorder="1"/>
    <xf numFmtId="164" fontId="7" fillId="5" borderId="3" xfId="0" applyNumberFormat="1" applyFont="1" applyFill="1" applyBorder="1"/>
    <xf numFmtId="164" fontId="7" fillId="5" borderId="9" xfId="0" applyNumberFormat="1" applyFont="1" applyFill="1" applyBorder="1"/>
    <xf numFmtId="164" fontId="7" fillId="5" borderId="10" xfId="0" applyNumberFormat="1" applyFont="1" applyFill="1" applyBorder="1" applyAlignment="1">
      <alignment horizontal="right"/>
    </xf>
    <xf numFmtId="41" fontId="5" fillId="5" borderId="11" xfId="0" applyNumberFormat="1" applyFont="1" applyFill="1" applyBorder="1" applyAlignment="1">
      <alignment horizontal="right"/>
    </xf>
    <xf numFmtId="41" fontId="5" fillId="5" borderId="0" xfId="0" applyNumberFormat="1" applyFont="1" applyFill="1" applyBorder="1" applyAlignment="1">
      <alignment horizontal="right"/>
    </xf>
    <xf numFmtId="41" fontId="7" fillId="5" borderId="0" xfId="0" applyNumberFormat="1" applyFont="1" applyFill="1" applyBorder="1" applyAlignment="1">
      <alignment horizontal="right"/>
    </xf>
    <xf numFmtId="41" fontId="7" fillId="5" borderId="13" xfId="0" applyNumberFormat="1" applyFont="1" applyFill="1" applyBorder="1" applyAlignment="1">
      <alignment horizontal="right"/>
    </xf>
    <xf numFmtId="41" fontId="7" fillId="0" borderId="13" xfId="0" applyNumberFormat="1" applyFont="1" applyFill="1" applyBorder="1" applyAlignment="1">
      <alignment horizontal="right"/>
    </xf>
    <xf numFmtId="41" fontId="7" fillId="5" borderId="12" xfId="0" applyNumberFormat="1" applyFont="1" applyFill="1" applyBorder="1" applyAlignment="1">
      <alignment horizontal="right"/>
    </xf>
    <xf numFmtId="41" fontId="7" fillId="0" borderId="12" xfId="0" applyNumberFormat="1" applyFont="1" applyBorder="1" applyAlignment="1">
      <alignment horizontal="right"/>
    </xf>
    <xf numFmtId="0" fontId="5" fillId="0" borderId="12" xfId="0" applyFont="1" applyBorder="1" applyAlignment="1">
      <alignment horizontal="left" indent="1"/>
    </xf>
    <xf numFmtId="41" fontId="5" fillId="5" borderId="12" xfId="0" applyNumberFormat="1" applyFont="1" applyFill="1" applyBorder="1" applyAlignment="1">
      <alignment horizontal="right"/>
    </xf>
    <xf numFmtId="41" fontId="5" fillId="0" borderId="12" xfId="0" applyNumberFormat="1" applyFont="1" applyBorder="1" applyAlignment="1">
      <alignment horizontal="right"/>
    </xf>
    <xf numFmtId="0" fontId="5" fillId="0" borderId="12" xfId="0" applyFont="1" applyFill="1" applyBorder="1" applyAlignment="1">
      <alignment horizontal="left" indent="1"/>
    </xf>
    <xf numFmtId="41" fontId="5" fillId="0" borderId="12" xfId="0" applyNumberFormat="1" applyFont="1" applyFill="1" applyBorder="1" applyAlignment="1">
      <alignment horizontal="right"/>
    </xf>
    <xf numFmtId="41" fontId="7" fillId="0" borderId="12" xfId="0" applyNumberFormat="1" applyFont="1" applyFill="1" applyBorder="1" applyAlignment="1">
      <alignment horizontal="right"/>
    </xf>
    <xf numFmtId="41" fontId="5" fillId="5" borderId="13" xfId="0" applyNumberFormat="1" applyFont="1" applyFill="1" applyBorder="1" applyAlignment="1">
      <alignment horizontal="right"/>
    </xf>
    <xf numFmtId="41" fontId="5" fillId="0" borderId="13" xfId="0" applyNumberFormat="1" applyFont="1" applyFill="1" applyBorder="1" applyAlignment="1">
      <alignment horizontal="right"/>
    </xf>
    <xf numFmtId="0" fontId="7" fillId="0" borderId="14" xfId="0" applyFont="1" applyFill="1" applyBorder="1"/>
    <xf numFmtId="41" fontId="5" fillId="0" borderId="13" xfId="0" applyNumberFormat="1" applyFont="1" applyBorder="1" applyAlignment="1">
      <alignment horizontal="right"/>
    </xf>
    <xf numFmtId="41" fontId="7" fillId="0" borderId="13" xfId="0" applyNumberFormat="1" applyFont="1" applyBorder="1" applyAlignment="1"/>
    <xf numFmtId="0" fontId="5" fillId="0" borderId="12" xfId="0" applyFont="1" applyBorder="1"/>
    <xf numFmtId="41" fontId="5" fillId="0" borderId="12" xfId="0" applyNumberFormat="1" applyFont="1" applyBorder="1" applyAlignment="1"/>
    <xf numFmtId="41" fontId="7" fillId="5" borderId="13" xfId="0" applyNumberFormat="1" applyFont="1" applyFill="1" applyBorder="1" applyAlignment="1"/>
    <xf numFmtId="41" fontId="5" fillId="5" borderId="12" xfId="0" applyNumberFormat="1" applyFont="1" applyFill="1" applyBorder="1" applyAlignment="1"/>
    <xf numFmtId="41" fontId="5" fillId="5" borderId="11" xfId="0" applyNumberFormat="1" applyFont="1" applyFill="1" applyBorder="1" applyAlignment="1"/>
    <xf numFmtId="41" fontId="5" fillId="5" borderId="0" xfId="0" applyNumberFormat="1" applyFont="1" applyFill="1" applyBorder="1" applyAlignment="1"/>
    <xf numFmtId="0" fontId="7" fillId="0" borderId="14" xfId="0" applyFont="1" applyBorder="1"/>
    <xf numFmtId="41" fontId="7" fillId="0" borderId="13" xfId="0" applyNumberFormat="1" applyFont="1" applyBorder="1" applyAlignment="1">
      <alignment horizontal="right"/>
    </xf>
    <xf numFmtId="164" fontId="5" fillId="5" borderId="11" xfId="0" applyNumberFormat="1" applyFont="1" applyFill="1" applyBorder="1" applyAlignment="1">
      <alignment horizontal="right"/>
    </xf>
    <xf numFmtId="168" fontId="5" fillId="5" borderId="0" xfId="0" applyNumberFormat="1" applyFont="1" applyFill="1" applyAlignment="1">
      <alignment horizontal="right"/>
    </xf>
    <xf numFmtId="168" fontId="5" fillId="5" borderId="0" xfId="0" applyNumberFormat="1" applyFont="1" applyFill="1" applyBorder="1" applyAlignment="1">
      <alignment horizontal="right"/>
    </xf>
    <xf numFmtId="170" fontId="5" fillId="5" borderId="0" xfId="0" applyNumberFormat="1" applyFont="1" applyFill="1" applyAlignment="1">
      <alignment horizontal="right"/>
    </xf>
    <xf numFmtId="165" fontId="5" fillId="5" borderId="0" xfId="0" applyNumberFormat="1" applyFont="1" applyFill="1" applyAlignment="1">
      <alignment horizontal="right"/>
    </xf>
    <xf numFmtId="170" fontId="5" fillId="5" borderId="0" xfId="0" applyNumberFormat="1" applyFont="1" applyFill="1" applyBorder="1" applyAlignment="1">
      <alignment horizontal="right"/>
    </xf>
    <xf numFmtId="164" fontId="5" fillId="5" borderId="13" xfId="0" applyNumberFormat="1" applyFont="1" applyFill="1" applyBorder="1" applyAlignment="1">
      <alignment horizontal="right"/>
    </xf>
    <xf numFmtId="168" fontId="7" fillId="0" borderId="13" xfId="0" applyNumberFormat="1" applyFont="1" applyFill="1" applyBorder="1" applyAlignment="1">
      <alignment horizontal="right"/>
    </xf>
    <xf numFmtId="164" fontId="5" fillId="0" borderId="13" xfId="0" applyNumberFormat="1" applyFont="1" applyFill="1" applyBorder="1" applyAlignment="1">
      <alignment horizontal="right"/>
    </xf>
    <xf numFmtId="165" fontId="5" fillId="5" borderId="12" xfId="0" applyNumberFormat="1" applyFont="1" applyFill="1" applyBorder="1" applyAlignment="1">
      <alignment horizontal="right"/>
    </xf>
    <xf numFmtId="169" fontId="7" fillId="0" borderId="13" xfId="0" applyNumberFormat="1" applyFont="1" applyBorder="1" applyAlignment="1">
      <alignment horizontal="right"/>
    </xf>
    <xf numFmtId="0" fontId="5" fillId="0" borderId="12" xfId="0" applyFont="1" applyBorder="1" applyAlignment="1">
      <alignment wrapText="1"/>
    </xf>
    <xf numFmtId="164" fontId="5" fillId="5" borderId="12" xfId="0" applyNumberFormat="1" applyFont="1" applyFill="1" applyBorder="1" applyAlignment="1">
      <alignment horizontal="right"/>
    </xf>
    <xf numFmtId="164" fontId="5" fillId="0" borderId="12" xfId="0" applyNumberFormat="1" applyFont="1" applyFill="1" applyBorder="1" applyAlignment="1">
      <alignment horizontal="right"/>
    </xf>
    <xf numFmtId="165" fontId="5" fillId="0" borderId="12" xfId="0" applyNumberFormat="1" applyFont="1" applyFill="1" applyBorder="1" applyAlignment="1">
      <alignment horizontal="right"/>
    </xf>
    <xf numFmtId="168" fontId="7" fillId="5" borderId="12" xfId="0" applyNumberFormat="1" applyFont="1" applyFill="1" applyBorder="1" applyAlignment="1">
      <alignment horizontal="right"/>
    </xf>
    <xf numFmtId="168" fontId="7" fillId="0" borderId="12" xfId="0" applyNumberFormat="1" applyFont="1" applyFill="1" applyBorder="1" applyAlignment="1">
      <alignment horizontal="right"/>
    </xf>
    <xf numFmtId="168" fontId="7" fillId="0" borderId="12" xfId="0" applyNumberFormat="1" applyFont="1" applyBorder="1" applyAlignment="1">
      <alignment horizontal="right"/>
    </xf>
    <xf numFmtId="170" fontId="7" fillId="5" borderId="12" xfId="0" applyNumberFormat="1" applyFont="1" applyFill="1" applyBorder="1" applyAlignment="1">
      <alignment horizontal="right"/>
    </xf>
    <xf numFmtId="166" fontId="7" fillId="0" borderId="12" xfId="0" applyNumberFormat="1" applyFont="1" applyBorder="1" applyAlignment="1">
      <alignment horizontal="right"/>
    </xf>
    <xf numFmtId="169" fontId="7" fillId="0" borderId="12" xfId="0" applyNumberFormat="1" applyFont="1" applyBorder="1" applyAlignment="1">
      <alignment horizontal="right"/>
    </xf>
    <xf numFmtId="168" fontId="5" fillId="5" borderId="12" xfId="0" applyNumberFormat="1" applyFont="1" applyFill="1" applyBorder="1" applyAlignment="1">
      <alignment horizontal="right"/>
    </xf>
    <xf numFmtId="168" fontId="5" fillId="0" borderId="12" xfId="0" applyNumberFormat="1" applyFont="1" applyFill="1" applyBorder="1" applyAlignment="1">
      <alignment horizontal="right"/>
    </xf>
    <xf numFmtId="168" fontId="5" fillId="0" borderId="12" xfId="0" applyNumberFormat="1" applyFont="1" applyBorder="1" applyAlignment="1">
      <alignment horizontal="right"/>
    </xf>
    <xf numFmtId="170" fontId="5" fillId="5" borderId="12" xfId="0" applyNumberFormat="1" applyFont="1" applyFill="1" applyBorder="1" applyAlignment="1">
      <alignment horizontal="right"/>
    </xf>
    <xf numFmtId="169" fontId="5" fillId="0" borderId="12" xfId="0" applyNumberFormat="1" applyFont="1" applyFill="1" applyBorder="1" applyAlignment="1">
      <alignment horizontal="right"/>
    </xf>
    <xf numFmtId="166" fontId="5" fillId="0" borderId="12" xfId="0" applyNumberFormat="1" applyFont="1" applyBorder="1" applyAlignment="1">
      <alignment horizontal="right"/>
    </xf>
    <xf numFmtId="169" fontId="5" fillId="0" borderId="12" xfId="0" applyNumberFormat="1" applyFont="1" applyBorder="1" applyAlignment="1">
      <alignment horizontal="right"/>
    </xf>
    <xf numFmtId="0" fontId="5" fillId="0" borderId="12" xfId="0" applyFont="1" applyFill="1" applyBorder="1" applyAlignment="1">
      <alignment wrapText="1"/>
    </xf>
    <xf numFmtId="0" fontId="18" fillId="0" borderId="0" xfId="0" applyFont="1" applyAlignment="1">
      <alignment horizontal="right"/>
    </xf>
    <xf numFmtId="0" fontId="18" fillId="0" borderId="0" xfId="0" applyFont="1" applyAlignment="1"/>
    <xf numFmtId="0" fontId="5" fillId="0" borderId="12" xfId="0" quotePrefix="1" applyFont="1" applyFill="1" applyBorder="1"/>
    <xf numFmtId="166" fontId="5" fillId="0" borderId="12" xfId="0" applyNumberFormat="1" applyFont="1" applyFill="1" applyBorder="1" applyAlignment="1">
      <alignment horizontal="right"/>
    </xf>
    <xf numFmtId="164" fontId="7" fillId="5" borderId="12" xfId="0" applyNumberFormat="1" applyFont="1" applyFill="1" applyBorder="1" applyAlignment="1">
      <alignment horizontal="right"/>
    </xf>
    <xf numFmtId="164" fontId="7" fillId="0" borderId="12" xfId="0" applyNumberFormat="1" applyFont="1" applyFill="1" applyBorder="1" applyAlignment="1">
      <alignment horizontal="right"/>
    </xf>
    <xf numFmtId="166" fontId="7" fillId="0" borderId="12" xfId="0" applyNumberFormat="1" applyFont="1" applyFill="1" applyBorder="1" applyAlignment="1">
      <alignment horizontal="right"/>
    </xf>
    <xf numFmtId="0" fontId="5" fillId="0" borderId="12" xfId="0" applyFont="1" applyFill="1" applyBorder="1"/>
    <xf numFmtId="0" fontId="3" fillId="0" borderId="0" xfId="0" applyFont="1" applyAlignment="1"/>
    <xf numFmtId="0" fontId="19" fillId="0" borderId="0" xfId="0" applyFont="1"/>
    <xf numFmtId="0" fontId="7" fillId="0" borderId="0" xfId="0" applyFont="1" applyFill="1" applyAlignment="1">
      <alignment horizontal="right" wrapText="1"/>
    </xf>
    <xf numFmtId="0" fontId="5" fillId="0" borderId="8" xfId="0" applyFont="1" applyBorder="1" applyAlignment="1">
      <alignment horizontal="left"/>
    </xf>
    <xf numFmtId="0" fontId="5" fillId="3" borderId="8" xfId="0" applyFont="1" applyFill="1" applyBorder="1"/>
    <xf numFmtId="0" fontId="5" fillId="0" borderId="8" xfId="0" applyFont="1" applyBorder="1"/>
    <xf numFmtId="41" fontId="0" fillId="0" borderId="0" xfId="0" applyNumberFormat="1" applyAlignment="1">
      <alignment horizontal="right"/>
    </xf>
    <xf numFmtId="0" fontId="5" fillId="3" borderId="0" xfId="0" applyFont="1" applyFill="1"/>
    <xf numFmtId="0" fontId="9" fillId="0" borderId="0" xfId="0" applyFont="1"/>
    <xf numFmtId="0" fontId="0" fillId="0" borderId="8" xfId="0" applyBorder="1"/>
    <xf numFmtId="0" fontId="0" fillId="0" borderId="0" xfId="0" applyBorder="1" applyAlignment="1"/>
    <xf numFmtId="0" fontId="20" fillId="0" borderId="8" xfId="0" applyFont="1" applyBorder="1"/>
    <xf numFmtId="41" fontId="20" fillId="0" borderId="0" xfId="0" applyNumberFormat="1" applyFont="1" applyAlignment="1">
      <alignment horizontal="right"/>
    </xf>
    <xf numFmtId="41" fontId="20" fillId="0" borderId="0" xfId="0" applyNumberFormat="1" applyFont="1"/>
    <xf numFmtId="0" fontId="20" fillId="0" borderId="0" xfId="0" applyFont="1"/>
    <xf numFmtId="0" fontId="10" fillId="0" borderId="8" xfId="0" applyFont="1" applyFill="1" applyBorder="1" applyAlignment="1">
      <alignment wrapText="1"/>
    </xf>
    <xf numFmtId="0" fontId="20" fillId="0" borderId="8" xfId="0" applyFont="1" applyFill="1" applyBorder="1"/>
    <xf numFmtId="41" fontId="20" fillId="0" borderId="8" xfId="0" applyNumberFormat="1" applyFont="1" applyBorder="1"/>
    <xf numFmtId="0" fontId="20" fillId="0" borderId="0" xfId="0" applyFont="1" applyFill="1" applyBorder="1"/>
    <xf numFmtId="0" fontId="20" fillId="0" borderId="0" xfId="0" applyNumberFormat="1" applyFont="1" applyFill="1" applyBorder="1"/>
    <xf numFmtId="0" fontId="0" fillId="0" borderId="1" xfId="0" applyBorder="1" applyAlignment="1"/>
    <xf numFmtId="0" fontId="5" fillId="0" borderId="8" xfId="1" applyBorder="1"/>
    <xf numFmtId="0" fontId="20" fillId="0" borderId="0" xfId="0" applyFont="1" applyFill="1" applyBorder="1" applyAlignment="1">
      <alignment horizontal="right"/>
    </xf>
    <xf numFmtId="0" fontId="5" fillId="0" borderId="0" xfId="1"/>
    <xf numFmtId="0" fontId="7" fillId="0" borderId="0" xfId="0" applyFont="1" applyBorder="1" applyAlignment="1"/>
    <xf numFmtId="0" fontId="7" fillId="0" borderId="5" xfId="0" applyFont="1" applyFill="1" applyBorder="1" applyAlignment="1">
      <alignment wrapText="1"/>
    </xf>
    <xf numFmtId="171" fontId="5" fillId="0" borderId="8" xfId="1" applyNumberFormat="1" applyBorder="1"/>
    <xf numFmtId="0" fontId="20" fillId="0" borderId="8" xfId="0" applyFont="1" applyFill="1" applyBorder="1" applyAlignment="1">
      <alignment horizontal="right"/>
    </xf>
    <xf numFmtId="41" fontId="20" fillId="0" borderId="0" xfId="0" applyNumberFormat="1" applyFont="1" applyFill="1" applyBorder="1" applyAlignment="1">
      <alignment horizontal="right"/>
    </xf>
    <xf numFmtId="41" fontId="5" fillId="0" borderId="0" xfId="1" applyNumberFormat="1"/>
    <xf numFmtId="171" fontId="5" fillId="0" borderId="0" xfId="1" applyNumberFormat="1"/>
    <xf numFmtId="41" fontId="20" fillId="0" borderId="0" xfId="0" applyNumberFormat="1" applyFont="1" applyFill="1" applyBorder="1"/>
    <xf numFmtId="0" fontId="7" fillId="0" borderId="0" xfId="0" applyFont="1" applyAlignment="1">
      <alignment horizontal="center" wrapText="1"/>
    </xf>
    <xf numFmtId="0" fontId="5" fillId="0" borderId="8" xfId="0" applyFont="1" applyBorder="1" applyAlignment="1">
      <alignment horizontal="right"/>
    </xf>
    <xf numFmtId="0" fontId="0" fillId="0" borderId="0" xfId="0" applyFill="1" applyAlignment="1">
      <alignment horizontal="right"/>
    </xf>
    <xf numFmtId="166" fontId="0" fillId="0" borderId="0" xfId="0" applyNumberFormat="1" applyFill="1"/>
    <xf numFmtId="0" fontId="5" fillId="0" borderId="0" xfId="0" applyFont="1" applyFill="1" applyBorder="1"/>
    <xf numFmtId="172" fontId="5" fillId="0" borderId="0" xfId="1" applyNumberFormat="1" applyFont="1" applyFill="1" applyBorder="1" applyAlignment="1">
      <alignment horizontal="right" wrapText="1"/>
    </xf>
    <xf numFmtId="0" fontId="5" fillId="5" borderId="8" xfId="0" applyFont="1" applyFill="1" applyBorder="1" applyAlignment="1">
      <alignment horizontal="right"/>
    </xf>
    <xf numFmtId="0" fontId="5" fillId="5" borderId="0" xfId="0" applyFont="1" applyFill="1" applyAlignment="1">
      <alignment horizontal="right"/>
    </xf>
    <xf numFmtId="0" fontId="0" fillId="5" borderId="8" xfId="0" applyFill="1" applyBorder="1"/>
    <xf numFmtId="166" fontId="0" fillId="5" borderId="0" xfId="0" applyNumberFormat="1" applyFill="1"/>
    <xf numFmtId="166" fontId="5" fillId="5" borderId="0" xfId="0" applyNumberFormat="1" applyFont="1" applyFill="1" applyAlignment="1">
      <alignment horizontal="right"/>
    </xf>
    <xf numFmtId="0" fontId="20" fillId="5" borderId="0" xfId="0" applyFont="1" applyFill="1" applyBorder="1"/>
    <xf numFmtId="0" fontId="20" fillId="5" borderId="8" xfId="0" applyFont="1" applyFill="1" applyBorder="1"/>
    <xf numFmtId="0" fontId="20" fillId="5" borderId="0" xfId="0" applyFont="1" applyFill="1"/>
    <xf numFmtId="0" fontId="5" fillId="5" borderId="8" xfId="0" applyFont="1" applyFill="1" applyBorder="1"/>
    <xf numFmtId="0" fontId="5" fillId="5" borderId="0" xfId="0" applyFont="1" applyFill="1" applyBorder="1"/>
    <xf numFmtId="0" fontId="5" fillId="5" borderId="0" xfId="0" applyFont="1" applyFill="1"/>
    <xf numFmtId="0" fontId="21" fillId="0" borderId="0" xfId="6"/>
    <xf numFmtId="0" fontId="0" fillId="0" borderId="0" xfId="0"/>
    <xf numFmtId="0" fontId="7" fillId="0" borderId="0" xfId="0" applyFont="1"/>
    <xf numFmtId="0" fontId="5" fillId="0" borderId="0" xfId="0" applyFont="1" applyAlignment="1">
      <alignment wrapText="1"/>
    </xf>
    <xf numFmtId="0" fontId="5" fillId="0" borderId="0" xfId="0" applyFont="1" applyAlignment="1">
      <alignment horizontal="right"/>
    </xf>
    <xf numFmtId="0" fontId="7" fillId="0" borderId="1" xfId="0" applyFont="1" applyBorder="1" applyAlignment="1">
      <alignment horizontal="right"/>
    </xf>
    <xf numFmtId="0" fontId="7" fillId="0" borderId="1" xfId="0" applyFont="1" applyBorder="1" applyAlignment="1">
      <alignment horizontal="left" indent="4"/>
    </xf>
    <xf numFmtId="0" fontId="7" fillId="0" borderId="0" xfId="0" applyFont="1" applyAlignment="1">
      <alignment horizontal="right"/>
    </xf>
    <xf numFmtId="0" fontId="13" fillId="0" borderId="0" xfId="7" applyFont="1" applyAlignment="1">
      <alignment vertical="top" wrapText="1"/>
    </xf>
    <xf numFmtId="0" fontId="13" fillId="0" borderId="0" xfId="8" applyFont="1" applyAlignment="1">
      <alignment horizontal="center" vertical="top" wrapText="1"/>
    </xf>
    <xf numFmtId="0" fontId="7" fillId="0" borderId="0" xfId="0" applyFont="1" applyBorder="1" applyAlignment="1">
      <alignment horizontal="right"/>
    </xf>
    <xf numFmtId="164" fontId="5" fillId="6" borderId="0" xfId="0" applyNumberFormat="1" applyFont="1" applyFill="1" applyBorder="1"/>
    <xf numFmtId="0" fontId="7" fillId="0" borderId="15" xfId="0" applyFont="1" applyBorder="1"/>
    <xf numFmtId="164" fontId="7" fillId="6" borderId="16" xfId="0" applyNumberFormat="1" applyFont="1" applyFill="1" applyBorder="1"/>
    <xf numFmtId="164" fontId="7" fillId="0" borderId="16" xfId="0" applyNumberFormat="1" applyFont="1" applyBorder="1"/>
    <xf numFmtId="166" fontId="7" fillId="0" borderId="16" xfId="0" applyNumberFormat="1" applyFont="1" applyBorder="1" applyAlignment="1">
      <alignment horizontal="right"/>
    </xf>
    <xf numFmtId="164" fontId="5" fillId="6" borderId="0" xfId="0" applyNumberFormat="1" applyFont="1" applyFill="1" applyBorder="1" applyAlignment="1">
      <alignment horizontal="right"/>
    </xf>
    <xf numFmtId="164" fontId="7" fillId="6" borderId="15" xfId="0" applyNumberFormat="1" applyFont="1" applyFill="1" applyBorder="1"/>
    <xf numFmtId="164" fontId="7" fillId="0" borderId="15" xfId="0" applyNumberFormat="1" applyFont="1" applyFill="1" applyBorder="1"/>
    <xf numFmtId="0" fontId="5" fillId="0" borderId="15" xfId="0" applyFont="1" applyBorder="1"/>
    <xf numFmtId="164" fontId="5" fillId="6" borderId="15" xfId="0" applyNumberFormat="1" applyFont="1" applyFill="1" applyBorder="1"/>
    <xf numFmtId="164" fontId="5" fillId="0" borderId="15" xfId="0" applyNumberFormat="1" applyFont="1" applyBorder="1"/>
    <xf numFmtId="0" fontId="5" fillId="0" borderId="15" xfId="0" applyFont="1" applyBorder="1" applyAlignment="1">
      <alignment horizontal="left" indent="1"/>
    </xf>
    <xf numFmtId="164" fontId="5" fillId="0" borderId="15" xfId="0" applyNumberFormat="1" applyFont="1" applyFill="1" applyBorder="1"/>
    <xf numFmtId="0" fontId="5" fillId="0" borderId="15" xfId="0" applyFont="1" applyFill="1" applyBorder="1" applyAlignment="1">
      <alignment horizontal="left" indent="1"/>
    </xf>
    <xf numFmtId="164" fontId="5" fillId="0" borderId="15" xfId="0" applyNumberFormat="1" applyFont="1" applyBorder="1" applyAlignment="1">
      <alignment horizontal="right"/>
    </xf>
    <xf numFmtId="41" fontId="13" fillId="0" borderId="0" xfId="0" applyNumberFormat="1" applyFont="1" applyBorder="1" applyAlignment="1">
      <alignment vertical="top" wrapText="1"/>
    </xf>
    <xf numFmtId="41" fontId="5" fillId="6" borderId="0" xfId="0" applyNumberFormat="1" applyFont="1" applyFill="1" applyBorder="1" applyAlignment="1">
      <alignment horizontal="right"/>
    </xf>
    <xf numFmtId="41" fontId="5" fillId="0" borderId="15" xfId="0" applyNumberFormat="1" applyFont="1" applyFill="1" applyBorder="1" applyAlignment="1">
      <alignment horizontal="right"/>
    </xf>
    <xf numFmtId="41" fontId="5" fillId="6" borderId="15" xfId="0" applyNumberFormat="1" applyFont="1" applyFill="1" applyBorder="1" applyAlignment="1">
      <alignment horizontal="right"/>
    </xf>
    <xf numFmtId="0" fontId="5" fillId="0" borderId="15" xfId="0" applyFont="1" applyFill="1" applyBorder="1" applyAlignment="1">
      <alignment wrapText="1"/>
    </xf>
    <xf numFmtId="41" fontId="5" fillId="0" borderId="15" xfId="0" applyNumberFormat="1" applyFont="1" applyBorder="1" applyAlignment="1">
      <alignment horizontal="right"/>
    </xf>
    <xf numFmtId="0" fontId="5" fillId="0" borderId="15" xfId="0" applyFont="1" applyBorder="1" applyAlignment="1">
      <alignment wrapText="1"/>
    </xf>
    <xf numFmtId="41" fontId="7" fillId="0" borderId="16" xfId="0" applyNumberFormat="1" applyFont="1" applyFill="1" applyBorder="1" applyAlignment="1">
      <alignment horizontal="right"/>
    </xf>
    <xf numFmtId="41" fontId="7" fillId="6" borderId="16" xfId="0" applyNumberFormat="1" applyFont="1" applyFill="1" applyBorder="1" applyAlignment="1">
      <alignment horizontal="right"/>
    </xf>
    <xf numFmtId="41" fontId="5" fillId="0" borderId="16" xfId="0" applyNumberFormat="1" applyFont="1" applyBorder="1" applyAlignment="1">
      <alignment horizontal="right"/>
    </xf>
    <xf numFmtId="41" fontId="5" fillId="6" borderId="16" xfId="0" applyNumberFormat="1" applyFont="1" applyFill="1" applyBorder="1" applyAlignment="1">
      <alignment horizontal="right"/>
    </xf>
    <xf numFmtId="0" fontId="7" fillId="0" borderId="15" xfId="0" applyFont="1" applyBorder="1" applyAlignment="1">
      <alignment wrapText="1"/>
    </xf>
    <xf numFmtId="0" fontId="7" fillId="0" borderId="8" xfId="0" applyFont="1" applyBorder="1" applyAlignment="1">
      <alignment horizontal="right"/>
    </xf>
    <xf numFmtId="0" fontId="4" fillId="0" borderId="0" xfId="0" applyFont="1"/>
    <xf numFmtId="0" fontId="6" fillId="0" borderId="1" xfId="1" applyFont="1" applyBorder="1" applyAlignment="1">
      <alignment horizontal="right"/>
    </xf>
    <xf numFmtId="0" fontId="5" fillId="0" borderId="0" xfId="0" applyFont="1" applyAlignment="1">
      <alignment horizontal="left" wrapText="1"/>
    </xf>
    <xf numFmtId="0" fontId="18" fillId="0" borderId="0" xfId="0" applyFont="1" applyAlignment="1">
      <alignment horizontal="right"/>
    </xf>
    <xf numFmtId="0" fontId="0" fillId="0" borderId="0" xfId="0"/>
    <xf numFmtId="0" fontId="3" fillId="0" borderId="0" xfId="0" applyFont="1"/>
    <xf numFmtId="0" fontId="6" fillId="0" borderId="0" xfId="1" applyFont="1" applyAlignment="1">
      <alignment horizontal="right"/>
    </xf>
    <xf numFmtId="0" fontId="7" fillId="0" borderId="0" xfId="0" applyFont="1"/>
    <xf numFmtId="0" fontId="3" fillId="0" borderId="0" xfId="0" applyFont="1" applyAlignment="1">
      <alignment wrapText="1"/>
    </xf>
    <xf numFmtId="0" fontId="4" fillId="0" borderId="0" xfId="0" applyFont="1" applyAlignment="1">
      <alignment wrapText="1"/>
    </xf>
    <xf numFmtId="0" fontId="7" fillId="0" borderId="6" xfId="0" applyFont="1" applyBorder="1"/>
    <xf numFmtId="0" fontId="5" fillId="0" borderId="0" xfId="0" applyFont="1" applyAlignment="1">
      <alignment wrapText="1"/>
    </xf>
    <xf numFmtId="0" fontId="5" fillId="0" borderId="0" xfId="0" applyFont="1" applyFill="1" applyAlignment="1">
      <alignment horizontal="left" wrapText="1"/>
    </xf>
    <xf numFmtId="0" fontId="5" fillId="0" borderId="0" xfId="0" applyFont="1" applyFill="1" applyAlignment="1">
      <alignment wrapText="1"/>
    </xf>
    <xf numFmtId="0" fontId="0" fillId="0" borderId="0" xfId="0" applyFill="1" applyAlignment="1">
      <alignment wrapText="1"/>
    </xf>
    <xf numFmtId="0" fontId="8" fillId="0" borderId="0" xfId="0" applyFont="1" applyAlignment="1"/>
    <xf numFmtId="0" fontId="7" fillId="0" borderId="0" xfId="0" applyFont="1" applyAlignment="1"/>
    <xf numFmtId="0" fontId="0" fillId="0" borderId="0" xfId="0" applyAlignment="1"/>
    <xf numFmtId="0" fontId="6" fillId="0" borderId="0" xfId="0" applyFont="1" applyAlignment="1">
      <alignment horizontal="right"/>
    </xf>
    <xf numFmtId="0" fontId="5" fillId="0" borderId="0" xfId="0" applyFont="1" applyAlignment="1"/>
    <xf numFmtId="0" fontId="7" fillId="0" borderId="1" xfId="0" applyFont="1" applyBorder="1" applyAlignment="1">
      <alignment horizontal="left" indent="5"/>
    </xf>
    <xf numFmtId="0" fontId="7" fillId="0" borderId="0" xfId="0" applyFont="1" applyAlignment="1">
      <alignment horizontal="left"/>
    </xf>
    <xf numFmtId="0" fontId="0" fillId="0" borderId="0" xfId="0" applyAlignment="1">
      <alignment wrapText="1"/>
    </xf>
    <xf numFmtId="0" fontId="5" fillId="0" borderId="0" xfId="0" applyFont="1" applyFill="1" applyAlignment="1">
      <alignment horizontal="left" vertical="center" wrapText="1"/>
    </xf>
    <xf numFmtId="0" fontId="3" fillId="0" borderId="0" xfId="0" applyFont="1" applyAlignment="1"/>
    <xf numFmtId="0" fontId="7" fillId="0" borderId="0" xfId="0" applyFont="1" applyAlignment="1">
      <alignment wrapText="1"/>
    </xf>
    <xf numFmtId="0" fontId="5" fillId="0" borderId="0" xfId="0" applyFont="1" applyAlignment="1">
      <alignment horizontal="right"/>
    </xf>
    <xf numFmtId="0" fontId="7" fillId="0" borderId="1" xfId="0" applyFont="1" applyBorder="1" applyAlignment="1"/>
    <xf numFmtId="0" fontId="0" fillId="0" borderId="0" xfId="0" applyFont="1" applyAlignment="1">
      <alignment wrapText="1"/>
    </xf>
    <xf numFmtId="0" fontId="0" fillId="0" borderId="0" xfId="0" applyAlignment="1">
      <alignment horizontal="left" wrapText="1"/>
    </xf>
    <xf numFmtId="0" fontId="0" fillId="0" borderId="0" xfId="0" applyAlignment="1">
      <alignment horizontal="right"/>
    </xf>
    <xf numFmtId="0" fontId="10" fillId="0" borderId="0" xfId="0" applyFont="1" applyBorder="1" applyAlignment="1">
      <alignment horizontal="center" vertical="top" wrapText="1"/>
    </xf>
    <xf numFmtId="0" fontId="10" fillId="0" borderId="1" xfId="0" applyFont="1" applyBorder="1" applyAlignment="1">
      <alignment horizontal="center" vertical="top" wrapText="1"/>
    </xf>
    <xf numFmtId="0" fontId="7" fillId="0" borderId="1" xfId="0" applyFont="1" applyBorder="1" applyAlignment="1">
      <alignment horizontal="right"/>
    </xf>
    <xf numFmtId="0" fontId="5" fillId="0" borderId="0" xfId="0" applyFont="1" applyAlignment="1">
      <alignment horizontal="left"/>
    </xf>
    <xf numFmtId="0" fontId="0" fillId="0" borderId="0" xfId="0" applyAlignment="1">
      <alignment horizontal="left"/>
    </xf>
    <xf numFmtId="0" fontId="7" fillId="0" borderId="1" xfId="0" applyFont="1" applyBorder="1" applyAlignment="1">
      <alignment horizontal="left" indent="4"/>
    </xf>
    <xf numFmtId="0" fontId="0" fillId="0" borderId="1" xfId="0" applyBorder="1" applyAlignment="1">
      <alignment horizontal="left" indent="4"/>
    </xf>
    <xf numFmtId="0" fontId="7" fillId="0" borderId="1" xfId="0" applyFont="1" applyBorder="1" applyAlignment="1">
      <alignment horizontal="right" indent="4"/>
    </xf>
    <xf numFmtId="0" fontId="3" fillId="0" borderId="0" xfId="0" applyFont="1" applyAlignment="1">
      <alignment horizontal="left" wrapText="1"/>
    </xf>
    <xf numFmtId="0" fontId="3" fillId="0" borderId="0" xfId="0" applyFont="1" applyBorder="1" applyAlignment="1">
      <alignment horizontal="left" wrapText="1"/>
    </xf>
    <xf numFmtId="0" fontId="3" fillId="0" borderId="0" xfId="0" applyFont="1" applyBorder="1" applyAlignment="1">
      <alignment wrapText="1"/>
    </xf>
    <xf numFmtId="0" fontId="7" fillId="0" borderId="1" xfId="0" applyFont="1" applyBorder="1" applyAlignment="1">
      <alignment horizontal="left"/>
    </xf>
    <xf numFmtId="0" fontId="7" fillId="0" borderId="0" xfId="0" applyFont="1" applyAlignment="1">
      <alignment horizontal="center"/>
    </xf>
    <xf numFmtId="0" fontId="5" fillId="0" borderId="0" xfId="0" applyFont="1" applyFill="1" applyAlignment="1"/>
    <xf numFmtId="0" fontId="0" fillId="0" borderId="0" xfId="0" applyFill="1" applyAlignment="1"/>
    <xf numFmtId="0" fontId="3" fillId="0" borderId="0" xfId="0" applyFont="1" applyFill="1" applyAlignment="1">
      <alignment horizontal="left" wrapText="1"/>
    </xf>
    <xf numFmtId="0" fontId="7" fillId="0" borderId="1" xfId="0" applyFont="1" applyBorder="1" applyAlignment="1">
      <alignment horizontal="center"/>
    </xf>
    <xf numFmtId="0" fontId="0" fillId="0" borderId="0" xfId="0" applyFill="1" applyAlignment="1">
      <alignment horizontal="left" wrapText="1"/>
    </xf>
    <xf numFmtId="0" fontId="7" fillId="0" borderId="1" xfId="0" applyFont="1" applyFill="1" applyBorder="1" applyAlignment="1">
      <alignment horizontal="center" wrapText="1"/>
    </xf>
    <xf numFmtId="0" fontId="0" fillId="0" borderId="1" xfId="0" applyFill="1" applyBorder="1" applyAlignment="1">
      <alignment horizontal="center" wrapText="1"/>
    </xf>
    <xf numFmtId="0" fontId="7" fillId="0" borderId="1" xfId="0" applyFont="1" applyFill="1" applyBorder="1" applyAlignment="1">
      <alignment horizontal="left" wrapText="1"/>
    </xf>
    <xf numFmtId="0" fontId="0" fillId="0" borderId="1" xfId="0" applyFill="1" applyBorder="1" applyAlignment="1">
      <alignment horizontal="left"/>
    </xf>
    <xf numFmtId="0" fontId="7" fillId="0" borderId="8" xfId="0" applyFont="1" applyFill="1" applyBorder="1" applyAlignment="1">
      <alignment horizontal="right"/>
    </xf>
    <xf numFmtId="0" fontId="0" fillId="0" borderId="1" xfId="0" applyFill="1" applyBorder="1" applyAlignment="1"/>
    <xf numFmtId="0" fontId="7" fillId="0" borderId="8" xfId="0" applyFont="1" applyFill="1" applyBorder="1" applyAlignment="1">
      <alignment horizontal="center"/>
    </xf>
    <xf numFmtId="0" fontId="0" fillId="0" borderId="8" xfId="0" applyFill="1" applyBorder="1" applyAlignment="1">
      <alignment horizontal="center"/>
    </xf>
    <xf numFmtId="0" fontId="7" fillId="0" borderId="8" xfId="0" applyFont="1" applyFill="1" applyBorder="1" applyAlignment="1">
      <alignment horizontal="center" wrapText="1"/>
    </xf>
    <xf numFmtId="0" fontId="5" fillId="0" borderId="0" xfId="4" applyFont="1" applyAlignment="1">
      <alignment horizontal="left" wrapText="1"/>
    </xf>
    <xf numFmtId="0" fontId="5" fillId="0" borderId="0" xfId="4" applyFont="1" applyFill="1" applyAlignment="1">
      <alignment wrapText="1"/>
    </xf>
    <xf numFmtId="0" fontId="5" fillId="0" borderId="0" xfId="4" applyFill="1" applyAlignment="1">
      <alignment wrapText="1"/>
    </xf>
    <xf numFmtId="0" fontId="5" fillId="0" borderId="0" xfId="0" applyFont="1" applyFill="1" applyAlignment="1">
      <alignment horizontal="left"/>
    </xf>
    <xf numFmtId="0" fontId="7" fillId="0" borderId="0" xfId="0" applyFont="1" applyAlignment="1">
      <alignment horizontal="right"/>
    </xf>
    <xf numFmtId="0" fontId="7" fillId="0" borderId="0" xfId="0" applyFont="1" applyFill="1" applyAlignment="1">
      <alignment horizontal="center"/>
    </xf>
    <xf numFmtId="0" fontId="0" fillId="0" borderId="1" xfId="0" applyBorder="1" applyAlignment="1"/>
    <xf numFmtId="0" fontId="7" fillId="0" borderId="0" xfId="0" applyFont="1" applyFill="1" applyBorder="1" applyAlignment="1">
      <alignment horizontal="center"/>
    </xf>
    <xf numFmtId="0" fontId="0" fillId="0" borderId="0" xfId="0" applyFill="1" applyAlignment="1">
      <alignment horizontal="center"/>
    </xf>
    <xf numFmtId="0" fontId="3" fillId="0" borderId="0" xfId="0" applyFont="1" applyFill="1" applyAlignment="1">
      <alignment wrapText="1"/>
    </xf>
    <xf numFmtId="0" fontId="7" fillId="0" borderId="0" xfId="0" applyFont="1" applyBorder="1" applyAlignment="1"/>
    <xf numFmtId="0" fontId="7" fillId="0" borderId="1" xfId="0" applyFont="1" applyFill="1" applyBorder="1" applyAlignment="1">
      <alignment horizontal="left" indent="5"/>
    </xf>
    <xf numFmtId="0" fontId="7" fillId="0" borderId="1" xfId="0" applyFont="1" applyFill="1" applyBorder="1" applyAlignment="1">
      <alignment horizontal="center"/>
    </xf>
    <xf numFmtId="0" fontId="0" fillId="0" borderId="1" xfId="0" applyFill="1" applyBorder="1" applyAlignment="1">
      <alignment horizontal="center"/>
    </xf>
    <xf numFmtId="166" fontId="7" fillId="0" borderId="0" xfId="0" applyNumberFormat="1" applyFont="1" applyAlignment="1">
      <alignment horizontal="center" wrapText="1"/>
    </xf>
    <xf numFmtId="0" fontId="7" fillId="0" borderId="0" xfId="0" applyFont="1" applyAlignment="1">
      <alignment horizontal="center" wrapText="1"/>
    </xf>
    <xf numFmtId="166" fontId="7" fillId="0" borderId="0" xfId="0" applyNumberFormat="1" applyFont="1" applyFill="1" applyAlignment="1">
      <alignment horizontal="center" wrapText="1"/>
    </xf>
    <xf numFmtId="0" fontId="7" fillId="0" borderId="0" xfId="0" applyFont="1" applyFill="1" applyAlignment="1">
      <alignment horizontal="center" wrapText="1"/>
    </xf>
    <xf numFmtId="0" fontId="5" fillId="0" borderId="0" xfId="0" applyFont="1" applyAlignment="1">
      <alignment vertical="top" wrapText="1"/>
    </xf>
    <xf numFmtId="0" fontId="0" fillId="0" borderId="0" xfId="0" applyAlignment="1">
      <alignment vertical="top" wrapText="1"/>
    </xf>
    <xf numFmtId="0" fontId="0" fillId="0" borderId="0" xfId="0" applyAlignment="1">
      <alignment vertical="top"/>
    </xf>
    <xf numFmtId="0" fontId="5" fillId="0" borderId="0" xfId="0" applyFont="1" applyFill="1" applyAlignment="1">
      <alignment vertical="top" wrapText="1"/>
    </xf>
    <xf numFmtId="0" fontId="0" fillId="0" borderId="0" xfId="0" applyFill="1" applyAlignment="1">
      <alignment vertical="top" wrapText="1"/>
    </xf>
  </cellXfs>
  <cellStyles count="9">
    <cellStyle name="Link" xfId="6" builtinId="8"/>
    <cellStyle name="Standard" xfId="0" builtinId="0"/>
    <cellStyle name="Standard 10" xfId="3" xr:uid="{7C4C7305-1C38-4707-B931-68D0295ED08A}"/>
    <cellStyle name="Standard 10 2" xfId="7" xr:uid="{93A0E9DE-60D3-4E27-BDD5-E7930B85065F}"/>
    <cellStyle name="Standard 11" xfId="4" xr:uid="{E125A3A6-EDF1-4805-BD33-D1A6E7E35C45}"/>
    <cellStyle name="Standard 2" xfId="1" xr:uid="{D03635F2-AC33-443B-AF47-C07E76DA2F7D}"/>
    <cellStyle name="Standard 2 2" xfId="2" xr:uid="{609CDFAE-CDED-4638-9C51-5A84FA375D7A}"/>
    <cellStyle name="Standard 2 3" xfId="8" xr:uid="{31135004-0CA1-4150-B4D5-EAAD9D49B499}"/>
    <cellStyle name="Standard 4 2" xfId="5" xr:uid="{8E764713-ADD0-430A-8658-9A82F7EDF26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halt!A1"/></Relationships>
</file>

<file path=xl/drawings/_rels/drawing10.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halt!A1"/></Relationships>
</file>

<file path=xl/drawings/_rels/drawing1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halt!A1"/></Relationships>
</file>

<file path=xl/drawings/_rels/drawing1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halt!A1"/></Relationships>
</file>

<file path=xl/drawings/_rels/drawing1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halt!A1"/></Relationships>
</file>

<file path=xl/drawings/_rels/drawing1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halt!A1"/></Relationships>
</file>

<file path=xl/drawings/_rels/drawing1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halt!A1"/></Relationships>
</file>

<file path=xl/drawings/_rels/drawing1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halt!A1"/></Relationships>
</file>

<file path=xl/drawings/_rels/drawing1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halt!A1"/></Relationships>
</file>

<file path=xl/drawings/_rels/drawing1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halt!A1"/></Relationships>
</file>

<file path=xl/drawings/_rels/drawing1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halt!A1"/></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halt!A1"/></Relationships>
</file>

<file path=xl/drawings/_rels/drawing20.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halt!A1"/></Relationships>
</file>

<file path=xl/drawings/_rels/drawing2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halt!A1"/></Relationships>
</file>

<file path=xl/drawings/_rels/drawing2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halt!A1"/></Relationships>
</file>

<file path=xl/drawings/_rels/drawing2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halt!A1"/></Relationships>
</file>

<file path=xl/drawings/_rels/drawing2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halt!A1"/></Relationships>
</file>

<file path=xl/drawings/_rels/drawing2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halt!A1"/></Relationships>
</file>

<file path=xl/drawings/_rels/drawing2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halt!A1"/></Relationships>
</file>

<file path=xl/drawings/_rels/drawing2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halt!A1"/></Relationships>
</file>

<file path=xl/drawings/_rels/drawing2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halt!A1"/></Relationships>
</file>

<file path=xl/drawings/_rels/drawing2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halt!A1"/></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halt!A1"/></Relationships>
</file>

<file path=xl/drawings/_rels/drawing30.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halt!A1"/></Relationships>
</file>

<file path=xl/drawings/_rels/drawing3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halt!A1"/></Relationships>
</file>

<file path=xl/drawings/_rels/drawing3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halt!A1"/></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halt!A1"/></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halt!A1"/></Relationships>
</file>

<file path=xl/drawings/_rels/drawing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halt!A1"/></Relationships>
</file>

<file path=xl/drawings/_rels/drawing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halt!A1"/></Relationships>
</file>

<file path=xl/drawings/_rels/drawing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halt!A1"/></Relationships>
</file>

<file path=xl/drawings/_rels/drawing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halt!A1"/></Relationships>
</file>

<file path=xl/drawings/drawing1.xml><?xml version="1.0" encoding="utf-8"?>
<xdr:wsDr xmlns:xdr="http://schemas.openxmlformats.org/drawingml/2006/spreadsheetDrawing" xmlns:a="http://schemas.openxmlformats.org/drawingml/2006/main">
  <xdr:twoCellAnchor editAs="oneCell">
    <xdr:from>
      <xdr:col>5</xdr:col>
      <xdr:colOff>685800</xdr:colOff>
      <xdr:row>1</xdr:row>
      <xdr:rowOff>19050</xdr:rowOff>
    </xdr:from>
    <xdr:to>
      <xdr:col>6</xdr:col>
      <xdr:colOff>9525</xdr:colOff>
      <xdr:row>1</xdr:row>
      <xdr:rowOff>180975</xdr:rowOff>
    </xdr:to>
    <xdr:pic>
      <xdr:nvPicPr>
        <xdr:cNvPr id="2" name="Grafik 8">
          <a:hlinkClick xmlns:r="http://schemas.openxmlformats.org/officeDocument/2006/relationships" r:id="rId1"/>
          <a:extLst>
            <a:ext uri="{FF2B5EF4-FFF2-40B4-BE49-F238E27FC236}">
              <a16:creationId xmlns:a16="http://schemas.microsoft.com/office/drawing/2014/main" id="{15F0F7AA-4CDF-425B-85C7-9C84C107745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962650" y="428625"/>
          <a:ext cx="17145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6</xdr:col>
      <xdr:colOff>638175</xdr:colOff>
      <xdr:row>1</xdr:row>
      <xdr:rowOff>0</xdr:rowOff>
    </xdr:from>
    <xdr:to>
      <xdr:col>7</xdr:col>
      <xdr:colOff>9525</xdr:colOff>
      <xdr:row>2</xdr:row>
      <xdr:rowOff>0</xdr:rowOff>
    </xdr:to>
    <xdr:pic>
      <xdr:nvPicPr>
        <xdr:cNvPr id="2" name="Grafik 8">
          <a:hlinkClick xmlns:r="http://schemas.openxmlformats.org/officeDocument/2006/relationships" r:id="rId1"/>
          <a:extLst>
            <a:ext uri="{FF2B5EF4-FFF2-40B4-BE49-F238E27FC236}">
              <a16:creationId xmlns:a16="http://schemas.microsoft.com/office/drawing/2014/main" id="{D9FA8546-B3F4-46BA-AE7E-870DA5BE35D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915275" y="190500"/>
          <a:ext cx="17145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7</xdr:col>
      <xdr:colOff>209550</xdr:colOff>
      <xdr:row>1</xdr:row>
      <xdr:rowOff>0</xdr:rowOff>
    </xdr:from>
    <xdr:to>
      <xdr:col>8</xdr:col>
      <xdr:colOff>9525</xdr:colOff>
      <xdr:row>2</xdr:row>
      <xdr:rowOff>0</xdr:rowOff>
    </xdr:to>
    <xdr:pic>
      <xdr:nvPicPr>
        <xdr:cNvPr id="2" name="Grafik 8">
          <a:hlinkClick xmlns:r="http://schemas.openxmlformats.org/officeDocument/2006/relationships" r:id="rId1"/>
          <a:extLst>
            <a:ext uri="{FF2B5EF4-FFF2-40B4-BE49-F238E27FC236}">
              <a16:creationId xmlns:a16="http://schemas.microsoft.com/office/drawing/2014/main" id="{7DEBBD8E-4DE0-46DA-A125-DCC6D185154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600700" y="381000"/>
          <a:ext cx="17145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7</xdr:col>
      <xdr:colOff>238125</xdr:colOff>
      <xdr:row>0</xdr:row>
      <xdr:rowOff>371475</xdr:rowOff>
    </xdr:from>
    <xdr:to>
      <xdr:col>7</xdr:col>
      <xdr:colOff>409575</xdr:colOff>
      <xdr:row>1</xdr:row>
      <xdr:rowOff>152400</xdr:rowOff>
    </xdr:to>
    <xdr:pic>
      <xdr:nvPicPr>
        <xdr:cNvPr id="2" name="Grafik 8">
          <a:hlinkClick xmlns:r="http://schemas.openxmlformats.org/officeDocument/2006/relationships" r:id="rId1"/>
          <a:extLst>
            <a:ext uri="{FF2B5EF4-FFF2-40B4-BE49-F238E27FC236}">
              <a16:creationId xmlns:a16="http://schemas.microsoft.com/office/drawing/2014/main" id="{B7F7BFE5-E6D1-4F2B-A3B9-C76EC6B4962D}"/>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886450" y="371475"/>
          <a:ext cx="17145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6</xdr:col>
      <xdr:colOff>600075</xdr:colOff>
      <xdr:row>1</xdr:row>
      <xdr:rowOff>0</xdr:rowOff>
    </xdr:from>
    <xdr:to>
      <xdr:col>7</xdr:col>
      <xdr:colOff>0</xdr:colOff>
      <xdr:row>2</xdr:row>
      <xdr:rowOff>0</xdr:rowOff>
    </xdr:to>
    <xdr:pic>
      <xdr:nvPicPr>
        <xdr:cNvPr id="2" name="Grafik 8">
          <a:hlinkClick xmlns:r="http://schemas.openxmlformats.org/officeDocument/2006/relationships" r:id="rId1"/>
          <a:extLst>
            <a:ext uri="{FF2B5EF4-FFF2-40B4-BE49-F238E27FC236}">
              <a16:creationId xmlns:a16="http://schemas.microsoft.com/office/drawing/2014/main" id="{60564126-B9B0-48E3-9441-95A54C07CE6D}"/>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201025" y="200025"/>
          <a:ext cx="17145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9</xdr:col>
      <xdr:colOff>352425</xdr:colOff>
      <xdr:row>1</xdr:row>
      <xdr:rowOff>9525</xdr:rowOff>
    </xdr:from>
    <xdr:to>
      <xdr:col>9</xdr:col>
      <xdr:colOff>523875</xdr:colOff>
      <xdr:row>2</xdr:row>
      <xdr:rowOff>9525</xdr:rowOff>
    </xdr:to>
    <xdr:pic>
      <xdr:nvPicPr>
        <xdr:cNvPr id="2" name="Grafik 8">
          <a:hlinkClick xmlns:r="http://schemas.openxmlformats.org/officeDocument/2006/relationships" r:id="rId1"/>
          <a:extLst>
            <a:ext uri="{FF2B5EF4-FFF2-40B4-BE49-F238E27FC236}">
              <a16:creationId xmlns:a16="http://schemas.microsoft.com/office/drawing/2014/main" id="{7DEB4020-D476-45F9-97D1-08680933F26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239000" y="200025"/>
          <a:ext cx="17145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6</xdr:col>
      <xdr:colOff>600075</xdr:colOff>
      <xdr:row>1</xdr:row>
      <xdr:rowOff>0</xdr:rowOff>
    </xdr:from>
    <xdr:to>
      <xdr:col>7</xdr:col>
      <xdr:colOff>9525</xdr:colOff>
      <xdr:row>2</xdr:row>
      <xdr:rowOff>0</xdr:rowOff>
    </xdr:to>
    <xdr:pic>
      <xdr:nvPicPr>
        <xdr:cNvPr id="2" name="Grafik 8">
          <a:hlinkClick xmlns:r="http://schemas.openxmlformats.org/officeDocument/2006/relationships" r:id="rId1"/>
          <a:extLst>
            <a:ext uri="{FF2B5EF4-FFF2-40B4-BE49-F238E27FC236}">
              <a16:creationId xmlns:a16="http://schemas.microsoft.com/office/drawing/2014/main" id="{E18C9616-23FB-4712-BCE3-353741D13243}"/>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753350" y="400050"/>
          <a:ext cx="17145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9</xdr:col>
      <xdr:colOff>314325</xdr:colOff>
      <xdr:row>0</xdr:row>
      <xdr:rowOff>190500</xdr:rowOff>
    </xdr:from>
    <xdr:to>
      <xdr:col>10</xdr:col>
      <xdr:colOff>19050</xdr:colOff>
      <xdr:row>1</xdr:row>
      <xdr:rowOff>152400</xdr:rowOff>
    </xdr:to>
    <xdr:pic>
      <xdr:nvPicPr>
        <xdr:cNvPr id="2" name="Grafik 8">
          <a:hlinkClick xmlns:r="http://schemas.openxmlformats.org/officeDocument/2006/relationships" r:id="rId1"/>
          <a:extLst>
            <a:ext uri="{FF2B5EF4-FFF2-40B4-BE49-F238E27FC236}">
              <a16:creationId xmlns:a16="http://schemas.microsoft.com/office/drawing/2014/main" id="{C7812A1C-D512-4202-BE61-D880985E321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801100" y="190500"/>
          <a:ext cx="17145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6</xdr:col>
      <xdr:colOff>628650</xdr:colOff>
      <xdr:row>1</xdr:row>
      <xdr:rowOff>0</xdr:rowOff>
    </xdr:from>
    <xdr:to>
      <xdr:col>7</xdr:col>
      <xdr:colOff>9525</xdr:colOff>
      <xdr:row>2</xdr:row>
      <xdr:rowOff>0</xdr:rowOff>
    </xdr:to>
    <xdr:pic>
      <xdr:nvPicPr>
        <xdr:cNvPr id="2" name="Grafik 8">
          <a:hlinkClick xmlns:r="http://schemas.openxmlformats.org/officeDocument/2006/relationships" r:id="rId1"/>
          <a:extLst>
            <a:ext uri="{FF2B5EF4-FFF2-40B4-BE49-F238E27FC236}">
              <a16:creationId xmlns:a16="http://schemas.microsoft.com/office/drawing/2014/main" id="{AAA583FE-4745-46DE-9356-F4C0B68CEE3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638925" y="447675"/>
          <a:ext cx="17145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6</xdr:col>
      <xdr:colOff>390525</xdr:colOff>
      <xdr:row>1</xdr:row>
      <xdr:rowOff>0</xdr:rowOff>
    </xdr:from>
    <xdr:to>
      <xdr:col>7</xdr:col>
      <xdr:colOff>0</xdr:colOff>
      <xdr:row>2</xdr:row>
      <xdr:rowOff>0</xdr:rowOff>
    </xdr:to>
    <xdr:pic>
      <xdr:nvPicPr>
        <xdr:cNvPr id="2" name="Grafik 8">
          <a:hlinkClick xmlns:r="http://schemas.openxmlformats.org/officeDocument/2006/relationships" r:id="rId1"/>
          <a:extLst>
            <a:ext uri="{FF2B5EF4-FFF2-40B4-BE49-F238E27FC236}">
              <a16:creationId xmlns:a16="http://schemas.microsoft.com/office/drawing/2014/main" id="{40531A9D-8FF4-4F72-AE4F-0084643906F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581650" y="447675"/>
          <a:ext cx="17145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6</xdr:col>
      <xdr:colOff>285750</xdr:colOff>
      <xdr:row>1</xdr:row>
      <xdr:rowOff>9525</xdr:rowOff>
    </xdr:from>
    <xdr:to>
      <xdr:col>7</xdr:col>
      <xdr:colOff>0</xdr:colOff>
      <xdr:row>2</xdr:row>
      <xdr:rowOff>19050</xdr:rowOff>
    </xdr:to>
    <xdr:pic>
      <xdr:nvPicPr>
        <xdr:cNvPr id="2" name="Grafik 8">
          <a:hlinkClick xmlns:r="http://schemas.openxmlformats.org/officeDocument/2006/relationships" r:id="rId1"/>
          <a:extLst>
            <a:ext uri="{FF2B5EF4-FFF2-40B4-BE49-F238E27FC236}">
              <a16:creationId xmlns:a16="http://schemas.microsoft.com/office/drawing/2014/main" id="{178F7D86-A668-466F-A2E4-BF79CD061F4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105400" y="419100"/>
          <a:ext cx="17145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685800</xdr:colOff>
      <xdr:row>1</xdr:row>
      <xdr:rowOff>38100</xdr:rowOff>
    </xdr:from>
    <xdr:to>
      <xdr:col>6</xdr:col>
      <xdr:colOff>9525</xdr:colOff>
      <xdr:row>2</xdr:row>
      <xdr:rowOff>0</xdr:rowOff>
    </xdr:to>
    <xdr:pic>
      <xdr:nvPicPr>
        <xdr:cNvPr id="2" name="Grafik 8">
          <a:hlinkClick xmlns:r="http://schemas.openxmlformats.org/officeDocument/2006/relationships" r:id="rId1"/>
          <a:extLst>
            <a:ext uri="{FF2B5EF4-FFF2-40B4-BE49-F238E27FC236}">
              <a16:creationId xmlns:a16="http://schemas.microsoft.com/office/drawing/2014/main" id="{0526808B-9456-45AA-A69E-DBBEABD757D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76950" y="447675"/>
          <a:ext cx="17145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8</xdr:col>
      <xdr:colOff>285750</xdr:colOff>
      <xdr:row>1</xdr:row>
      <xdr:rowOff>0</xdr:rowOff>
    </xdr:from>
    <xdr:to>
      <xdr:col>9</xdr:col>
      <xdr:colOff>28575</xdr:colOff>
      <xdr:row>2</xdr:row>
      <xdr:rowOff>0</xdr:rowOff>
    </xdr:to>
    <xdr:pic>
      <xdr:nvPicPr>
        <xdr:cNvPr id="2" name="Grafik 8">
          <a:hlinkClick xmlns:r="http://schemas.openxmlformats.org/officeDocument/2006/relationships" r:id="rId1"/>
          <a:extLst>
            <a:ext uri="{FF2B5EF4-FFF2-40B4-BE49-F238E27FC236}">
              <a16:creationId xmlns:a16="http://schemas.microsoft.com/office/drawing/2014/main" id="{58F32066-71AE-4320-BF14-14E20D9EB61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715000" y="428625"/>
          <a:ext cx="17145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8</xdr:col>
      <xdr:colOff>333375</xdr:colOff>
      <xdr:row>1</xdr:row>
      <xdr:rowOff>9525</xdr:rowOff>
    </xdr:from>
    <xdr:to>
      <xdr:col>9</xdr:col>
      <xdr:colOff>0</xdr:colOff>
      <xdr:row>2</xdr:row>
      <xdr:rowOff>9525</xdr:rowOff>
    </xdr:to>
    <xdr:pic>
      <xdr:nvPicPr>
        <xdr:cNvPr id="2" name="Grafik 8">
          <a:hlinkClick xmlns:r="http://schemas.openxmlformats.org/officeDocument/2006/relationships" r:id="rId1"/>
          <a:extLst>
            <a:ext uri="{FF2B5EF4-FFF2-40B4-BE49-F238E27FC236}">
              <a16:creationId xmlns:a16="http://schemas.microsoft.com/office/drawing/2014/main" id="{D5374AF8-7AC9-4990-97FC-D460E41A369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534025" y="447675"/>
          <a:ext cx="17145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2.xml><?xml version="1.0" encoding="utf-8"?>
<xdr:wsDr xmlns:xdr="http://schemas.openxmlformats.org/drawingml/2006/spreadsheetDrawing" xmlns:a="http://schemas.openxmlformats.org/drawingml/2006/main">
  <xdr:oneCellAnchor>
    <xdr:from>
      <xdr:col>6</xdr:col>
      <xdr:colOff>390525</xdr:colOff>
      <xdr:row>1</xdr:row>
      <xdr:rowOff>9525</xdr:rowOff>
    </xdr:from>
    <xdr:ext cx="171450" cy="161925"/>
    <xdr:pic>
      <xdr:nvPicPr>
        <xdr:cNvPr id="2" name="Grafik 8">
          <a:hlinkClick xmlns:r="http://schemas.openxmlformats.org/officeDocument/2006/relationships" r:id="rId1"/>
          <a:extLst>
            <a:ext uri="{FF2B5EF4-FFF2-40B4-BE49-F238E27FC236}">
              <a16:creationId xmlns:a16="http://schemas.microsoft.com/office/drawing/2014/main" id="{E9784A50-B649-4BD4-8E99-6A5D0FF87EA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962525" y="171450"/>
          <a:ext cx="17145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23.xml><?xml version="1.0" encoding="utf-8"?>
<xdr:wsDr xmlns:xdr="http://schemas.openxmlformats.org/drawingml/2006/spreadsheetDrawing" xmlns:a="http://schemas.openxmlformats.org/drawingml/2006/main">
  <xdr:oneCellAnchor>
    <xdr:from>
      <xdr:col>8</xdr:col>
      <xdr:colOff>352425</xdr:colOff>
      <xdr:row>1</xdr:row>
      <xdr:rowOff>9525</xdr:rowOff>
    </xdr:from>
    <xdr:ext cx="171450" cy="161925"/>
    <xdr:pic>
      <xdr:nvPicPr>
        <xdr:cNvPr id="2" name="Grafik 8">
          <a:hlinkClick xmlns:r="http://schemas.openxmlformats.org/officeDocument/2006/relationships" r:id="rId1"/>
          <a:extLst>
            <a:ext uri="{FF2B5EF4-FFF2-40B4-BE49-F238E27FC236}">
              <a16:creationId xmlns:a16="http://schemas.microsoft.com/office/drawing/2014/main" id="{C7CB1607-F28C-4404-93A5-BB12D66F456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448425" y="171450"/>
          <a:ext cx="17145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24.xml><?xml version="1.0" encoding="utf-8"?>
<xdr:wsDr xmlns:xdr="http://schemas.openxmlformats.org/drawingml/2006/spreadsheetDrawing" xmlns:a="http://schemas.openxmlformats.org/drawingml/2006/main">
  <xdr:twoCellAnchor editAs="oneCell">
    <xdr:from>
      <xdr:col>11</xdr:col>
      <xdr:colOff>352425</xdr:colOff>
      <xdr:row>1</xdr:row>
      <xdr:rowOff>9525</xdr:rowOff>
    </xdr:from>
    <xdr:to>
      <xdr:col>12</xdr:col>
      <xdr:colOff>19050</xdr:colOff>
      <xdr:row>2</xdr:row>
      <xdr:rowOff>9525</xdr:rowOff>
    </xdr:to>
    <xdr:pic>
      <xdr:nvPicPr>
        <xdr:cNvPr id="2" name="Grafik 8">
          <a:hlinkClick xmlns:r="http://schemas.openxmlformats.org/officeDocument/2006/relationships" r:id="rId1"/>
          <a:extLst>
            <a:ext uri="{FF2B5EF4-FFF2-40B4-BE49-F238E27FC236}">
              <a16:creationId xmlns:a16="http://schemas.microsoft.com/office/drawing/2014/main" id="{EF05F668-B1AB-47A1-A5A4-025A56378C9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001000" y="209550"/>
          <a:ext cx="17145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8</xdr:col>
      <xdr:colOff>742950</xdr:colOff>
      <xdr:row>1</xdr:row>
      <xdr:rowOff>9525</xdr:rowOff>
    </xdr:from>
    <xdr:to>
      <xdr:col>9</xdr:col>
      <xdr:colOff>9525</xdr:colOff>
      <xdr:row>2</xdr:row>
      <xdr:rowOff>9525</xdr:rowOff>
    </xdr:to>
    <xdr:pic>
      <xdr:nvPicPr>
        <xdr:cNvPr id="2" name="Grafik 8">
          <a:hlinkClick xmlns:r="http://schemas.openxmlformats.org/officeDocument/2006/relationships" r:id="rId1"/>
          <a:extLst>
            <a:ext uri="{FF2B5EF4-FFF2-40B4-BE49-F238E27FC236}">
              <a16:creationId xmlns:a16="http://schemas.microsoft.com/office/drawing/2014/main" id="{7EF177C2-4199-4D99-A648-C8FD915708D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267700" y="209550"/>
          <a:ext cx="17145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9</xdr:col>
      <xdr:colOff>838200</xdr:colOff>
      <xdr:row>1</xdr:row>
      <xdr:rowOff>0</xdr:rowOff>
    </xdr:from>
    <xdr:to>
      <xdr:col>10</xdr:col>
      <xdr:colOff>9525</xdr:colOff>
      <xdr:row>2</xdr:row>
      <xdr:rowOff>0</xdr:rowOff>
    </xdr:to>
    <xdr:pic>
      <xdr:nvPicPr>
        <xdr:cNvPr id="2" name="Grafik 8">
          <a:hlinkClick xmlns:r="http://schemas.openxmlformats.org/officeDocument/2006/relationships" r:id="rId1"/>
          <a:extLst>
            <a:ext uri="{FF2B5EF4-FFF2-40B4-BE49-F238E27FC236}">
              <a16:creationId xmlns:a16="http://schemas.microsoft.com/office/drawing/2014/main" id="{29426012-4B7C-4BCA-A7F4-6DC81D7B5CF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067675" y="200025"/>
          <a:ext cx="17145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7.xml><?xml version="1.0" encoding="utf-8"?>
<xdr:wsDr xmlns:xdr="http://schemas.openxmlformats.org/drawingml/2006/spreadsheetDrawing" xmlns:a="http://schemas.openxmlformats.org/drawingml/2006/main">
  <xdr:twoCellAnchor editAs="oneCell">
    <xdr:from>
      <xdr:col>7</xdr:col>
      <xdr:colOff>581025</xdr:colOff>
      <xdr:row>1</xdr:row>
      <xdr:rowOff>9525</xdr:rowOff>
    </xdr:from>
    <xdr:to>
      <xdr:col>8</xdr:col>
      <xdr:colOff>9525</xdr:colOff>
      <xdr:row>2</xdr:row>
      <xdr:rowOff>9525</xdr:rowOff>
    </xdr:to>
    <xdr:pic>
      <xdr:nvPicPr>
        <xdr:cNvPr id="2" name="Grafik 8">
          <a:hlinkClick xmlns:r="http://schemas.openxmlformats.org/officeDocument/2006/relationships" r:id="rId1"/>
          <a:extLst>
            <a:ext uri="{FF2B5EF4-FFF2-40B4-BE49-F238E27FC236}">
              <a16:creationId xmlns:a16="http://schemas.microsoft.com/office/drawing/2014/main" id="{A09DBFEB-2ECF-49A6-9DEE-CC545CC944FD}"/>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162675" y="523875"/>
          <a:ext cx="17145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8.xml><?xml version="1.0" encoding="utf-8"?>
<xdr:wsDr xmlns:xdr="http://schemas.openxmlformats.org/drawingml/2006/spreadsheetDrawing" xmlns:a="http://schemas.openxmlformats.org/drawingml/2006/main">
  <xdr:twoCellAnchor editAs="oneCell">
    <xdr:from>
      <xdr:col>11</xdr:col>
      <xdr:colOff>590550</xdr:colOff>
      <xdr:row>0</xdr:row>
      <xdr:rowOff>428625</xdr:rowOff>
    </xdr:from>
    <xdr:to>
      <xdr:col>12</xdr:col>
      <xdr:colOff>0</xdr:colOff>
      <xdr:row>1</xdr:row>
      <xdr:rowOff>152400</xdr:rowOff>
    </xdr:to>
    <xdr:pic>
      <xdr:nvPicPr>
        <xdr:cNvPr id="2" name="Grafik 8">
          <a:hlinkClick xmlns:r="http://schemas.openxmlformats.org/officeDocument/2006/relationships" r:id="rId1"/>
          <a:extLst>
            <a:ext uri="{FF2B5EF4-FFF2-40B4-BE49-F238E27FC236}">
              <a16:creationId xmlns:a16="http://schemas.microsoft.com/office/drawing/2014/main" id="{0CD0290C-6460-49E9-944D-1A174B28CE7D}"/>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124700" y="428625"/>
          <a:ext cx="17145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9.xml><?xml version="1.0" encoding="utf-8"?>
<xdr:wsDr xmlns:xdr="http://schemas.openxmlformats.org/drawingml/2006/spreadsheetDrawing" xmlns:a="http://schemas.openxmlformats.org/drawingml/2006/main">
  <xdr:twoCellAnchor editAs="oneCell">
    <xdr:from>
      <xdr:col>8</xdr:col>
      <xdr:colOff>342900</xdr:colOff>
      <xdr:row>1</xdr:row>
      <xdr:rowOff>0</xdr:rowOff>
    </xdr:from>
    <xdr:to>
      <xdr:col>9</xdr:col>
      <xdr:colOff>0</xdr:colOff>
      <xdr:row>2</xdr:row>
      <xdr:rowOff>0</xdr:rowOff>
    </xdr:to>
    <xdr:pic>
      <xdr:nvPicPr>
        <xdr:cNvPr id="2" name="Grafik 8">
          <a:hlinkClick xmlns:r="http://schemas.openxmlformats.org/officeDocument/2006/relationships" r:id="rId1"/>
          <a:extLst>
            <a:ext uri="{FF2B5EF4-FFF2-40B4-BE49-F238E27FC236}">
              <a16:creationId xmlns:a16="http://schemas.microsoft.com/office/drawing/2014/main" id="{98C8A8C2-4E4B-419B-82C4-D5D6A870A09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857875" y="495300"/>
          <a:ext cx="17145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8</xdr:col>
      <xdr:colOff>390525</xdr:colOff>
      <xdr:row>1</xdr:row>
      <xdr:rowOff>28575</xdr:rowOff>
    </xdr:from>
    <xdr:to>
      <xdr:col>9</xdr:col>
      <xdr:colOff>9525</xdr:colOff>
      <xdr:row>2</xdr:row>
      <xdr:rowOff>0</xdr:rowOff>
    </xdr:to>
    <xdr:pic>
      <xdr:nvPicPr>
        <xdr:cNvPr id="2" name="Grafik 8">
          <a:hlinkClick xmlns:r="http://schemas.openxmlformats.org/officeDocument/2006/relationships" r:id="rId1"/>
          <a:extLst>
            <a:ext uri="{FF2B5EF4-FFF2-40B4-BE49-F238E27FC236}">
              <a16:creationId xmlns:a16="http://schemas.microsoft.com/office/drawing/2014/main" id="{F302C130-F4BD-479F-BDF6-AB5D0E4CE1C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543675" y="438150"/>
          <a:ext cx="17145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0.xml><?xml version="1.0" encoding="utf-8"?>
<xdr:wsDr xmlns:xdr="http://schemas.openxmlformats.org/drawingml/2006/spreadsheetDrawing" xmlns:a="http://schemas.openxmlformats.org/drawingml/2006/main">
  <xdr:twoCellAnchor editAs="oneCell">
    <xdr:from>
      <xdr:col>12</xdr:col>
      <xdr:colOff>590550</xdr:colOff>
      <xdr:row>0</xdr:row>
      <xdr:rowOff>447675</xdr:rowOff>
    </xdr:from>
    <xdr:to>
      <xdr:col>13</xdr:col>
      <xdr:colOff>9525</xdr:colOff>
      <xdr:row>1</xdr:row>
      <xdr:rowOff>152400</xdr:rowOff>
    </xdr:to>
    <xdr:pic>
      <xdr:nvPicPr>
        <xdr:cNvPr id="2" name="Grafik 8">
          <a:hlinkClick xmlns:r="http://schemas.openxmlformats.org/officeDocument/2006/relationships" r:id="rId1"/>
          <a:extLst>
            <a:ext uri="{FF2B5EF4-FFF2-40B4-BE49-F238E27FC236}">
              <a16:creationId xmlns:a16="http://schemas.microsoft.com/office/drawing/2014/main" id="{C3B05DD0-C1C2-45C9-AF64-9FF34779563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896225" y="447675"/>
          <a:ext cx="17145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1.xml><?xml version="1.0" encoding="utf-8"?>
<xdr:wsDr xmlns:xdr="http://schemas.openxmlformats.org/drawingml/2006/spreadsheetDrawing" xmlns:a="http://schemas.openxmlformats.org/drawingml/2006/main">
  <xdr:twoCellAnchor editAs="oneCell">
    <xdr:from>
      <xdr:col>13</xdr:col>
      <xdr:colOff>523875</xdr:colOff>
      <xdr:row>1</xdr:row>
      <xdr:rowOff>0</xdr:rowOff>
    </xdr:from>
    <xdr:to>
      <xdr:col>14</xdr:col>
      <xdr:colOff>19050</xdr:colOff>
      <xdr:row>2</xdr:row>
      <xdr:rowOff>0</xdr:rowOff>
    </xdr:to>
    <xdr:pic>
      <xdr:nvPicPr>
        <xdr:cNvPr id="2" name="Grafik 8">
          <a:hlinkClick xmlns:r="http://schemas.openxmlformats.org/officeDocument/2006/relationships" r:id="rId1"/>
          <a:extLst>
            <a:ext uri="{FF2B5EF4-FFF2-40B4-BE49-F238E27FC236}">
              <a16:creationId xmlns:a16="http://schemas.microsoft.com/office/drawing/2014/main" id="{5E01A809-31DD-4DAF-8074-CC58B259BA6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315325" y="247650"/>
          <a:ext cx="17145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2.xml><?xml version="1.0" encoding="utf-8"?>
<xdr:wsDr xmlns:xdr="http://schemas.openxmlformats.org/drawingml/2006/spreadsheetDrawing" xmlns:a="http://schemas.openxmlformats.org/drawingml/2006/main">
  <xdr:twoCellAnchor editAs="oneCell">
    <xdr:from>
      <xdr:col>13</xdr:col>
      <xdr:colOff>561975</xdr:colOff>
      <xdr:row>1</xdr:row>
      <xdr:rowOff>9525</xdr:rowOff>
    </xdr:from>
    <xdr:to>
      <xdr:col>14</xdr:col>
      <xdr:colOff>9525</xdr:colOff>
      <xdr:row>2</xdr:row>
      <xdr:rowOff>9525</xdr:rowOff>
    </xdr:to>
    <xdr:pic>
      <xdr:nvPicPr>
        <xdr:cNvPr id="2" name="Grafik 8">
          <a:hlinkClick xmlns:r="http://schemas.openxmlformats.org/officeDocument/2006/relationships" r:id="rId1"/>
          <a:extLst>
            <a:ext uri="{FF2B5EF4-FFF2-40B4-BE49-F238E27FC236}">
              <a16:creationId xmlns:a16="http://schemas.microsoft.com/office/drawing/2014/main" id="{B8F0C8BD-1ADD-4AA2-83EA-80972D85E33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915400" y="257175"/>
          <a:ext cx="17145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828675</xdr:colOff>
      <xdr:row>1</xdr:row>
      <xdr:rowOff>38100</xdr:rowOff>
    </xdr:from>
    <xdr:to>
      <xdr:col>6</xdr:col>
      <xdr:colOff>0</xdr:colOff>
      <xdr:row>2</xdr:row>
      <xdr:rowOff>9525</xdr:rowOff>
    </xdr:to>
    <xdr:pic>
      <xdr:nvPicPr>
        <xdr:cNvPr id="2" name="Grafik 8">
          <a:hlinkClick xmlns:r="http://schemas.openxmlformats.org/officeDocument/2006/relationships" r:id="rId1"/>
          <a:extLst>
            <a:ext uri="{FF2B5EF4-FFF2-40B4-BE49-F238E27FC236}">
              <a16:creationId xmlns:a16="http://schemas.microsoft.com/office/drawing/2014/main" id="{14A196A0-41BF-446B-88AE-DECEF764F3F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334000" y="314325"/>
          <a:ext cx="17145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5</xdr:col>
      <xdr:colOff>762000</xdr:colOff>
      <xdr:row>1</xdr:row>
      <xdr:rowOff>9525</xdr:rowOff>
    </xdr:from>
    <xdr:to>
      <xdr:col>6</xdr:col>
      <xdr:colOff>19050</xdr:colOff>
      <xdr:row>2</xdr:row>
      <xdr:rowOff>9525</xdr:rowOff>
    </xdr:to>
    <xdr:pic>
      <xdr:nvPicPr>
        <xdr:cNvPr id="2" name="Grafik 8">
          <a:hlinkClick xmlns:r="http://schemas.openxmlformats.org/officeDocument/2006/relationships" r:id="rId1"/>
          <a:extLst>
            <a:ext uri="{FF2B5EF4-FFF2-40B4-BE49-F238E27FC236}">
              <a16:creationId xmlns:a16="http://schemas.microsoft.com/office/drawing/2014/main" id="{2B85B922-E397-4593-9AD1-34E5EF355743}"/>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657975" y="200025"/>
          <a:ext cx="17145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8</xdr:col>
      <xdr:colOff>590550</xdr:colOff>
      <xdr:row>1</xdr:row>
      <xdr:rowOff>9525</xdr:rowOff>
    </xdr:from>
    <xdr:to>
      <xdr:col>9</xdr:col>
      <xdr:colOff>9525</xdr:colOff>
      <xdr:row>2</xdr:row>
      <xdr:rowOff>9525</xdr:rowOff>
    </xdr:to>
    <xdr:pic>
      <xdr:nvPicPr>
        <xdr:cNvPr id="2" name="Grafik 8">
          <a:hlinkClick xmlns:r="http://schemas.openxmlformats.org/officeDocument/2006/relationships" r:id="rId1"/>
          <a:extLst>
            <a:ext uri="{FF2B5EF4-FFF2-40B4-BE49-F238E27FC236}">
              <a16:creationId xmlns:a16="http://schemas.microsoft.com/office/drawing/2014/main" id="{74016728-1B03-491A-9995-38346B90F98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219950" y="342900"/>
          <a:ext cx="17145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9</xdr:col>
      <xdr:colOff>428625</xdr:colOff>
      <xdr:row>1</xdr:row>
      <xdr:rowOff>0</xdr:rowOff>
    </xdr:from>
    <xdr:to>
      <xdr:col>10</xdr:col>
      <xdr:colOff>9525</xdr:colOff>
      <xdr:row>2</xdr:row>
      <xdr:rowOff>0</xdr:rowOff>
    </xdr:to>
    <xdr:pic>
      <xdr:nvPicPr>
        <xdr:cNvPr id="2" name="Grafik 8">
          <a:hlinkClick xmlns:r="http://schemas.openxmlformats.org/officeDocument/2006/relationships" r:id="rId1"/>
          <a:extLst>
            <a:ext uri="{FF2B5EF4-FFF2-40B4-BE49-F238E27FC236}">
              <a16:creationId xmlns:a16="http://schemas.microsoft.com/office/drawing/2014/main" id="{2F659C06-087A-4537-BBE3-B5C8D04229E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410450" y="190500"/>
          <a:ext cx="17145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7</xdr:col>
      <xdr:colOff>533400</xdr:colOff>
      <xdr:row>0</xdr:row>
      <xdr:rowOff>190500</xdr:rowOff>
    </xdr:from>
    <xdr:to>
      <xdr:col>7</xdr:col>
      <xdr:colOff>704850</xdr:colOff>
      <xdr:row>1</xdr:row>
      <xdr:rowOff>152400</xdr:rowOff>
    </xdr:to>
    <xdr:pic>
      <xdr:nvPicPr>
        <xdr:cNvPr id="2" name="Grafik 8">
          <a:hlinkClick xmlns:r="http://schemas.openxmlformats.org/officeDocument/2006/relationships" r:id="rId1"/>
          <a:extLst>
            <a:ext uri="{FF2B5EF4-FFF2-40B4-BE49-F238E27FC236}">
              <a16:creationId xmlns:a16="http://schemas.microsoft.com/office/drawing/2014/main" id="{FB202B38-89E7-4E13-B8A4-30DD8ECF5A9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953250" y="390525"/>
          <a:ext cx="17145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7</xdr:col>
      <xdr:colOff>571500</xdr:colOff>
      <xdr:row>1</xdr:row>
      <xdr:rowOff>0</xdr:rowOff>
    </xdr:from>
    <xdr:to>
      <xdr:col>8</xdr:col>
      <xdr:colOff>28575</xdr:colOff>
      <xdr:row>2</xdr:row>
      <xdr:rowOff>0</xdr:rowOff>
    </xdr:to>
    <xdr:pic>
      <xdr:nvPicPr>
        <xdr:cNvPr id="2" name="Grafik 8">
          <a:hlinkClick xmlns:r="http://schemas.openxmlformats.org/officeDocument/2006/relationships" r:id="rId1"/>
          <a:extLst>
            <a:ext uri="{FF2B5EF4-FFF2-40B4-BE49-F238E27FC236}">
              <a16:creationId xmlns:a16="http://schemas.microsoft.com/office/drawing/2014/main" id="{769DA544-4923-4CBA-B259-7AF481304C5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924675" y="400050"/>
          <a:ext cx="17145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8.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9.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30.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1.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2.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F23356-99B8-4692-AF4E-EE463CCAC7A9}">
  <sheetPr>
    <tabColor theme="3" tint="0.59999389629810485"/>
  </sheetPr>
  <dimension ref="A1:B14"/>
  <sheetViews>
    <sheetView workbookViewId="0">
      <selection activeCell="A44" sqref="A44"/>
    </sheetView>
  </sheetViews>
  <sheetFormatPr baseColWidth="10" defaultColWidth="11.42578125" defaultRowHeight="12.75"/>
  <cols>
    <col min="1" max="1" width="30.5703125" style="146" customWidth="1"/>
    <col min="2" max="2" width="25.140625" style="146" bestFit="1" customWidth="1"/>
    <col min="3" max="16384" width="11.42578125" style="146"/>
  </cols>
  <sheetData>
    <row r="1" spans="1:2" ht="15.75">
      <c r="A1" s="145" t="s">
        <v>499</v>
      </c>
    </row>
    <row r="2" spans="1:2">
      <c r="A2" s="147" t="s">
        <v>354</v>
      </c>
    </row>
    <row r="4" spans="1:2">
      <c r="A4" s="148" t="s">
        <v>355</v>
      </c>
      <c r="B4" s="149">
        <v>44623</v>
      </c>
    </row>
    <row r="5" spans="1:2">
      <c r="A5" s="148" t="s">
        <v>356</v>
      </c>
      <c r="B5" s="148">
        <v>1</v>
      </c>
    </row>
    <row r="6" spans="1:2">
      <c r="A6" s="148" t="s">
        <v>357</v>
      </c>
      <c r="B6" s="148" t="s">
        <v>358</v>
      </c>
    </row>
    <row r="7" spans="1:2">
      <c r="A7" s="148" t="s">
        <v>359</v>
      </c>
      <c r="B7" s="148">
        <v>2021</v>
      </c>
    </row>
    <row r="8" spans="1:2">
      <c r="A8" s="148" t="s">
        <v>360</v>
      </c>
      <c r="B8" s="148" t="s">
        <v>361</v>
      </c>
    </row>
    <row r="9" spans="1:2">
      <c r="A9" s="148" t="s">
        <v>362</v>
      </c>
      <c r="B9" s="148" t="s">
        <v>363</v>
      </c>
    </row>
    <row r="10" spans="1:2">
      <c r="A10" s="148" t="s">
        <v>364</v>
      </c>
      <c r="B10" s="148" t="s">
        <v>365</v>
      </c>
    </row>
    <row r="11" spans="1:2">
      <c r="A11" s="148" t="s">
        <v>366</v>
      </c>
      <c r="B11" s="150" t="s">
        <v>367</v>
      </c>
    </row>
    <row r="12" spans="1:2">
      <c r="A12" s="148" t="s">
        <v>368</v>
      </c>
      <c r="B12" s="148" t="s">
        <v>369</v>
      </c>
    </row>
    <row r="13" spans="1:2">
      <c r="A13" s="148" t="s">
        <v>370</v>
      </c>
      <c r="B13" s="148" t="s">
        <v>371</v>
      </c>
    </row>
    <row r="14" spans="1:2">
      <c r="A14" s="148" t="s">
        <v>372</v>
      </c>
      <c r="B14" s="148" t="s">
        <v>527</v>
      </c>
    </row>
  </sheetData>
  <pageMargins left="0.25" right="0.25" top="0.75" bottom="0.75" header="0.3" footer="0.3"/>
  <pageSetup paperSize="9" orientation="portrait" verticalDpi="0"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024F0E-BE8F-408C-B4E0-5E1C6C3A8C05}">
  <sheetPr>
    <tabColor theme="5" tint="0.59999389629810485"/>
    <pageSetUpPr fitToPage="1"/>
  </sheetPr>
  <dimension ref="A1:H45"/>
  <sheetViews>
    <sheetView zoomScaleNormal="100" workbookViewId="0">
      <selection activeCell="A37" sqref="A37:F37"/>
    </sheetView>
  </sheetViews>
  <sheetFormatPr baseColWidth="10" defaultRowHeight="12.75"/>
  <cols>
    <col min="1" max="1" width="34" customWidth="1"/>
    <col min="2" max="2" width="7.85546875" bestFit="1" customWidth="1"/>
    <col min="3" max="3" width="11.5703125" customWidth="1"/>
    <col min="4" max="8" width="10.7109375" customWidth="1"/>
  </cols>
  <sheetData>
    <row r="1" spans="1:8" ht="15.75">
      <c r="A1" s="365" t="s">
        <v>0</v>
      </c>
      <c r="B1" s="372"/>
      <c r="C1" s="372"/>
      <c r="D1" s="372"/>
      <c r="E1" s="372"/>
      <c r="F1" s="372"/>
      <c r="G1" s="372"/>
      <c r="H1" s="372"/>
    </row>
    <row r="2" spans="1:8">
      <c r="A2" s="373" t="s">
        <v>1</v>
      </c>
      <c r="B2" s="374"/>
      <c r="C2" s="374"/>
      <c r="D2" s="374"/>
      <c r="E2" s="374"/>
      <c r="F2" s="374"/>
      <c r="G2" s="374"/>
      <c r="H2" s="374"/>
    </row>
    <row r="3" spans="1:8">
      <c r="A3" s="6"/>
      <c r="B3" s="1"/>
      <c r="C3" s="1"/>
      <c r="D3" s="1"/>
      <c r="E3" s="1"/>
      <c r="F3" s="1"/>
      <c r="G3" s="375" t="s">
        <v>93</v>
      </c>
      <c r="H3" s="376"/>
    </row>
    <row r="4" spans="1:8">
      <c r="A4" s="1"/>
      <c r="B4" s="5" t="s">
        <v>3</v>
      </c>
      <c r="C4" s="5"/>
      <c r="D4" s="18"/>
      <c r="E4" s="377" t="s">
        <v>94</v>
      </c>
      <c r="F4" s="377"/>
      <c r="G4" s="377"/>
      <c r="H4" s="5"/>
    </row>
    <row r="5" spans="1:8">
      <c r="A5" s="4"/>
      <c r="B5" s="40"/>
      <c r="C5" s="20" t="s">
        <v>4</v>
      </c>
      <c r="D5" s="20" t="s">
        <v>5</v>
      </c>
      <c r="E5" s="20" t="s">
        <v>51</v>
      </c>
      <c r="F5" s="41" t="s">
        <v>95</v>
      </c>
      <c r="G5" s="20" t="s">
        <v>55</v>
      </c>
      <c r="H5" s="20" t="s">
        <v>82</v>
      </c>
    </row>
    <row r="6" spans="1:8" ht="19.5" customHeight="1">
      <c r="A6" s="14" t="s">
        <v>8</v>
      </c>
      <c r="B6" s="193">
        <v>370</v>
      </c>
      <c r="C6" s="42">
        <v>189</v>
      </c>
      <c r="D6" s="42">
        <v>181</v>
      </c>
      <c r="E6" s="42">
        <v>285</v>
      </c>
      <c r="F6" s="42">
        <v>67</v>
      </c>
      <c r="G6" s="43">
        <v>18</v>
      </c>
      <c r="H6" s="44">
        <v>25.488615176151757</v>
      </c>
    </row>
    <row r="7" spans="1:8" ht="13.9" customHeight="1">
      <c r="A7" s="10" t="s">
        <v>9</v>
      </c>
      <c r="B7" s="194">
        <v>17</v>
      </c>
      <c r="C7" s="45">
        <v>1</v>
      </c>
      <c r="D7" s="45">
        <v>16</v>
      </c>
      <c r="E7" s="45">
        <v>16</v>
      </c>
      <c r="F7" s="45">
        <v>0</v>
      </c>
      <c r="G7" s="46">
        <v>1</v>
      </c>
      <c r="H7" s="47">
        <v>24.94</v>
      </c>
    </row>
    <row r="8" spans="1:8" ht="13.9" customHeight="1">
      <c r="A8" s="10" t="s">
        <v>10</v>
      </c>
      <c r="B8" s="194">
        <v>63</v>
      </c>
      <c r="C8" s="45">
        <v>8</v>
      </c>
      <c r="D8" s="45">
        <v>55</v>
      </c>
      <c r="E8" s="45">
        <v>49</v>
      </c>
      <c r="F8" s="45">
        <v>12</v>
      </c>
      <c r="G8" s="45">
        <v>2</v>
      </c>
      <c r="H8" s="48">
        <v>24.780952380952378</v>
      </c>
    </row>
    <row r="9" spans="1:8" ht="13.9" customHeight="1">
      <c r="A9" s="10" t="s">
        <v>11</v>
      </c>
      <c r="B9" s="194">
        <v>10</v>
      </c>
      <c r="C9" s="45">
        <v>5</v>
      </c>
      <c r="D9" s="45">
        <v>5</v>
      </c>
      <c r="E9" s="45">
        <v>9</v>
      </c>
      <c r="F9" s="45">
        <v>0</v>
      </c>
      <c r="G9" s="45">
        <v>1</v>
      </c>
      <c r="H9" s="48">
        <v>24.198</v>
      </c>
    </row>
    <row r="10" spans="1:8" ht="13.9" customHeight="1">
      <c r="A10" s="10" t="s">
        <v>12</v>
      </c>
      <c r="B10" s="194">
        <v>5</v>
      </c>
      <c r="C10" s="45">
        <v>1</v>
      </c>
      <c r="D10" s="45">
        <v>4</v>
      </c>
      <c r="E10" s="45">
        <v>5</v>
      </c>
      <c r="F10" s="45">
        <v>0</v>
      </c>
      <c r="G10" s="45">
        <v>0</v>
      </c>
      <c r="H10" s="48">
        <v>23.8</v>
      </c>
    </row>
    <row r="11" spans="1:8" ht="13.9" customHeight="1">
      <c r="A11" s="10" t="s">
        <v>13</v>
      </c>
      <c r="B11" s="194">
        <v>103</v>
      </c>
      <c r="C11" s="45">
        <v>42</v>
      </c>
      <c r="D11" s="45">
        <v>61</v>
      </c>
      <c r="E11" s="45">
        <v>79</v>
      </c>
      <c r="F11" s="45">
        <v>18</v>
      </c>
      <c r="G11" s="45">
        <v>6</v>
      </c>
      <c r="H11" s="48">
        <v>25.120388349514563</v>
      </c>
    </row>
    <row r="12" spans="1:8" ht="13.9" customHeight="1">
      <c r="A12" s="10" t="s">
        <v>14</v>
      </c>
      <c r="B12" s="194">
        <v>8</v>
      </c>
      <c r="C12" s="45">
        <v>7</v>
      </c>
      <c r="D12" s="45">
        <v>1</v>
      </c>
      <c r="E12" s="45">
        <v>6</v>
      </c>
      <c r="F12" s="45">
        <v>1</v>
      </c>
      <c r="G12" s="45">
        <v>1</v>
      </c>
      <c r="H12" s="48">
        <v>22.75</v>
      </c>
    </row>
    <row r="13" spans="1:8" ht="13.9" customHeight="1">
      <c r="A13" s="10" t="s">
        <v>15</v>
      </c>
      <c r="B13" s="194">
        <v>15</v>
      </c>
      <c r="C13" s="45">
        <v>9</v>
      </c>
      <c r="D13" s="45">
        <v>6</v>
      </c>
      <c r="E13" s="45">
        <v>9</v>
      </c>
      <c r="F13" s="45">
        <v>5</v>
      </c>
      <c r="G13" s="45">
        <v>1</v>
      </c>
      <c r="H13" s="48">
        <v>28.53</v>
      </c>
    </row>
    <row r="14" spans="1:8" ht="13.9" customHeight="1">
      <c r="A14" s="10" t="s">
        <v>16</v>
      </c>
      <c r="B14" s="194">
        <v>3</v>
      </c>
      <c r="C14" s="45">
        <v>3</v>
      </c>
      <c r="D14" s="45">
        <v>0</v>
      </c>
      <c r="E14" s="45">
        <v>0</v>
      </c>
      <c r="F14" s="45">
        <v>3</v>
      </c>
      <c r="G14" s="45">
        <v>0</v>
      </c>
      <c r="H14" s="48">
        <v>21.67</v>
      </c>
    </row>
    <row r="15" spans="1:8" ht="13.9" customHeight="1">
      <c r="A15" s="10" t="s">
        <v>17</v>
      </c>
      <c r="B15" s="194">
        <v>24</v>
      </c>
      <c r="C15" s="45">
        <v>19</v>
      </c>
      <c r="D15" s="45">
        <v>5</v>
      </c>
      <c r="E15" s="45">
        <v>19</v>
      </c>
      <c r="F15" s="45">
        <v>5</v>
      </c>
      <c r="G15" s="45">
        <v>0</v>
      </c>
      <c r="H15" s="48">
        <v>28</v>
      </c>
    </row>
    <row r="16" spans="1:8" ht="13.9" customHeight="1">
      <c r="A16" s="10" t="s">
        <v>18</v>
      </c>
      <c r="B16" s="194">
        <v>12</v>
      </c>
      <c r="C16" s="45">
        <v>10</v>
      </c>
      <c r="D16" s="45">
        <v>2</v>
      </c>
      <c r="E16" s="45">
        <v>9</v>
      </c>
      <c r="F16" s="45">
        <v>3</v>
      </c>
      <c r="G16" s="45">
        <v>0</v>
      </c>
      <c r="H16" s="48">
        <v>25.5</v>
      </c>
    </row>
    <row r="17" spans="1:8" ht="13.9" customHeight="1">
      <c r="A17" s="10" t="s">
        <v>19</v>
      </c>
      <c r="B17" s="194">
        <v>24</v>
      </c>
      <c r="C17" s="45">
        <v>19</v>
      </c>
      <c r="D17" s="45">
        <v>5</v>
      </c>
      <c r="E17" s="45">
        <v>18</v>
      </c>
      <c r="F17" s="45">
        <v>5</v>
      </c>
      <c r="G17" s="45">
        <v>1</v>
      </c>
      <c r="H17" s="48">
        <v>27.5825</v>
      </c>
    </row>
    <row r="18" spans="1:8" ht="13.9" customHeight="1">
      <c r="A18" s="10" t="s">
        <v>20</v>
      </c>
      <c r="B18" s="194">
        <v>86</v>
      </c>
      <c r="C18" s="45">
        <v>65</v>
      </c>
      <c r="D18" s="45">
        <v>21</v>
      </c>
      <c r="E18" s="45">
        <v>66</v>
      </c>
      <c r="F18" s="45">
        <v>15</v>
      </c>
      <c r="G18" s="45">
        <v>5</v>
      </c>
      <c r="H18" s="48">
        <v>24.97</v>
      </c>
    </row>
    <row r="19" spans="1:8" ht="19.5" customHeight="1">
      <c r="A19" s="16" t="s">
        <v>21</v>
      </c>
      <c r="B19" s="195">
        <v>347</v>
      </c>
      <c r="C19" s="49">
        <v>179</v>
      </c>
      <c r="D19" s="49">
        <v>168</v>
      </c>
      <c r="E19" s="49">
        <v>265</v>
      </c>
      <c r="F19" s="49">
        <v>65</v>
      </c>
      <c r="G19" s="49">
        <v>17</v>
      </c>
      <c r="H19" s="44">
        <v>25.46</v>
      </c>
    </row>
    <row r="20" spans="1:8" ht="13.9" customHeight="1">
      <c r="A20" s="10" t="s">
        <v>9</v>
      </c>
      <c r="B20" s="196">
        <v>17</v>
      </c>
      <c r="C20" s="46">
        <v>1</v>
      </c>
      <c r="D20" s="46">
        <v>16</v>
      </c>
      <c r="E20" s="46">
        <v>16</v>
      </c>
      <c r="F20" s="46">
        <v>0</v>
      </c>
      <c r="G20" s="46">
        <v>1</v>
      </c>
      <c r="H20" s="47">
        <v>24.94</v>
      </c>
    </row>
    <row r="21" spans="1:8" ht="13.9" customHeight="1">
      <c r="A21" s="10" t="s">
        <v>10</v>
      </c>
      <c r="B21" s="194">
        <v>58</v>
      </c>
      <c r="C21" s="45">
        <v>5</v>
      </c>
      <c r="D21" s="45">
        <v>53</v>
      </c>
      <c r="E21" s="45">
        <v>45</v>
      </c>
      <c r="F21" s="45">
        <v>11</v>
      </c>
      <c r="G21" s="45">
        <v>2</v>
      </c>
      <c r="H21" s="48">
        <v>24.9</v>
      </c>
    </row>
    <row r="22" spans="1:8" ht="13.9" customHeight="1">
      <c r="A22" s="10" t="s">
        <v>11</v>
      </c>
      <c r="B22" s="194">
        <v>9</v>
      </c>
      <c r="C22" s="45">
        <v>5</v>
      </c>
      <c r="D22" s="45">
        <v>4</v>
      </c>
      <c r="E22" s="45">
        <v>8</v>
      </c>
      <c r="F22" s="45">
        <v>0</v>
      </c>
      <c r="G22" s="45">
        <v>1</v>
      </c>
      <c r="H22" s="48">
        <v>24.22</v>
      </c>
    </row>
    <row r="23" spans="1:8" ht="13.9" customHeight="1">
      <c r="A23" s="10" t="s">
        <v>12</v>
      </c>
      <c r="B23" s="194">
        <v>5</v>
      </c>
      <c r="C23" s="45">
        <v>1</v>
      </c>
      <c r="D23" s="45">
        <v>4</v>
      </c>
      <c r="E23" s="45">
        <v>5</v>
      </c>
      <c r="F23" s="45">
        <v>0</v>
      </c>
      <c r="G23" s="45">
        <v>0</v>
      </c>
      <c r="H23" s="48">
        <v>23.8</v>
      </c>
    </row>
    <row r="24" spans="1:8" ht="13.9" customHeight="1">
      <c r="A24" s="10" t="s">
        <v>13</v>
      </c>
      <c r="B24" s="194">
        <v>92</v>
      </c>
      <c r="C24" s="45">
        <v>39</v>
      </c>
      <c r="D24" s="45">
        <v>53</v>
      </c>
      <c r="E24" s="45">
        <v>70</v>
      </c>
      <c r="F24" s="45">
        <v>17</v>
      </c>
      <c r="G24" s="45">
        <v>5</v>
      </c>
      <c r="H24" s="48">
        <v>25.2</v>
      </c>
    </row>
    <row r="25" spans="1:8" ht="13.9" customHeight="1">
      <c r="A25" s="10" t="s">
        <v>14</v>
      </c>
      <c r="B25" s="194">
        <v>8</v>
      </c>
      <c r="C25" s="45">
        <v>7</v>
      </c>
      <c r="D25" s="45">
        <v>1</v>
      </c>
      <c r="E25" s="45">
        <v>6</v>
      </c>
      <c r="F25" s="45">
        <v>1</v>
      </c>
      <c r="G25" s="45">
        <v>1</v>
      </c>
      <c r="H25" s="48">
        <v>22.75</v>
      </c>
    </row>
    <row r="26" spans="1:8" ht="13.9" customHeight="1">
      <c r="A26" s="10" t="s">
        <v>15</v>
      </c>
      <c r="B26" s="194">
        <v>15</v>
      </c>
      <c r="C26" s="45">
        <v>9</v>
      </c>
      <c r="D26" s="45">
        <v>6</v>
      </c>
      <c r="E26" s="45">
        <v>9</v>
      </c>
      <c r="F26" s="45">
        <v>5</v>
      </c>
      <c r="G26" s="45">
        <v>1</v>
      </c>
      <c r="H26" s="48">
        <v>28.53</v>
      </c>
    </row>
    <row r="27" spans="1:8" ht="13.9" customHeight="1">
      <c r="A27" s="10" t="s">
        <v>16</v>
      </c>
      <c r="B27" s="194">
        <v>3</v>
      </c>
      <c r="C27" s="45">
        <v>3</v>
      </c>
      <c r="D27" s="45">
        <v>0</v>
      </c>
      <c r="E27" s="45">
        <v>0</v>
      </c>
      <c r="F27" s="45">
        <v>3</v>
      </c>
      <c r="G27" s="45">
        <v>0</v>
      </c>
      <c r="H27" s="48">
        <v>21.67</v>
      </c>
    </row>
    <row r="28" spans="1:8" ht="13.9" customHeight="1">
      <c r="A28" s="10" t="s">
        <v>17</v>
      </c>
      <c r="B28" s="194">
        <v>21</v>
      </c>
      <c r="C28" s="45">
        <v>17</v>
      </c>
      <c r="D28" s="45">
        <v>4</v>
      </c>
      <c r="E28" s="45">
        <v>16</v>
      </c>
      <c r="F28" s="45">
        <v>5</v>
      </c>
      <c r="G28" s="45">
        <v>0</v>
      </c>
      <c r="H28" s="48">
        <v>28</v>
      </c>
    </row>
    <row r="29" spans="1:8" ht="13.9" customHeight="1">
      <c r="A29" s="10" t="s">
        <v>18</v>
      </c>
      <c r="B29" s="194">
        <v>12</v>
      </c>
      <c r="C29" s="45">
        <v>10</v>
      </c>
      <c r="D29" s="45">
        <v>2</v>
      </c>
      <c r="E29" s="45">
        <v>9</v>
      </c>
      <c r="F29" s="45">
        <v>3</v>
      </c>
      <c r="G29" s="45">
        <v>0</v>
      </c>
      <c r="H29" s="48">
        <v>25.5</v>
      </c>
    </row>
    <row r="30" spans="1:8" ht="13.9" customHeight="1">
      <c r="A30" s="10" t="s">
        <v>19</v>
      </c>
      <c r="B30" s="194">
        <v>21</v>
      </c>
      <c r="C30" s="45">
        <v>17</v>
      </c>
      <c r="D30" s="45">
        <v>4</v>
      </c>
      <c r="E30" s="45">
        <v>15</v>
      </c>
      <c r="F30" s="45">
        <v>5</v>
      </c>
      <c r="G30" s="45">
        <v>1</v>
      </c>
      <c r="H30" s="48">
        <v>28.38</v>
      </c>
    </row>
    <row r="31" spans="1:8" ht="13.9" customHeight="1">
      <c r="A31" s="10" t="s">
        <v>20</v>
      </c>
      <c r="B31" s="194">
        <v>86</v>
      </c>
      <c r="C31" s="45">
        <v>65</v>
      </c>
      <c r="D31" s="45">
        <v>21</v>
      </c>
      <c r="E31" s="45">
        <v>66</v>
      </c>
      <c r="F31" s="45">
        <v>15</v>
      </c>
      <c r="G31" s="45">
        <v>5</v>
      </c>
      <c r="H31" s="48">
        <v>24.97</v>
      </c>
    </row>
    <row r="32" spans="1:8" ht="19.5" customHeight="1">
      <c r="A32" s="16" t="s">
        <v>32</v>
      </c>
      <c r="B32" s="195">
        <v>23</v>
      </c>
      <c r="C32" s="49">
        <v>10</v>
      </c>
      <c r="D32" s="49">
        <v>13</v>
      </c>
      <c r="E32" s="49">
        <v>20</v>
      </c>
      <c r="F32" s="49">
        <v>2</v>
      </c>
      <c r="G32" s="49">
        <v>1</v>
      </c>
      <c r="H32" s="44">
        <v>24.347826086956523</v>
      </c>
    </row>
    <row r="33" spans="1:8" ht="13.9" customHeight="1">
      <c r="A33" s="10" t="s">
        <v>22</v>
      </c>
      <c r="B33" s="196">
        <v>5</v>
      </c>
      <c r="C33" s="46">
        <v>3</v>
      </c>
      <c r="D33" s="46">
        <v>2</v>
      </c>
      <c r="E33" s="46">
        <v>4</v>
      </c>
      <c r="F33" s="46">
        <v>1</v>
      </c>
      <c r="G33" s="46">
        <v>0</v>
      </c>
      <c r="H33" s="50">
        <v>23.4</v>
      </c>
    </row>
    <row r="34" spans="1:8" ht="13.9" customHeight="1">
      <c r="A34" s="10" t="s">
        <v>23</v>
      </c>
      <c r="B34" s="197">
        <v>1</v>
      </c>
      <c r="C34" s="51">
        <v>0</v>
      </c>
      <c r="D34" s="51">
        <v>1</v>
      </c>
      <c r="E34" s="51">
        <v>1</v>
      </c>
      <c r="F34" s="51">
        <v>0</v>
      </c>
      <c r="G34" s="51">
        <v>0</v>
      </c>
      <c r="H34" s="52">
        <v>24</v>
      </c>
    </row>
    <row r="35" spans="1:8" ht="13.9" customHeight="1">
      <c r="A35" s="10" t="s">
        <v>25</v>
      </c>
      <c r="B35" s="194">
        <v>11</v>
      </c>
      <c r="C35" s="45">
        <v>3</v>
      </c>
      <c r="D35" s="45">
        <v>8</v>
      </c>
      <c r="E35" s="45">
        <v>9</v>
      </c>
      <c r="F35" s="45">
        <v>1</v>
      </c>
      <c r="G35" s="45">
        <v>1</v>
      </c>
      <c r="H35" s="53">
        <v>24.454545454545453</v>
      </c>
    </row>
    <row r="36" spans="1:8" ht="13.9" customHeight="1">
      <c r="A36" s="10" t="s">
        <v>30</v>
      </c>
      <c r="B36" s="194">
        <v>3</v>
      </c>
      <c r="C36" s="45">
        <v>2</v>
      </c>
      <c r="D36" s="45">
        <v>1</v>
      </c>
      <c r="E36" s="51">
        <v>3</v>
      </c>
      <c r="F36" s="51">
        <v>0</v>
      </c>
      <c r="G36" s="51">
        <v>0</v>
      </c>
      <c r="H36" s="52">
        <v>22</v>
      </c>
    </row>
    <row r="37" spans="1:8" ht="13.9" customHeight="1">
      <c r="A37" s="54" t="s">
        <v>17</v>
      </c>
      <c r="B37" s="194">
        <v>3</v>
      </c>
      <c r="C37" s="45">
        <v>2</v>
      </c>
      <c r="D37" s="45">
        <v>1</v>
      </c>
      <c r="E37" s="51">
        <v>3</v>
      </c>
      <c r="F37" s="51">
        <v>0</v>
      </c>
      <c r="G37" s="51">
        <v>0</v>
      </c>
      <c r="H37" s="52">
        <v>28</v>
      </c>
    </row>
    <row r="38" spans="1:8">
      <c r="A38" s="360" t="s">
        <v>392</v>
      </c>
      <c r="B38" s="360"/>
      <c r="C38" s="360"/>
      <c r="D38" s="360"/>
      <c r="E38" s="360"/>
      <c r="F38" s="360"/>
      <c r="G38" s="360"/>
      <c r="H38" s="360"/>
    </row>
    <row r="39" spans="1:8">
      <c r="A39" s="10"/>
      <c r="B39" s="55"/>
      <c r="C39" s="56"/>
      <c r="D39" s="56"/>
      <c r="E39" s="13"/>
      <c r="F39" s="13"/>
      <c r="G39" s="13"/>
      <c r="H39" s="57"/>
    </row>
    <row r="40" spans="1:8">
      <c r="A40" s="378" t="s">
        <v>33</v>
      </c>
      <c r="B40" s="378"/>
      <c r="C40" s="378"/>
      <c r="D40" s="378"/>
      <c r="E40" s="378"/>
      <c r="F40" s="378"/>
      <c r="G40" s="378"/>
      <c r="H40" s="378"/>
    </row>
    <row r="41" spans="1:8" ht="30" customHeight="1">
      <c r="A41" s="368" t="s">
        <v>96</v>
      </c>
      <c r="B41" s="368"/>
      <c r="C41" s="368"/>
      <c r="D41" s="368"/>
      <c r="E41" s="368"/>
      <c r="F41" s="368"/>
      <c r="G41" s="368"/>
      <c r="H41" s="368"/>
    </row>
    <row r="42" spans="1:8" ht="30.75" customHeight="1">
      <c r="A42" s="370" t="s">
        <v>97</v>
      </c>
      <c r="B42" s="371"/>
      <c r="C42" s="371"/>
      <c r="D42" s="371"/>
      <c r="E42" s="371"/>
      <c r="F42" s="371"/>
      <c r="G42" s="371"/>
      <c r="H42" s="371"/>
    </row>
    <row r="43" spans="1:8">
      <c r="A43" s="359" t="s">
        <v>98</v>
      </c>
      <c r="B43" s="359"/>
      <c r="C43" s="359"/>
      <c r="D43" s="359"/>
      <c r="E43" s="359"/>
      <c r="F43" s="359"/>
      <c r="G43" s="359"/>
      <c r="H43" s="359"/>
    </row>
    <row r="45" spans="1:8">
      <c r="H45" s="15"/>
    </row>
  </sheetData>
  <mergeCells count="9">
    <mergeCell ref="A41:H41"/>
    <mergeCell ref="A42:H42"/>
    <mergeCell ref="A43:H43"/>
    <mergeCell ref="A38:H38"/>
    <mergeCell ref="A1:H1"/>
    <mergeCell ref="A2:H2"/>
    <mergeCell ref="G3:H3"/>
    <mergeCell ref="E4:G4"/>
    <mergeCell ref="A40:H40"/>
  </mergeCells>
  <pageMargins left="0.78740157499999996" right="0.78740157499999996" top="0.984251969" bottom="0.984251969" header="0.4921259845" footer="0.4921259845"/>
  <pageSetup paperSize="9" scale="80" fitToHeight="0"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5EA5AF-927A-4FB9-856A-3AD854EE5B15}">
  <sheetPr>
    <tabColor theme="5" tint="0.59999389629810485"/>
    <pageSetUpPr fitToPage="1"/>
  </sheetPr>
  <dimension ref="A1:H113"/>
  <sheetViews>
    <sheetView zoomScaleNormal="100" workbookViewId="0">
      <selection activeCell="A37" sqref="A37:F37"/>
    </sheetView>
  </sheetViews>
  <sheetFormatPr baseColWidth="10" defaultRowHeight="12.75"/>
  <cols>
    <col min="1" max="1" width="34" customWidth="1"/>
    <col min="2" max="2" width="7.85546875" bestFit="1" customWidth="1"/>
    <col min="3" max="3" width="10.5703125" customWidth="1"/>
    <col min="4" max="8" width="10.7109375" customWidth="1"/>
  </cols>
  <sheetData>
    <row r="1" spans="1:8" ht="15.75">
      <c r="A1" s="365" t="s">
        <v>99</v>
      </c>
      <c r="B1" s="372"/>
      <c r="C1" s="372"/>
      <c r="D1" s="372"/>
      <c r="E1" s="372"/>
      <c r="F1" s="372"/>
      <c r="G1" s="372"/>
      <c r="H1" s="372"/>
    </row>
    <row r="2" spans="1:8">
      <c r="A2" s="373" t="s">
        <v>1</v>
      </c>
      <c r="B2" s="374"/>
      <c r="C2" s="374"/>
      <c r="D2" s="374"/>
      <c r="E2" s="374"/>
      <c r="F2" s="374"/>
      <c r="G2" s="374"/>
      <c r="H2" s="374"/>
    </row>
    <row r="3" spans="1:8">
      <c r="A3" s="6"/>
      <c r="B3" s="1"/>
      <c r="C3" s="1"/>
      <c r="D3" s="1"/>
      <c r="E3" s="1"/>
      <c r="F3" s="1"/>
      <c r="G3" s="375" t="s">
        <v>100</v>
      </c>
      <c r="H3" s="376"/>
    </row>
    <row r="4" spans="1:8">
      <c r="A4" s="1"/>
      <c r="B4" s="5" t="s">
        <v>3</v>
      </c>
      <c r="C4" s="5"/>
      <c r="D4" s="18"/>
      <c r="E4" s="377" t="s">
        <v>94</v>
      </c>
      <c r="F4" s="377"/>
      <c r="G4" s="377"/>
      <c r="H4" s="5"/>
    </row>
    <row r="5" spans="1:8">
      <c r="A5" s="4"/>
      <c r="B5" s="40"/>
      <c r="C5" s="20" t="s">
        <v>4</v>
      </c>
      <c r="D5" s="20" t="s">
        <v>5</v>
      </c>
      <c r="E5" s="20" t="s">
        <v>51</v>
      </c>
      <c r="F5" s="41" t="s">
        <v>95</v>
      </c>
      <c r="G5" s="20" t="s">
        <v>55</v>
      </c>
      <c r="H5" s="20" t="s">
        <v>82</v>
      </c>
    </row>
    <row r="6" spans="1:8" ht="19.5" customHeight="1">
      <c r="A6" s="169" t="s">
        <v>8</v>
      </c>
      <c r="B6" s="265">
        <v>370</v>
      </c>
      <c r="C6" s="266">
        <v>189</v>
      </c>
      <c r="D6" s="266">
        <v>181</v>
      </c>
      <c r="E6" s="266">
        <v>285</v>
      </c>
      <c r="F6" s="266">
        <v>67</v>
      </c>
      <c r="G6" s="266">
        <v>18</v>
      </c>
      <c r="H6" s="267">
        <v>25.488615176151757</v>
      </c>
    </row>
    <row r="7" spans="1:8">
      <c r="A7" s="11" t="s">
        <v>9</v>
      </c>
      <c r="B7" s="194">
        <v>17</v>
      </c>
      <c r="C7" s="45">
        <v>1</v>
      </c>
      <c r="D7" s="45">
        <v>16</v>
      </c>
      <c r="E7" s="45">
        <v>16</v>
      </c>
      <c r="F7" s="45">
        <v>0</v>
      </c>
      <c r="G7" s="45">
        <v>1</v>
      </c>
      <c r="H7" s="53">
        <v>24.94</v>
      </c>
    </row>
    <row r="8" spans="1:8">
      <c r="A8" s="11" t="s">
        <v>10</v>
      </c>
      <c r="B8" s="194">
        <v>63</v>
      </c>
      <c r="C8" s="45">
        <v>8</v>
      </c>
      <c r="D8" s="45">
        <v>55</v>
      </c>
      <c r="E8" s="45">
        <v>49</v>
      </c>
      <c r="F8" s="45">
        <v>12</v>
      </c>
      <c r="G8" s="45">
        <v>2</v>
      </c>
      <c r="H8" s="52">
        <v>24.780952380952378</v>
      </c>
    </row>
    <row r="9" spans="1:8">
      <c r="A9" s="11" t="s">
        <v>11</v>
      </c>
      <c r="B9" s="194">
        <v>10</v>
      </c>
      <c r="C9" s="45">
        <v>5</v>
      </c>
      <c r="D9" s="45">
        <v>5</v>
      </c>
      <c r="E9" s="45">
        <v>9</v>
      </c>
      <c r="F9" s="45">
        <v>0</v>
      </c>
      <c r="G9" s="45">
        <v>1</v>
      </c>
      <c r="H9" s="52">
        <v>24.198</v>
      </c>
    </row>
    <row r="10" spans="1:8">
      <c r="A10" s="12" t="s">
        <v>12</v>
      </c>
      <c r="B10" s="194">
        <v>5</v>
      </c>
      <c r="C10" s="45">
        <v>1</v>
      </c>
      <c r="D10" s="45">
        <v>4</v>
      </c>
      <c r="E10" s="45">
        <v>5</v>
      </c>
      <c r="F10" s="45">
        <v>0</v>
      </c>
      <c r="G10" s="45">
        <v>0</v>
      </c>
      <c r="H10" s="52">
        <v>23.8</v>
      </c>
    </row>
    <row r="11" spans="1:8">
      <c r="A11" s="12" t="s">
        <v>13</v>
      </c>
      <c r="B11" s="194">
        <v>103</v>
      </c>
      <c r="C11" s="45">
        <v>42</v>
      </c>
      <c r="D11" s="45">
        <v>61</v>
      </c>
      <c r="E11" s="45">
        <v>79</v>
      </c>
      <c r="F11" s="45">
        <v>18</v>
      </c>
      <c r="G11" s="45">
        <v>6</v>
      </c>
      <c r="H11" s="52">
        <v>25.120388349514563</v>
      </c>
    </row>
    <row r="12" spans="1:8">
      <c r="A12" s="12" t="s">
        <v>14</v>
      </c>
      <c r="B12" s="194">
        <v>8</v>
      </c>
      <c r="C12" s="45">
        <v>7</v>
      </c>
      <c r="D12" s="45">
        <v>1</v>
      </c>
      <c r="E12" s="45">
        <v>6</v>
      </c>
      <c r="F12" s="45">
        <v>1</v>
      </c>
      <c r="G12" s="45">
        <v>1</v>
      </c>
      <c r="H12" s="52">
        <v>22.75</v>
      </c>
    </row>
    <row r="13" spans="1:8">
      <c r="A13" s="12" t="s">
        <v>15</v>
      </c>
      <c r="B13" s="194">
        <v>15</v>
      </c>
      <c r="C13" s="45">
        <v>9</v>
      </c>
      <c r="D13" s="45">
        <v>6</v>
      </c>
      <c r="E13" s="45">
        <v>9</v>
      </c>
      <c r="F13" s="45">
        <v>5</v>
      </c>
      <c r="G13" s="45">
        <v>1</v>
      </c>
      <c r="H13" s="53">
        <v>28.53</v>
      </c>
    </row>
    <row r="14" spans="1:8">
      <c r="A14" s="12" t="s">
        <v>16</v>
      </c>
      <c r="B14" s="194">
        <v>3</v>
      </c>
      <c r="C14" s="45">
        <v>3</v>
      </c>
      <c r="D14" s="45">
        <v>0</v>
      </c>
      <c r="E14" s="45">
        <v>0</v>
      </c>
      <c r="F14" s="45">
        <v>3</v>
      </c>
      <c r="G14" s="45">
        <v>0</v>
      </c>
      <c r="H14" s="53">
        <v>21.67</v>
      </c>
    </row>
    <row r="15" spans="1:8">
      <c r="A15" s="12" t="s">
        <v>17</v>
      </c>
      <c r="B15" s="194">
        <v>24</v>
      </c>
      <c r="C15" s="45">
        <v>19</v>
      </c>
      <c r="D15" s="45">
        <v>5</v>
      </c>
      <c r="E15" s="45">
        <v>19</v>
      </c>
      <c r="F15" s="45">
        <v>5</v>
      </c>
      <c r="G15" s="45">
        <v>0</v>
      </c>
      <c r="H15" s="53">
        <v>28</v>
      </c>
    </row>
    <row r="16" spans="1:8">
      <c r="A16" s="12" t="s">
        <v>18</v>
      </c>
      <c r="B16" s="194">
        <v>12</v>
      </c>
      <c r="C16" s="45">
        <v>10</v>
      </c>
      <c r="D16" s="45">
        <v>2</v>
      </c>
      <c r="E16" s="45">
        <v>9</v>
      </c>
      <c r="F16" s="45">
        <v>3</v>
      </c>
      <c r="G16" s="45">
        <v>0</v>
      </c>
      <c r="H16" s="53">
        <v>25.5</v>
      </c>
    </row>
    <row r="17" spans="1:8">
      <c r="A17" s="12" t="s">
        <v>19</v>
      </c>
      <c r="B17" s="194">
        <v>24</v>
      </c>
      <c r="C17" s="45">
        <v>19</v>
      </c>
      <c r="D17" s="45">
        <v>5</v>
      </c>
      <c r="E17" s="45">
        <v>18</v>
      </c>
      <c r="F17" s="45">
        <v>5</v>
      </c>
      <c r="G17" s="45">
        <v>1</v>
      </c>
      <c r="H17" s="53">
        <v>27.5825</v>
      </c>
    </row>
    <row r="18" spans="1:8">
      <c r="A18" s="12" t="s">
        <v>20</v>
      </c>
      <c r="B18" s="194">
        <v>86</v>
      </c>
      <c r="C18" s="45">
        <v>65</v>
      </c>
      <c r="D18" s="45">
        <v>21</v>
      </c>
      <c r="E18" s="45">
        <v>66</v>
      </c>
      <c r="F18" s="45">
        <v>15</v>
      </c>
      <c r="G18" s="45">
        <v>5</v>
      </c>
      <c r="H18" s="53">
        <v>24.97</v>
      </c>
    </row>
    <row r="19" spans="1:8" ht="19.5" customHeight="1">
      <c r="A19" s="177" t="s">
        <v>21</v>
      </c>
      <c r="B19" s="265">
        <v>347</v>
      </c>
      <c r="C19" s="266">
        <v>179</v>
      </c>
      <c r="D19" s="266">
        <v>168</v>
      </c>
      <c r="E19" s="266">
        <v>265</v>
      </c>
      <c r="F19" s="266">
        <v>65</v>
      </c>
      <c r="G19" s="266">
        <v>17</v>
      </c>
      <c r="H19" s="267">
        <v>25.46</v>
      </c>
    </row>
    <row r="20" spans="1:8" ht="16.5" customHeight="1">
      <c r="A20" s="268" t="s">
        <v>9</v>
      </c>
      <c r="B20" s="244">
        <v>17</v>
      </c>
      <c r="C20" s="245">
        <v>1</v>
      </c>
      <c r="D20" s="245">
        <v>16</v>
      </c>
      <c r="E20" s="245">
        <v>16</v>
      </c>
      <c r="F20" s="245">
        <v>0</v>
      </c>
      <c r="G20" s="245">
        <v>1</v>
      </c>
      <c r="H20" s="258">
        <v>24.94</v>
      </c>
    </row>
    <row r="21" spans="1:8">
      <c r="A21" s="12" t="s">
        <v>101</v>
      </c>
      <c r="B21" s="197">
        <v>2</v>
      </c>
      <c r="C21" s="51">
        <v>1</v>
      </c>
      <c r="D21" s="51">
        <v>1</v>
      </c>
      <c r="E21" s="51" t="s">
        <v>88</v>
      </c>
      <c r="F21" s="51" t="s">
        <v>88</v>
      </c>
      <c r="G21" s="51" t="s">
        <v>88</v>
      </c>
      <c r="H21" s="52" t="s">
        <v>88</v>
      </c>
    </row>
    <row r="22" spans="1:8">
      <c r="A22" s="12" t="s">
        <v>102</v>
      </c>
      <c r="B22" s="194">
        <v>9</v>
      </c>
      <c r="C22" s="45">
        <v>0</v>
      </c>
      <c r="D22" s="45">
        <v>9</v>
      </c>
      <c r="E22" s="45">
        <v>8</v>
      </c>
      <c r="F22" s="45">
        <v>0</v>
      </c>
      <c r="G22" s="45">
        <v>1</v>
      </c>
      <c r="H22" s="59">
        <v>25.67</v>
      </c>
    </row>
    <row r="23" spans="1:8">
      <c r="A23" s="12" t="s">
        <v>103</v>
      </c>
      <c r="B23" s="194">
        <v>2</v>
      </c>
      <c r="C23" s="45">
        <v>0</v>
      </c>
      <c r="D23" s="45">
        <v>2</v>
      </c>
      <c r="E23" s="45" t="s">
        <v>88</v>
      </c>
      <c r="F23" s="45" t="s">
        <v>88</v>
      </c>
      <c r="G23" s="45" t="s">
        <v>88</v>
      </c>
      <c r="H23" s="53" t="s">
        <v>88</v>
      </c>
    </row>
    <row r="24" spans="1:8">
      <c r="A24" s="12" t="s">
        <v>104</v>
      </c>
      <c r="B24" s="194">
        <v>2</v>
      </c>
      <c r="C24" s="45">
        <v>0</v>
      </c>
      <c r="D24" s="45">
        <v>2</v>
      </c>
      <c r="E24" s="45" t="s">
        <v>88</v>
      </c>
      <c r="F24" s="45" t="s">
        <v>88</v>
      </c>
      <c r="G24" s="45" t="s">
        <v>88</v>
      </c>
      <c r="H24" s="53" t="s">
        <v>88</v>
      </c>
    </row>
    <row r="25" spans="1:8">
      <c r="A25" s="12" t="s">
        <v>105</v>
      </c>
      <c r="B25" s="194">
        <v>2</v>
      </c>
      <c r="C25" s="45">
        <v>0</v>
      </c>
      <c r="D25" s="45">
        <v>2</v>
      </c>
      <c r="E25" s="45" t="s">
        <v>88</v>
      </c>
      <c r="F25" s="45" t="s">
        <v>88</v>
      </c>
      <c r="G25" s="45" t="s">
        <v>88</v>
      </c>
      <c r="H25" s="53" t="s">
        <v>88</v>
      </c>
    </row>
    <row r="26" spans="1:8" ht="16.5" customHeight="1">
      <c r="A26" s="263" t="s">
        <v>10</v>
      </c>
      <c r="B26" s="244">
        <v>58</v>
      </c>
      <c r="C26" s="245">
        <v>5</v>
      </c>
      <c r="D26" s="245">
        <v>53</v>
      </c>
      <c r="E26" s="245">
        <v>45</v>
      </c>
      <c r="F26" s="245">
        <v>11</v>
      </c>
      <c r="G26" s="245">
        <v>2</v>
      </c>
      <c r="H26" s="258">
        <v>24.9</v>
      </c>
    </row>
    <row r="27" spans="1:8">
      <c r="A27" s="54" t="s">
        <v>106</v>
      </c>
      <c r="B27" s="197">
        <v>1</v>
      </c>
      <c r="C27" s="51">
        <v>0</v>
      </c>
      <c r="D27" s="51">
        <v>1</v>
      </c>
      <c r="E27" s="51" t="s">
        <v>88</v>
      </c>
      <c r="F27" s="51" t="s">
        <v>88</v>
      </c>
      <c r="G27" s="51" t="s">
        <v>88</v>
      </c>
      <c r="H27" s="59" t="s">
        <v>88</v>
      </c>
    </row>
    <row r="28" spans="1:8">
      <c r="A28" s="54" t="s">
        <v>107</v>
      </c>
      <c r="B28" s="197">
        <v>1</v>
      </c>
      <c r="C28" s="51">
        <v>0</v>
      </c>
      <c r="D28" s="51">
        <v>1</v>
      </c>
      <c r="E28" s="45" t="s">
        <v>88</v>
      </c>
      <c r="F28" s="45" t="s">
        <v>88</v>
      </c>
      <c r="G28" s="45" t="s">
        <v>88</v>
      </c>
      <c r="H28" s="53" t="s">
        <v>88</v>
      </c>
    </row>
    <row r="29" spans="1:8">
      <c r="A29" s="54" t="s">
        <v>108</v>
      </c>
      <c r="B29" s="194">
        <v>2</v>
      </c>
      <c r="C29" s="45">
        <v>0</v>
      </c>
      <c r="D29" s="45">
        <v>2</v>
      </c>
      <c r="E29" s="45" t="s">
        <v>88</v>
      </c>
      <c r="F29" s="45" t="s">
        <v>88</v>
      </c>
      <c r="G29" s="45" t="s">
        <v>88</v>
      </c>
      <c r="H29" s="53" t="s">
        <v>88</v>
      </c>
    </row>
    <row r="30" spans="1:8">
      <c r="A30" s="54" t="s">
        <v>109</v>
      </c>
      <c r="B30" s="194">
        <v>2</v>
      </c>
      <c r="C30" s="45">
        <v>0</v>
      </c>
      <c r="D30" s="45">
        <v>2</v>
      </c>
      <c r="E30" s="45" t="s">
        <v>88</v>
      </c>
      <c r="F30" s="45" t="s">
        <v>88</v>
      </c>
      <c r="G30" s="45" t="s">
        <v>88</v>
      </c>
      <c r="H30" s="53" t="s">
        <v>88</v>
      </c>
    </row>
    <row r="31" spans="1:8">
      <c r="A31" s="54" t="s">
        <v>110</v>
      </c>
      <c r="B31" s="194">
        <v>5</v>
      </c>
      <c r="C31" s="45">
        <v>0</v>
      </c>
      <c r="D31" s="45">
        <v>5</v>
      </c>
      <c r="E31" s="45">
        <v>4</v>
      </c>
      <c r="F31" s="45">
        <v>1</v>
      </c>
      <c r="G31" s="45">
        <v>0</v>
      </c>
      <c r="H31" s="53">
        <v>29</v>
      </c>
    </row>
    <row r="32" spans="1:8">
      <c r="A32" s="54" t="s">
        <v>111</v>
      </c>
      <c r="B32" s="194">
        <v>12</v>
      </c>
      <c r="C32" s="45">
        <v>0</v>
      </c>
      <c r="D32" s="45">
        <v>12</v>
      </c>
      <c r="E32" s="45">
        <v>9</v>
      </c>
      <c r="F32" s="45">
        <v>2</v>
      </c>
      <c r="G32" s="45">
        <v>1</v>
      </c>
      <c r="H32" s="59">
        <v>25.75</v>
      </c>
    </row>
    <row r="33" spans="1:8">
      <c r="A33" s="54" t="s">
        <v>112</v>
      </c>
      <c r="B33" s="194">
        <v>1</v>
      </c>
      <c r="C33" s="45">
        <v>1</v>
      </c>
      <c r="D33" s="45">
        <v>0</v>
      </c>
      <c r="E33" s="45" t="s">
        <v>88</v>
      </c>
      <c r="F33" s="45" t="s">
        <v>88</v>
      </c>
      <c r="G33" s="45" t="s">
        <v>88</v>
      </c>
      <c r="H33" s="53" t="s">
        <v>88</v>
      </c>
    </row>
    <row r="34" spans="1:8">
      <c r="A34" s="54" t="s">
        <v>113</v>
      </c>
      <c r="B34" s="194">
        <v>4</v>
      </c>
      <c r="C34" s="45">
        <v>1</v>
      </c>
      <c r="D34" s="45">
        <v>3</v>
      </c>
      <c r="E34" s="45">
        <v>4</v>
      </c>
      <c r="F34" s="45">
        <v>0</v>
      </c>
      <c r="G34" s="45">
        <v>0</v>
      </c>
      <c r="H34" s="59">
        <v>21.75</v>
      </c>
    </row>
    <row r="35" spans="1:8">
      <c r="A35" s="54" t="s">
        <v>114</v>
      </c>
      <c r="B35" s="194">
        <v>3</v>
      </c>
      <c r="C35" s="45">
        <v>3</v>
      </c>
      <c r="D35" s="45">
        <v>0</v>
      </c>
      <c r="E35" s="45">
        <v>2</v>
      </c>
      <c r="F35" s="45">
        <v>1</v>
      </c>
      <c r="G35" s="45">
        <v>0</v>
      </c>
      <c r="H35" s="59">
        <v>23.33</v>
      </c>
    </row>
    <row r="36" spans="1:8">
      <c r="A36" s="54" t="s">
        <v>115</v>
      </c>
      <c r="B36" s="194">
        <v>19</v>
      </c>
      <c r="C36" s="45">
        <v>0</v>
      </c>
      <c r="D36" s="45">
        <v>19</v>
      </c>
      <c r="E36" s="45">
        <v>13</v>
      </c>
      <c r="F36" s="45">
        <v>6</v>
      </c>
      <c r="G36" s="45">
        <v>0</v>
      </c>
      <c r="H36" s="59">
        <v>25.47</v>
      </c>
    </row>
    <row r="37" spans="1:8">
      <c r="A37" s="54" t="s">
        <v>116</v>
      </c>
      <c r="B37" s="194">
        <v>8</v>
      </c>
      <c r="C37" s="45">
        <v>0</v>
      </c>
      <c r="D37" s="45">
        <v>8</v>
      </c>
      <c r="E37" s="45">
        <v>6</v>
      </c>
      <c r="F37" s="45">
        <v>1</v>
      </c>
      <c r="G37" s="45">
        <v>1</v>
      </c>
      <c r="H37" s="53">
        <v>24.13</v>
      </c>
    </row>
    <row r="38" spans="1:8" ht="16.5" customHeight="1">
      <c r="A38" s="263" t="s">
        <v>11</v>
      </c>
      <c r="B38" s="244">
        <v>9</v>
      </c>
      <c r="C38" s="245">
        <v>5</v>
      </c>
      <c r="D38" s="245">
        <v>4</v>
      </c>
      <c r="E38" s="245">
        <v>8</v>
      </c>
      <c r="F38" s="245">
        <v>0</v>
      </c>
      <c r="G38" s="245">
        <v>1</v>
      </c>
      <c r="H38" s="258">
        <v>24.22</v>
      </c>
    </row>
    <row r="39" spans="1:8">
      <c r="A39" s="54" t="s">
        <v>117</v>
      </c>
      <c r="B39" s="197">
        <v>1</v>
      </c>
      <c r="C39" s="51">
        <v>1</v>
      </c>
      <c r="D39" s="51">
        <v>0</v>
      </c>
      <c r="E39" s="51" t="s">
        <v>88</v>
      </c>
      <c r="F39" s="51" t="s">
        <v>88</v>
      </c>
      <c r="G39" s="51" t="s">
        <v>88</v>
      </c>
      <c r="H39" s="52" t="s">
        <v>88</v>
      </c>
    </row>
    <row r="40" spans="1:8">
      <c r="A40" s="54" t="s">
        <v>118</v>
      </c>
      <c r="B40" s="197">
        <v>1</v>
      </c>
      <c r="C40" s="51">
        <v>1</v>
      </c>
      <c r="D40" s="51">
        <v>0</v>
      </c>
      <c r="E40" s="51" t="s">
        <v>88</v>
      </c>
      <c r="F40" s="51" t="s">
        <v>88</v>
      </c>
      <c r="G40" s="51" t="s">
        <v>88</v>
      </c>
      <c r="H40" s="52" t="s">
        <v>88</v>
      </c>
    </row>
    <row r="41" spans="1:8">
      <c r="A41" s="54" t="s">
        <v>119</v>
      </c>
      <c r="B41" s="194">
        <v>2</v>
      </c>
      <c r="C41" s="45">
        <v>1</v>
      </c>
      <c r="D41" s="45">
        <v>1</v>
      </c>
      <c r="E41" s="45" t="s">
        <v>88</v>
      </c>
      <c r="F41" s="45" t="s">
        <v>88</v>
      </c>
      <c r="G41" s="45" t="s">
        <v>88</v>
      </c>
      <c r="H41" s="53" t="s">
        <v>88</v>
      </c>
    </row>
    <row r="42" spans="1:8">
      <c r="A42" s="54" t="s">
        <v>120</v>
      </c>
      <c r="B42" s="194">
        <v>3</v>
      </c>
      <c r="C42" s="45">
        <v>1</v>
      </c>
      <c r="D42" s="45">
        <v>2</v>
      </c>
      <c r="E42" s="45">
        <v>3</v>
      </c>
      <c r="F42" s="45">
        <v>0</v>
      </c>
      <c r="G42" s="45">
        <v>0</v>
      </c>
      <c r="H42" s="53">
        <v>25.33</v>
      </c>
    </row>
    <row r="43" spans="1:8">
      <c r="A43" s="54" t="s">
        <v>121</v>
      </c>
      <c r="B43" s="194">
        <v>2</v>
      </c>
      <c r="C43" s="45">
        <v>1</v>
      </c>
      <c r="D43" s="45">
        <v>1</v>
      </c>
      <c r="E43" s="45" t="s">
        <v>88</v>
      </c>
      <c r="F43" s="45" t="s">
        <v>88</v>
      </c>
      <c r="G43" s="45" t="s">
        <v>88</v>
      </c>
      <c r="H43" s="53" t="s">
        <v>88</v>
      </c>
    </row>
    <row r="44" spans="1:8" ht="16.5" customHeight="1">
      <c r="A44" s="263" t="s">
        <v>12</v>
      </c>
      <c r="B44" s="244">
        <v>5</v>
      </c>
      <c r="C44" s="245">
        <v>1</v>
      </c>
      <c r="D44" s="245">
        <v>4</v>
      </c>
      <c r="E44" s="245" t="s">
        <v>88</v>
      </c>
      <c r="F44" s="245" t="s">
        <v>88</v>
      </c>
      <c r="G44" s="245" t="s">
        <v>88</v>
      </c>
      <c r="H44" s="258" t="s">
        <v>88</v>
      </c>
    </row>
    <row r="45" spans="1:8">
      <c r="A45" s="54" t="s">
        <v>122</v>
      </c>
      <c r="B45" s="197">
        <v>2</v>
      </c>
      <c r="C45" s="51">
        <v>1</v>
      </c>
      <c r="D45" s="51">
        <v>1</v>
      </c>
      <c r="E45" s="51" t="s">
        <v>88</v>
      </c>
      <c r="F45" s="51" t="s">
        <v>88</v>
      </c>
      <c r="G45" s="51" t="s">
        <v>88</v>
      </c>
      <c r="H45" s="59" t="s">
        <v>88</v>
      </c>
    </row>
    <row r="46" spans="1:8">
      <c r="A46" s="54" t="s">
        <v>123</v>
      </c>
      <c r="B46" s="197">
        <v>3</v>
      </c>
      <c r="C46" s="51">
        <v>0</v>
      </c>
      <c r="D46" s="51">
        <v>3</v>
      </c>
      <c r="E46" s="51" t="s">
        <v>88</v>
      </c>
      <c r="F46" s="51" t="s">
        <v>88</v>
      </c>
      <c r="G46" s="51" t="s">
        <v>88</v>
      </c>
      <c r="H46" s="59" t="s">
        <v>88</v>
      </c>
    </row>
    <row r="47" spans="1:8" ht="16.5" customHeight="1">
      <c r="A47" s="263" t="s">
        <v>13</v>
      </c>
      <c r="B47" s="244">
        <v>92</v>
      </c>
      <c r="C47" s="245">
        <v>39</v>
      </c>
      <c r="D47" s="245">
        <v>53</v>
      </c>
      <c r="E47" s="245">
        <v>70</v>
      </c>
      <c r="F47" s="245">
        <v>17</v>
      </c>
      <c r="G47" s="245">
        <v>5</v>
      </c>
      <c r="H47" s="258">
        <v>25.2</v>
      </c>
    </row>
    <row r="48" spans="1:8">
      <c r="A48" s="54" t="s">
        <v>124</v>
      </c>
      <c r="B48" s="197">
        <v>1</v>
      </c>
      <c r="C48" s="51">
        <v>0</v>
      </c>
      <c r="D48" s="51">
        <v>1</v>
      </c>
      <c r="E48" s="51" t="s">
        <v>88</v>
      </c>
      <c r="F48" s="51" t="s">
        <v>88</v>
      </c>
      <c r="G48" s="51" t="s">
        <v>88</v>
      </c>
      <c r="H48" s="59" t="s">
        <v>88</v>
      </c>
    </row>
    <row r="49" spans="1:8">
      <c r="A49" s="54" t="s">
        <v>125</v>
      </c>
      <c r="B49" s="194">
        <v>49</v>
      </c>
      <c r="C49" s="45">
        <v>20</v>
      </c>
      <c r="D49" s="45">
        <v>29</v>
      </c>
      <c r="E49" s="45">
        <v>36</v>
      </c>
      <c r="F49" s="45">
        <v>10</v>
      </c>
      <c r="G49" s="45">
        <v>3</v>
      </c>
      <c r="H49" s="48">
        <v>25.63</v>
      </c>
    </row>
    <row r="50" spans="1:8">
      <c r="A50" s="54" t="s">
        <v>126</v>
      </c>
      <c r="B50" s="194">
        <v>3</v>
      </c>
      <c r="C50" s="45">
        <v>2</v>
      </c>
      <c r="D50" s="45">
        <v>1</v>
      </c>
      <c r="E50" s="45">
        <v>3</v>
      </c>
      <c r="F50" s="45">
        <v>0</v>
      </c>
      <c r="G50" s="45">
        <v>0</v>
      </c>
      <c r="H50" s="48">
        <v>23</v>
      </c>
    </row>
    <row r="51" spans="1:8">
      <c r="A51" s="54" t="s">
        <v>127</v>
      </c>
      <c r="B51" s="194">
        <v>15</v>
      </c>
      <c r="C51" s="45">
        <v>6</v>
      </c>
      <c r="D51" s="45">
        <v>9</v>
      </c>
      <c r="E51" s="45">
        <v>14</v>
      </c>
      <c r="F51" s="45">
        <v>1</v>
      </c>
      <c r="G51" s="45">
        <v>0</v>
      </c>
      <c r="H51" s="48">
        <v>25</v>
      </c>
    </row>
    <row r="52" spans="1:8">
      <c r="A52" s="54" t="s">
        <v>128</v>
      </c>
      <c r="B52" s="194">
        <v>1</v>
      </c>
      <c r="C52" s="45">
        <v>0</v>
      </c>
      <c r="D52" s="45">
        <v>1</v>
      </c>
      <c r="E52" s="45" t="s">
        <v>88</v>
      </c>
      <c r="F52" s="45" t="s">
        <v>88</v>
      </c>
      <c r="G52" s="45" t="s">
        <v>88</v>
      </c>
      <c r="H52" s="48" t="s">
        <v>88</v>
      </c>
    </row>
    <row r="53" spans="1:8">
      <c r="A53" s="54" t="s">
        <v>129</v>
      </c>
      <c r="B53" s="194">
        <v>1</v>
      </c>
      <c r="C53" s="45">
        <v>1</v>
      </c>
      <c r="D53" s="45">
        <v>0</v>
      </c>
      <c r="E53" s="45" t="s">
        <v>88</v>
      </c>
      <c r="F53" s="45" t="s">
        <v>88</v>
      </c>
      <c r="G53" s="45" t="s">
        <v>88</v>
      </c>
      <c r="H53" s="48" t="s">
        <v>88</v>
      </c>
    </row>
    <row r="54" spans="1:8">
      <c r="A54" s="54" t="s">
        <v>130</v>
      </c>
      <c r="B54" s="194">
        <v>10</v>
      </c>
      <c r="C54" s="45">
        <v>9</v>
      </c>
      <c r="D54" s="45">
        <v>1</v>
      </c>
      <c r="E54" s="45">
        <v>6</v>
      </c>
      <c r="F54" s="45">
        <v>3</v>
      </c>
      <c r="G54" s="45">
        <v>1</v>
      </c>
      <c r="H54" s="48">
        <v>23.33</v>
      </c>
    </row>
    <row r="55" spans="1:8">
      <c r="A55" s="54" t="s">
        <v>131</v>
      </c>
      <c r="B55" s="194">
        <v>6</v>
      </c>
      <c r="C55" s="45">
        <v>0</v>
      </c>
      <c r="D55" s="45">
        <v>6</v>
      </c>
      <c r="E55" s="45">
        <v>3</v>
      </c>
      <c r="F55" s="45">
        <v>2</v>
      </c>
      <c r="G55" s="45">
        <v>1</v>
      </c>
      <c r="H55" s="48">
        <v>27.67</v>
      </c>
    </row>
    <row r="56" spans="1:8">
      <c r="A56" s="54" t="s">
        <v>132</v>
      </c>
      <c r="B56" s="194">
        <v>6</v>
      </c>
      <c r="C56" s="45">
        <v>1</v>
      </c>
      <c r="D56" s="45">
        <v>5</v>
      </c>
      <c r="E56" s="45">
        <v>5</v>
      </c>
      <c r="F56" s="45">
        <v>1</v>
      </c>
      <c r="G56" s="45">
        <v>0</v>
      </c>
      <c r="H56" s="48">
        <v>24.83</v>
      </c>
    </row>
    <row r="57" spans="1:8" ht="16.5" customHeight="1">
      <c r="A57" s="263" t="s">
        <v>14</v>
      </c>
      <c r="B57" s="244">
        <v>8</v>
      </c>
      <c r="C57" s="245">
        <v>7</v>
      </c>
      <c r="D57" s="245">
        <v>1</v>
      </c>
      <c r="E57" s="245">
        <v>6</v>
      </c>
      <c r="F57" s="245">
        <v>1</v>
      </c>
      <c r="G57" s="245">
        <v>1</v>
      </c>
      <c r="H57" s="258">
        <v>22.75</v>
      </c>
    </row>
    <row r="58" spans="1:8">
      <c r="A58" s="54" t="s">
        <v>133</v>
      </c>
      <c r="B58" s="197">
        <v>1</v>
      </c>
      <c r="C58" s="51">
        <v>1</v>
      </c>
      <c r="D58" s="51">
        <v>0</v>
      </c>
      <c r="E58" s="51" t="s">
        <v>88</v>
      </c>
      <c r="F58" s="51" t="s">
        <v>88</v>
      </c>
      <c r="G58" s="51" t="s">
        <v>88</v>
      </c>
      <c r="H58" s="59" t="s">
        <v>88</v>
      </c>
    </row>
    <row r="59" spans="1:8">
      <c r="A59" s="54" t="s">
        <v>134</v>
      </c>
      <c r="B59" s="194">
        <v>1</v>
      </c>
      <c r="C59" s="45">
        <v>1</v>
      </c>
      <c r="D59" s="45">
        <v>0</v>
      </c>
      <c r="E59" s="45" t="s">
        <v>88</v>
      </c>
      <c r="F59" s="45" t="s">
        <v>88</v>
      </c>
      <c r="G59" s="45" t="s">
        <v>88</v>
      </c>
      <c r="H59" s="48" t="s">
        <v>88</v>
      </c>
    </row>
    <row r="60" spans="1:8">
      <c r="A60" s="54" t="s">
        <v>135</v>
      </c>
      <c r="B60" s="194">
        <v>2</v>
      </c>
      <c r="C60" s="45">
        <v>1</v>
      </c>
      <c r="D60" s="45">
        <v>1</v>
      </c>
      <c r="E60" s="45" t="s">
        <v>88</v>
      </c>
      <c r="F60" s="45" t="s">
        <v>88</v>
      </c>
      <c r="G60" s="45" t="s">
        <v>88</v>
      </c>
      <c r="H60" s="48" t="s">
        <v>88</v>
      </c>
    </row>
    <row r="61" spans="1:8">
      <c r="A61" s="54" t="s">
        <v>136</v>
      </c>
      <c r="B61" s="194">
        <v>4</v>
      </c>
      <c r="C61" s="45">
        <v>4</v>
      </c>
      <c r="D61" s="45">
        <v>0</v>
      </c>
      <c r="E61" s="45">
        <v>3</v>
      </c>
      <c r="F61" s="45">
        <v>1</v>
      </c>
      <c r="G61" s="45">
        <v>0</v>
      </c>
      <c r="H61" s="48">
        <v>22.25</v>
      </c>
    </row>
    <row r="62" spans="1:8" ht="16.5" customHeight="1">
      <c r="A62" s="263" t="s">
        <v>15</v>
      </c>
      <c r="B62" s="244">
        <v>15</v>
      </c>
      <c r="C62" s="245">
        <v>9</v>
      </c>
      <c r="D62" s="245">
        <v>6</v>
      </c>
      <c r="E62" s="245">
        <v>9</v>
      </c>
      <c r="F62" s="245">
        <v>5</v>
      </c>
      <c r="G62" s="245">
        <v>1</v>
      </c>
      <c r="H62" s="258">
        <v>28.53</v>
      </c>
    </row>
    <row r="63" spans="1:8">
      <c r="A63" s="54" t="s">
        <v>137</v>
      </c>
      <c r="B63" s="197">
        <v>2</v>
      </c>
      <c r="C63" s="51">
        <v>2</v>
      </c>
      <c r="D63" s="51">
        <v>0</v>
      </c>
      <c r="E63" s="51" t="s">
        <v>88</v>
      </c>
      <c r="F63" s="51" t="s">
        <v>88</v>
      </c>
      <c r="G63" s="51" t="s">
        <v>88</v>
      </c>
      <c r="H63" s="59" t="s">
        <v>88</v>
      </c>
    </row>
    <row r="64" spans="1:8">
      <c r="A64" s="54" t="s">
        <v>138</v>
      </c>
      <c r="B64" s="197">
        <v>3</v>
      </c>
      <c r="C64" s="51">
        <v>1</v>
      </c>
      <c r="D64" s="51">
        <v>2</v>
      </c>
      <c r="E64" s="51">
        <v>1</v>
      </c>
      <c r="F64" s="51">
        <v>1</v>
      </c>
      <c r="G64" s="51">
        <v>1</v>
      </c>
      <c r="H64" s="59">
        <v>34.33</v>
      </c>
    </row>
    <row r="65" spans="1:8">
      <c r="A65" s="54" t="s">
        <v>139</v>
      </c>
      <c r="B65" s="194">
        <v>5</v>
      </c>
      <c r="C65" s="45">
        <v>4</v>
      </c>
      <c r="D65" s="45">
        <v>1</v>
      </c>
      <c r="E65" s="45">
        <v>2</v>
      </c>
      <c r="F65" s="45">
        <v>3</v>
      </c>
      <c r="G65" s="45">
        <v>0</v>
      </c>
      <c r="H65" s="59">
        <v>25.4</v>
      </c>
    </row>
    <row r="66" spans="1:8">
      <c r="A66" s="54" t="s">
        <v>140</v>
      </c>
      <c r="B66" s="194">
        <v>2</v>
      </c>
      <c r="C66" s="45">
        <v>0</v>
      </c>
      <c r="D66" s="45">
        <v>2</v>
      </c>
      <c r="E66" s="45" t="s">
        <v>88</v>
      </c>
      <c r="F66" s="45" t="s">
        <v>88</v>
      </c>
      <c r="G66" s="45" t="s">
        <v>88</v>
      </c>
      <c r="H66" s="59" t="s">
        <v>88</v>
      </c>
    </row>
    <row r="67" spans="1:8">
      <c r="A67" s="54" t="s">
        <v>141</v>
      </c>
      <c r="B67" s="194">
        <v>3</v>
      </c>
      <c r="C67" s="45">
        <v>2</v>
      </c>
      <c r="D67" s="45">
        <v>1</v>
      </c>
      <c r="E67" s="45">
        <v>2</v>
      </c>
      <c r="F67" s="45">
        <v>1</v>
      </c>
      <c r="G67" s="45">
        <v>0</v>
      </c>
      <c r="H67" s="59">
        <v>32</v>
      </c>
    </row>
    <row r="68" spans="1:8" ht="16.5" customHeight="1">
      <c r="A68" s="263" t="s">
        <v>16</v>
      </c>
      <c r="B68" s="244">
        <v>3</v>
      </c>
      <c r="C68" s="245">
        <v>3</v>
      </c>
      <c r="D68" s="245">
        <v>0</v>
      </c>
      <c r="E68" s="245" t="s">
        <v>88</v>
      </c>
      <c r="F68" s="245" t="s">
        <v>88</v>
      </c>
      <c r="G68" s="245" t="s">
        <v>88</v>
      </c>
      <c r="H68" s="258" t="s">
        <v>88</v>
      </c>
    </row>
    <row r="69" spans="1:8">
      <c r="A69" s="54" t="s">
        <v>16</v>
      </c>
      <c r="B69" s="197">
        <v>3</v>
      </c>
      <c r="C69" s="51">
        <v>3</v>
      </c>
      <c r="D69" s="51">
        <v>0</v>
      </c>
      <c r="E69" s="51" t="s">
        <v>88</v>
      </c>
      <c r="F69" s="51" t="s">
        <v>88</v>
      </c>
      <c r="G69" s="51" t="s">
        <v>88</v>
      </c>
      <c r="H69" s="59" t="s">
        <v>88</v>
      </c>
    </row>
    <row r="70" spans="1:8" ht="16.5" customHeight="1">
      <c r="A70" s="263" t="s">
        <v>17</v>
      </c>
      <c r="B70" s="244">
        <v>21</v>
      </c>
      <c r="C70" s="245">
        <v>17</v>
      </c>
      <c r="D70" s="245">
        <v>4</v>
      </c>
      <c r="E70" s="245">
        <v>16</v>
      </c>
      <c r="F70" s="245">
        <v>5</v>
      </c>
      <c r="G70" s="245">
        <v>0</v>
      </c>
      <c r="H70" s="258">
        <v>28</v>
      </c>
    </row>
    <row r="71" spans="1:8">
      <c r="A71" s="54" t="s">
        <v>28</v>
      </c>
      <c r="B71" s="197">
        <v>21</v>
      </c>
      <c r="C71" s="51">
        <v>17</v>
      </c>
      <c r="D71" s="51">
        <v>4</v>
      </c>
      <c r="E71" s="51">
        <v>16</v>
      </c>
      <c r="F71" s="51">
        <v>5</v>
      </c>
      <c r="G71" s="51">
        <v>0</v>
      </c>
      <c r="H71" s="59">
        <v>28</v>
      </c>
    </row>
    <row r="72" spans="1:8" ht="16.5" customHeight="1">
      <c r="A72" s="263" t="s">
        <v>18</v>
      </c>
      <c r="B72" s="244">
        <v>12</v>
      </c>
      <c r="C72" s="245">
        <v>10</v>
      </c>
      <c r="D72" s="245">
        <v>2</v>
      </c>
      <c r="E72" s="245">
        <v>9</v>
      </c>
      <c r="F72" s="245">
        <v>3</v>
      </c>
      <c r="G72" s="245">
        <v>0</v>
      </c>
      <c r="H72" s="258">
        <v>25.5</v>
      </c>
    </row>
    <row r="73" spans="1:8">
      <c r="A73" s="54" t="s">
        <v>29</v>
      </c>
      <c r="B73" s="197">
        <v>12</v>
      </c>
      <c r="C73" s="51">
        <v>10</v>
      </c>
      <c r="D73" s="51">
        <v>2</v>
      </c>
      <c r="E73" s="51">
        <v>9</v>
      </c>
      <c r="F73" s="51">
        <v>3</v>
      </c>
      <c r="G73" s="51">
        <v>0</v>
      </c>
      <c r="H73" s="59">
        <v>25.5</v>
      </c>
    </row>
    <row r="74" spans="1:8" ht="16.5" customHeight="1">
      <c r="A74" s="263" t="s">
        <v>19</v>
      </c>
      <c r="B74" s="244">
        <v>21</v>
      </c>
      <c r="C74" s="245">
        <v>17</v>
      </c>
      <c r="D74" s="245">
        <v>4</v>
      </c>
      <c r="E74" s="245">
        <v>15</v>
      </c>
      <c r="F74" s="245">
        <v>5</v>
      </c>
      <c r="G74" s="245">
        <v>1</v>
      </c>
      <c r="H74" s="258">
        <v>28.38</v>
      </c>
    </row>
    <row r="75" spans="1:8">
      <c r="A75" s="54" t="s">
        <v>142</v>
      </c>
      <c r="B75" s="197">
        <v>1</v>
      </c>
      <c r="C75" s="51">
        <v>0</v>
      </c>
      <c r="D75" s="51">
        <v>1</v>
      </c>
      <c r="E75" s="51" t="s">
        <v>88</v>
      </c>
      <c r="F75" s="51" t="s">
        <v>88</v>
      </c>
      <c r="G75" s="51" t="s">
        <v>88</v>
      </c>
      <c r="H75" s="59" t="s">
        <v>88</v>
      </c>
    </row>
    <row r="76" spans="1:8">
      <c r="A76" s="54" t="s">
        <v>143</v>
      </c>
      <c r="B76" s="197">
        <v>3</v>
      </c>
      <c r="C76" s="51">
        <v>3</v>
      </c>
      <c r="D76" s="51">
        <v>0</v>
      </c>
      <c r="E76" s="51">
        <v>2</v>
      </c>
      <c r="F76" s="51">
        <v>1</v>
      </c>
      <c r="G76" s="51">
        <v>0</v>
      </c>
      <c r="H76" s="59">
        <v>33</v>
      </c>
    </row>
    <row r="77" spans="1:8">
      <c r="A77" s="54" t="s">
        <v>144</v>
      </c>
      <c r="B77" s="197">
        <v>5</v>
      </c>
      <c r="C77" s="51">
        <v>5</v>
      </c>
      <c r="D77" s="51">
        <v>0</v>
      </c>
      <c r="E77" s="51">
        <v>4</v>
      </c>
      <c r="F77" s="51">
        <v>1</v>
      </c>
      <c r="G77" s="51">
        <v>0</v>
      </c>
      <c r="H77" s="59">
        <v>27.8</v>
      </c>
    </row>
    <row r="78" spans="1:8">
      <c r="A78" s="54" t="s">
        <v>145</v>
      </c>
      <c r="B78" s="194">
        <v>10</v>
      </c>
      <c r="C78" s="45">
        <v>7</v>
      </c>
      <c r="D78" s="45">
        <v>3</v>
      </c>
      <c r="E78" s="45">
        <v>8</v>
      </c>
      <c r="F78" s="45">
        <v>1</v>
      </c>
      <c r="G78" s="45">
        <v>1</v>
      </c>
      <c r="H78" s="48">
        <v>29</v>
      </c>
    </row>
    <row r="79" spans="1:8">
      <c r="A79" s="54" t="s">
        <v>146</v>
      </c>
      <c r="B79" s="194">
        <v>2</v>
      </c>
      <c r="C79" s="45">
        <v>2</v>
      </c>
      <c r="D79" s="45">
        <v>0</v>
      </c>
      <c r="E79" s="51" t="s">
        <v>88</v>
      </c>
      <c r="F79" s="51" t="s">
        <v>88</v>
      </c>
      <c r="G79" s="51" t="s">
        <v>88</v>
      </c>
      <c r="H79" s="52" t="s">
        <v>88</v>
      </c>
    </row>
    <row r="80" spans="1:8" ht="16.5" customHeight="1">
      <c r="A80" s="263" t="s">
        <v>20</v>
      </c>
      <c r="B80" s="244">
        <v>86</v>
      </c>
      <c r="C80" s="245">
        <v>65</v>
      </c>
      <c r="D80" s="245">
        <v>21</v>
      </c>
      <c r="E80" s="245">
        <v>66</v>
      </c>
      <c r="F80" s="245">
        <v>15</v>
      </c>
      <c r="G80" s="245">
        <v>5</v>
      </c>
      <c r="H80" s="258">
        <v>24.97</v>
      </c>
    </row>
    <row r="81" spans="1:8">
      <c r="A81" s="54" t="s">
        <v>147</v>
      </c>
      <c r="B81" s="197">
        <v>1</v>
      </c>
      <c r="C81" s="51">
        <v>1</v>
      </c>
      <c r="D81" s="51">
        <v>0</v>
      </c>
      <c r="E81" s="51" t="s">
        <v>88</v>
      </c>
      <c r="F81" s="51" t="s">
        <v>88</v>
      </c>
      <c r="G81" s="51" t="s">
        <v>88</v>
      </c>
      <c r="H81" s="59" t="s">
        <v>88</v>
      </c>
    </row>
    <row r="82" spans="1:8">
      <c r="A82" s="54" t="s">
        <v>148</v>
      </c>
      <c r="B82" s="197">
        <v>15</v>
      </c>
      <c r="C82" s="51">
        <v>15</v>
      </c>
      <c r="D82" s="51">
        <v>0</v>
      </c>
      <c r="E82" s="51">
        <v>9</v>
      </c>
      <c r="F82" s="51">
        <v>6</v>
      </c>
      <c r="G82" s="51">
        <v>0</v>
      </c>
      <c r="H82" s="59">
        <v>34</v>
      </c>
    </row>
    <row r="83" spans="1:8">
      <c r="A83" s="54" t="s">
        <v>149</v>
      </c>
      <c r="B83" s="194">
        <v>2</v>
      </c>
      <c r="C83" s="45">
        <v>1</v>
      </c>
      <c r="D83" s="45">
        <v>1</v>
      </c>
      <c r="E83" s="51" t="s">
        <v>88</v>
      </c>
      <c r="F83" s="51" t="s">
        <v>88</v>
      </c>
      <c r="G83" s="51" t="s">
        <v>88</v>
      </c>
      <c r="H83" s="52" t="s">
        <v>88</v>
      </c>
    </row>
    <row r="84" spans="1:8">
      <c r="A84" s="54" t="s">
        <v>150</v>
      </c>
      <c r="B84" s="194">
        <v>18</v>
      </c>
      <c r="C84" s="45">
        <v>10</v>
      </c>
      <c r="D84" s="45">
        <v>8</v>
      </c>
      <c r="E84" s="45">
        <v>15</v>
      </c>
      <c r="F84" s="45">
        <v>1</v>
      </c>
      <c r="G84" s="45">
        <v>2</v>
      </c>
      <c r="H84" s="48">
        <v>21.06</v>
      </c>
    </row>
    <row r="85" spans="1:8">
      <c r="A85" s="54" t="s">
        <v>151</v>
      </c>
      <c r="B85" s="194">
        <v>8</v>
      </c>
      <c r="C85" s="45">
        <v>5</v>
      </c>
      <c r="D85" s="45">
        <v>3</v>
      </c>
      <c r="E85" s="45">
        <v>6</v>
      </c>
      <c r="F85" s="45">
        <v>2</v>
      </c>
      <c r="G85" s="45">
        <v>0</v>
      </c>
      <c r="H85" s="48">
        <v>26.88</v>
      </c>
    </row>
    <row r="86" spans="1:8">
      <c r="A86" s="54" t="s">
        <v>152</v>
      </c>
      <c r="B86" s="194">
        <v>42</v>
      </c>
      <c r="C86" s="45">
        <v>33</v>
      </c>
      <c r="D86" s="45">
        <v>9</v>
      </c>
      <c r="E86" s="45">
        <v>34</v>
      </c>
      <c r="F86" s="45">
        <v>6</v>
      </c>
      <c r="G86" s="45">
        <v>2</v>
      </c>
      <c r="H86" s="48">
        <v>23.12</v>
      </c>
    </row>
    <row r="87" spans="1:8" ht="19.5" customHeight="1">
      <c r="A87" s="177" t="s">
        <v>32</v>
      </c>
      <c r="B87" s="265">
        <v>23</v>
      </c>
      <c r="C87" s="266">
        <v>10</v>
      </c>
      <c r="D87" s="266">
        <v>13</v>
      </c>
      <c r="E87" s="266">
        <v>20</v>
      </c>
      <c r="F87" s="266">
        <v>2</v>
      </c>
      <c r="G87" s="266">
        <v>1</v>
      </c>
      <c r="H87" s="267">
        <v>24.347826086956523</v>
      </c>
    </row>
    <row r="88" spans="1:8">
      <c r="A88" s="263" t="s">
        <v>10</v>
      </c>
      <c r="B88" s="244">
        <v>5</v>
      </c>
      <c r="C88" s="245">
        <v>3</v>
      </c>
      <c r="D88" s="245">
        <v>2</v>
      </c>
      <c r="E88" s="245">
        <v>4</v>
      </c>
      <c r="F88" s="245">
        <v>1</v>
      </c>
      <c r="G88" s="245">
        <v>0</v>
      </c>
      <c r="H88" s="258">
        <v>23.4</v>
      </c>
    </row>
    <row r="89" spans="1:8">
      <c r="A89" s="54" t="s">
        <v>153</v>
      </c>
      <c r="B89" s="197">
        <v>1</v>
      </c>
      <c r="C89" s="51">
        <v>1</v>
      </c>
      <c r="D89" s="51">
        <v>0</v>
      </c>
      <c r="E89" s="51" t="s">
        <v>88</v>
      </c>
      <c r="F89" s="51" t="s">
        <v>88</v>
      </c>
      <c r="G89" s="51" t="s">
        <v>88</v>
      </c>
      <c r="H89" s="52" t="s">
        <v>88</v>
      </c>
    </row>
    <row r="90" spans="1:8">
      <c r="A90" s="54" t="s">
        <v>154</v>
      </c>
      <c r="B90" s="197">
        <v>1</v>
      </c>
      <c r="C90" s="51">
        <v>1</v>
      </c>
      <c r="D90" s="51">
        <v>0</v>
      </c>
      <c r="E90" s="51" t="s">
        <v>88</v>
      </c>
      <c r="F90" s="51" t="s">
        <v>88</v>
      </c>
      <c r="G90" s="51" t="s">
        <v>88</v>
      </c>
      <c r="H90" s="52" t="s">
        <v>88</v>
      </c>
    </row>
    <row r="91" spans="1:8">
      <c r="A91" s="54" t="s">
        <v>155</v>
      </c>
      <c r="B91" s="197">
        <v>1</v>
      </c>
      <c r="C91" s="51">
        <v>0</v>
      </c>
      <c r="D91" s="51">
        <v>1</v>
      </c>
      <c r="E91" s="51" t="s">
        <v>88</v>
      </c>
      <c r="F91" s="51" t="s">
        <v>88</v>
      </c>
      <c r="G91" s="51" t="s">
        <v>88</v>
      </c>
      <c r="H91" s="52" t="s">
        <v>88</v>
      </c>
    </row>
    <row r="92" spans="1:8">
      <c r="A92" s="54" t="s">
        <v>156</v>
      </c>
      <c r="B92" s="197">
        <v>2</v>
      </c>
      <c r="C92" s="51">
        <v>1</v>
      </c>
      <c r="D92" s="51">
        <v>1</v>
      </c>
      <c r="E92" s="51" t="s">
        <v>88</v>
      </c>
      <c r="F92" s="51" t="s">
        <v>88</v>
      </c>
      <c r="G92" s="51" t="s">
        <v>88</v>
      </c>
      <c r="H92" s="52" t="s">
        <v>88</v>
      </c>
    </row>
    <row r="93" spans="1:8">
      <c r="A93" s="263" t="s">
        <v>23</v>
      </c>
      <c r="B93" s="244">
        <v>1</v>
      </c>
      <c r="C93" s="245">
        <v>0</v>
      </c>
      <c r="D93" s="245">
        <v>1</v>
      </c>
      <c r="E93" s="245" t="s">
        <v>88</v>
      </c>
      <c r="F93" s="245" t="s">
        <v>88</v>
      </c>
      <c r="G93" s="245" t="s">
        <v>88</v>
      </c>
      <c r="H93" s="258" t="s">
        <v>88</v>
      </c>
    </row>
    <row r="94" spans="1:8">
      <c r="A94" s="60" t="s">
        <v>157</v>
      </c>
      <c r="B94" s="197">
        <v>1</v>
      </c>
      <c r="C94" s="51">
        <v>0</v>
      </c>
      <c r="D94" s="51">
        <v>1</v>
      </c>
      <c r="E94" s="51" t="s">
        <v>88</v>
      </c>
      <c r="F94" s="51" t="s">
        <v>88</v>
      </c>
      <c r="G94" s="51" t="s">
        <v>88</v>
      </c>
      <c r="H94" s="52" t="s">
        <v>88</v>
      </c>
    </row>
    <row r="95" spans="1:8">
      <c r="A95" s="263" t="s">
        <v>13</v>
      </c>
      <c r="B95" s="244">
        <v>11</v>
      </c>
      <c r="C95" s="245">
        <v>3</v>
      </c>
      <c r="D95" s="245">
        <v>8</v>
      </c>
      <c r="E95" s="245">
        <v>9</v>
      </c>
      <c r="F95" s="245">
        <v>1</v>
      </c>
      <c r="G95" s="245">
        <v>1</v>
      </c>
      <c r="H95" s="264">
        <v>24.454545454545453</v>
      </c>
    </row>
    <row r="96" spans="1:8">
      <c r="A96" s="60" t="s">
        <v>158</v>
      </c>
      <c r="B96" s="197">
        <v>2</v>
      </c>
      <c r="C96" s="51">
        <v>1</v>
      </c>
      <c r="D96" s="51">
        <v>1</v>
      </c>
      <c r="E96" s="51" t="s">
        <v>88</v>
      </c>
      <c r="F96" s="51" t="s">
        <v>88</v>
      </c>
      <c r="G96" s="51" t="s">
        <v>88</v>
      </c>
      <c r="H96" s="52" t="s">
        <v>88</v>
      </c>
    </row>
    <row r="97" spans="1:8">
      <c r="A97" s="60" t="s">
        <v>159</v>
      </c>
      <c r="B97" s="197">
        <v>2</v>
      </c>
      <c r="C97" s="51">
        <v>1</v>
      </c>
      <c r="D97" s="51">
        <v>1</v>
      </c>
      <c r="E97" s="51" t="s">
        <v>88</v>
      </c>
      <c r="F97" s="51" t="s">
        <v>88</v>
      </c>
      <c r="G97" s="51" t="s">
        <v>88</v>
      </c>
      <c r="H97" s="52" t="s">
        <v>88</v>
      </c>
    </row>
    <row r="98" spans="1:8" ht="12.75" customHeight="1">
      <c r="A98" s="60" t="s">
        <v>160</v>
      </c>
      <c r="B98" s="197">
        <v>1</v>
      </c>
      <c r="C98" s="51">
        <v>0</v>
      </c>
      <c r="D98" s="51">
        <v>1</v>
      </c>
      <c r="E98" s="51" t="s">
        <v>88</v>
      </c>
      <c r="F98" s="51" t="s">
        <v>88</v>
      </c>
      <c r="G98" s="51" t="s">
        <v>88</v>
      </c>
      <c r="H98" s="52" t="s">
        <v>88</v>
      </c>
    </row>
    <row r="99" spans="1:8">
      <c r="A99" s="12" t="s">
        <v>161</v>
      </c>
      <c r="B99" s="197">
        <v>2</v>
      </c>
      <c r="C99" s="51">
        <v>0</v>
      </c>
      <c r="D99" s="51">
        <v>2</v>
      </c>
      <c r="E99" s="51" t="s">
        <v>88</v>
      </c>
      <c r="F99" s="51" t="s">
        <v>88</v>
      </c>
      <c r="G99" s="51" t="s">
        <v>88</v>
      </c>
      <c r="H99" s="52" t="s">
        <v>88</v>
      </c>
    </row>
    <row r="100" spans="1:8">
      <c r="A100" s="12" t="s">
        <v>162</v>
      </c>
      <c r="B100" s="197">
        <v>2</v>
      </c>
      <c r="C100" s="51">
        <v>0</v>
      </c>
      <c r="D100" s="51">
        <v>2</v>
      </c>
      <c r="E100" s="51" t="s">
        <v>88</v>
      </c>
      <c r="F100" s="51" t="s">
        <v>88</v>
      </c>
      <c r="G100" s="51" t="s">
        <v>88</v>
      </c>
      <c r="H100" s="52" t="s">
        <v>88</v>
      </c>
    </row>
    <row r="101" spans="1:8" ht="12.75" customHeight="1">
      <c r="A101" s="12" t="s">
        <v>163</v>
      </c>
      <c r="B101" s="197">
        <v>1</v>
      </c>
      <c r="C101" s="51">
        <v>1</v>
      </c>
      <c r="D101" s="51">
        <v>0</v>
      </c>
      <c r="E101" s="51" t="s">
        <v>88</v>
      </c>
      <c r="F101" s="51" t="s">
        <v>88</v>
      </c>
      <c r="G101" s="51" t="s">
        <v>88</v>
      </c>
      <c r="H101" s="52" t="s">
        <v>88</v>
      </c>
    </row>
    <row r="102" spans="1:8">
      <c r="A102" s="54" t="s">
        <v>164</v>
      </c>
      <c r="B102" s="194">
        <v>1</v>
      </c>
      <c r="C102" s="45">
        <v>0</v>
      </c>
      <c r="D102" s="45">
        <v>1</v>
      </c>
      <c r="E102" s="51" t="s">
        <v>88</v>
      </c>
      <c r="F102" s="51" t="s">
        <v>88</v>
      </c>
      <c r="G102" s="51" t="s">
        <v>88</v>
      </c>
      <c r="H102" s="52" t="s">
        <v>88</v>
      </c>
    </row>
    <row r="103" spans="1:8">
      <c r="A103" s="263" t="s">
        <v>19</v>
      </c>
      <c r="B103" s="244">
        <v>3</v>
      </c>
      <c r="C103" s="245">
        <v>2</v>
      </c>
      <c r="D103" s="245">
        <v>1</v>
      </c>
      <c r="E103" s="245" t="s">
        <v>88</v>
      </c>
      <c r="F103" s="245" t="s">
        <v>88</v>
      </c>
      <c r="G103" s="245" t="s">
        <v>88</v>
      </c>
      <c r="H103" s="264" t="s">
        <v>88</v>
      </c>
    </row>
    <row r="104" spans="1:8">
      <c r="A104" s="54" t="s">
        <v>165</v>
      </c>
      <c r="B104" s="197">
        <v>2</v>
      </c>
      <c r="C104" s="51">
        <v>1</v>
      </c>
      <c r="D104" s="51">
        <v>1</v>
      </c>
      <c r="E104" s="51" t="s">
        <v>88</v>
      </c>
      <c r="F104" s="51" t="s">
        <v>88</v>
      </c>
      <c r="G104" s="51" t="s">
        <v>88</v>
      </c>
      <c r="H104" s="52" t="s">
        <v>88</v>
      </c>
    </row>
    <row r="105" spans="1:8">
      <c r="A105" s="12" t="s">
        <v>166</v>
      </c>
      <c r="B105" s="197">
        <v>1</v>
      </c>
      <c r="C105" s="51">
        <v>1</v>
      </c>
      <c r="D105" s="51">
        <v>0</v>
      </c>
      <c r="E105" s="51" t="s">
        <v>88</v>
      </c>
      <c r="F105" s="51" t="s">
        <v>88</v>
      </c>
      <c r="G105" s="51" t="s">
        <v>88</v>
      </c>
      <c r="H105" s="52" t="s">
        <v>88</v>
      </c>
    </row>
    <row r="106" spans="1:8">
      <c r="A106" s="263" t="s">
        <v>28</v>
      </c>
      <c r="B106" s="244">
        <v>3</v>
      </c>
      <c r="C106" s="245">
        <v>2</v>
      </c>
      <c r="D106" s="245">
        <v>1</v>
      </c>
      <c r="E106" s="245">
        <v>3</v>
      </c>
      <c r="F106" s="245">
        <v>0</v>
      </c>
      <c r="G106" s="245">
        <v>0</v>
      </c>
      <c r="H106" s="264">
        <v>28</v>
      </c>
    </row>
    <row r="107" spans="1:8">
      <c r="A107" s="60" t="s">
        <v>28</v>
      </c>
      <c r="B107" s="197">
        <v>2</v>
      </c>
      <c r="C107" s="51">
        <v>1</v>
      </c>
      <c r="D107" s="51">
        <v>1</v>
      </c>
      <c r="E107" s="51" t="s">
        <v>88</v>
      </c>
      <c r="F107" s="51" t="s">
        <v>88</v>
      </c>
      <c r="G107" s="51" t="s">
        <v>88</v>
      </c>
      <c r="H107" s="53" t="s">
        <v>88</v>
      </c>
    </row>
    <row r="108" spans="1:8">
      <c r="A108" s="12" t="s">
        <v>167</v>
      </c>
      <c r="B108" s="197">
        <v>1</v>
      </c>
      <c r="C108" s="51">
        <v>1</v>
      </c>
      <c r="D108" s="51">
        <v>0</v>
      </c>
      <c r="E108" s="51" t="s">
        <v>88</v>
      </c>
      <c r="F108" s="51" t="s">
        <v>88</v>
      </c>
      <c r="G108" s="51" t="s">
        <v>88</v>
      </c>
      <c r="H108" s="53" t="s">
        <v>88</v>
      </c>
    </row>
    <row r="109" spans="1:8">
      <c r="A109" s="360" t="s">
        <v>392</v>
      </c>
      <c r="B109" s="360"/>
      <c r="C109" s="360"/>
      <c r="D109" s="360"/>
      <c r="E109" s="360"/>
      <c r="F109" s="360"/>
      <c r="G109" s="360"/>
      <c r="H109" s="360"/>
    </row>
    <row r="110" spans="1:8">
      <c r="A110" s="10"/>
      <c r="B110" s="55"/>
      <c r="C110" s="55"/>
      <c r="D110" s="55"/>
      <c r="E110" s="1"/>
      <c r="F110" s="1"/>
      <c r="G110" s="1"/>
      <c r="H110" s="57"/>
    </row>
    <row r="111" spans="1:8">
      <c r="A111" s="378" t="s">
        <v>33</v>
      </c>
      <c r="B111" s="378"/>
      <c r="C111" s="378"/>
      <c r="D111" s="378"/>
      <c r="E111" s="378"/>
      <c r="F111" s="378"/>
      <c r="G111" s="378"/>
      <c r="H111" s="378"/>
    </row>
    <row r="112" spans="1:8" ht="30" customHeight="1">
      <c r="A112" s="368" t="s">
        <v>96</v>
      </c>
      <c r="B112" s="368"/>
      <c r="C112" s="368"/>
      <c r="D112" s="368"/>
      <c r="E112" s="368"/>
      <c r="F112" s="368"/>
      <c r="G112" s="368"/>
      <c r="H112" s="368"/>
    </row>
    <row r="113" spans="1:8" ht="30.75" customHeight="1">
      <c r="A113" s="368" t="s">
        <v>168</v>
      </c>
      <c r="B113" s="379"/>
      <c r="C113" s="379"/>
      <c r="D113" s="379"/>
      <c r="E113" s="379"/>
      <c r="F113" s="379"/>
      <c r="G113" s="379"/>
      <c r="H113" s="379"/>
    </row>
  </sheetData>
  <mergeCells count="8">
    <mergeCell ref="A112:H112"/>
    <mergeCell ref="A113:H113"/>
    <mergeCell ref="A109:H109"/>
    <mergeCell ref="A1:H1"/>
    <mergeCell ref="A2:H2"/>
    <mergeCell ref="G3:H3"/>
    <mergeCell ref="E4:G4"/>
    <mergeCell ref="A111:H111"/>
  </mergeCells>
  <pageMargins left="0.78740157499999996" right="0.78740157499999996" top="0.984251969" bottom="0.984251969" header="0.4921259845" footer="0.4921259845"/>
  <pageSetup paperSize="9" scale="82" fitToHeight="0"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62735E-CA00-4D93-8522-B8C0E0E770D0}">
  <sheetPr>
    <tabColor theme="5" tint="0.59999389629810485"/>
    <pageSetUpPr fitToPage="1"/>
  </sheetPr>
  <dimension ref="A1:K32"/>
  <sheetViews>
    <sheetView zoomScaleNormal="100" workbookViewId="0">
      <selection activeCell="A37" sqref="A37:F37"/>
    </sheetView>
  </sheetViews>
  <sheetFormatPr baseColWidth="10" defaultRowHeight="12.75"/>
  <cols>
    <col min="1" max="1" width="55.85546875" customWidth="1"/>
    <col min="2" max="2" width="7.85546875" customWidth="1"/>
    <col min="3" max="3" width="10.5703125" customWidth="1"/>
    <col min="4" max="4" width="10.85546875" customWidth="1"/>
    <col min="5" max="7" width="12" customWidth="1"/>
  </cols>
  <sheetData>
    <row r="1" spans="1:11" ht="15" customHeight="1">
      <c r="A1" s="381" t="s">
        <v>169</v>
      </c>
      <c r="B1" s="374"/>
      <c r="C1" s="374"/>
      <c r="D1" s="374"/>
      <c r="E1" s="374"/>
      <c r="F1" s="374"/>
      <c r="G1" s="374"/>
    </row>
    <row r="2" spans="1:11">
      <c r="A2" s="382" t="s">
        <v>1</v>
      </c>
      <c r="B2" s="374"/>
      <c r="C2" s="374"/>
      <c r="D2" s="374"/>
      <c r="E2" s="374"/>
      <c r="F2" s="374"/>
      <c r="G2" s="374"/>
    </row>
    <row r="3" spans="1:11">
      <c r="A3" s="1"/>
      <c r="B3" s="1"/>
      <c r="C3" s="1"/>
      <c r="D3" s="1"/>
      <c r="E3" s="1"/>
      <c r="F3" s="375" t="s">
        <v>170</v>
      </c>
      <c r="G3" s="376"/>
    </row>
    <row r="4" spans="1:11">
      <c r="A4" s="1"/>
      <c r="B4" s="5" t="s">
        <v>3</v>
      </c>
      <c r="C4" s="5"/>
      <c r="D4" s="18"/>
      <c r="E4" s="377" t="s">
        <v>94</v>
      </c>
      <c r="F4" s="377"/>
      <c r="G4" s="377"/>
    </row>
    <row r="5" spans="1:11">
      <c r="A5" s="4"/>
      <c r="B5" s="55"/>
      <c r="C5" s="61" t="s">
        <v>4</v>
      </c>
      <c r="D5" s="61" t="s">
        <v>5</v>
      </c>
      <c r="E5" s="17" t="s">
        <v>51</v>
      </c>
      <c r="F5" s="62" t="s">
        <v>95</v>
      </c>
      <c r="G5" s="17" t="s">
        <v>55</v>
      </c>
    </row>
    <row r="6" spans="1:11" ht="19.5" customHeight="1">
      <c r="A6" s="14" t="s">
        <v>8</v>
      </c>
      <c r="B6" s="198">
        <v>370</v>
      </c>
      <c r="C6" s="63">
        <v>189</v>
      </c>
      <c r="D6" s="63">
        <v>181</v>
      </c>
      <c r="E6" s="63">
        <v>285</v>
      </c>
      <c r="F6" s="63">
        <v>67</v>
      </c>
      <c r="G6" s="63">
        <v>18</v>
      </c>
    </row>
    <row r="7" spans="1:11" ht="16.5" customHeight="1">
      <c r="A7" s="64" t="s">
        <v>21</v>
      </c>
      <c r="B7" s="199">
        <v>347</v>
      </c>
      <c r="C7" s="65">
        <v>179</v>
      </c>
      <c r="D7" s="65">
        <v>168</v>
      </c>
      <c r="E7" s="65">
        <v>265</v>
      </c>
      <c r="F7" s="65">
        <v>65</v>
      </c>
      <c r="G7" s="65">
        <v>17</v>
      </c>
      <c r="H7" s="66"/>
      <c r="I7" s="66"/>
      <c r="J7" s="66"/>
      <c r="K7" s="66"/>
    </row>
    <row r="8" spans="1:11">
      <c r="A8" s="35" t="s">
        <v>171</v>
      </c>
      <c r="B8" s="197">
        <v>82</v>
      </c>
      <c r="C8" s="51">
        <v>61</v>
      </c>
      <c r="D8" s="51">
        <v>21</v>
      </c>
      <c r="E8" s="51">
        <v>64</v>
      </c>
      <c r="F8" s="51">
        <v>13</v>
      </c>
      <c r="G8" s="51">
        <v>5</v>
      </c>
      <c r="H8" s="66"/>
      <c r="I8" s="66"/>
      <c r="J8" s="66"/>
      <c r="K8" s="66"/>
    </row>
    <row r="9" spans="1:11">
      <c r="A9" s="35" t="s">
        <v>172</v>
      </c>
      <c r="B9" s="197">
        <v>72</v>
      </c>
      <c r="C9" s="51">
        <v>41</v>
      </c>
      <c r="D9" s="51">
        <v>31</v>
      </c>
      <c r="E9" s="51">
        <v>53</v>
      </c>
      <c r="F9" s="51">
        <v>14</v>
      </c>
      <c r="G9" s="51">
        <v>5</v>
      </c>
      <c r="H9" s="66"/>
      <c r="I9" s="66"/>
      <c r="J9" s="66"/>
      <c r="K9" s="66"/>
    </row>
    <row r="10" spans="1:11">
      <c r="A10" s="21" t="s">
        <v>173</v>
      </c>
      <c r="B10" s="194">
        <v>70</v>
      </c>
      <c r="C10" s="45">
        <v>20</v>
      </c>
      <c r="D10" s="45">
        <v>50</v>
      </c>
      <c r="E10" s="45">
        <v>54</v>
      </c>
      <c r="F10" s="45">
        <v>13</v>
      </c>
      <c r="G10" s="45">
        <v>3</v>
      </c>
      <c r="H10" s="66"/>
      <c r="I10" s="66"/>
      <c r="J10" s="66"/>
      <c r="K10" s="66"/>
    </row>
    <row r="11" spans="1:11">
      <c r="A11" s="21" t="s">
        <v>174</v>
      </c>
      <c r="B11" s="194">
        <v>56</v>
      </c>
      <c r="C11" s="45">
        <v>27</v>
      </c>
      <c r="D11" s="45">
        <v>29</v>
      </c>
      <c r="E11" s="45">
        <v>46</v>
      </c>
      <c r="F11" s="45">
        <v>8</v>
      </c>
      <c r="G11" s="45">
        <v>2</v>
      </c>
      <c r="H11" s="66"/>
      <c r="I11" s="66"/>
      <c r="J11" s="66"/>
      <c r="K11" s="66"/>
    </row>
    <row r="12" spans="1:11">
      <c r="A12" s="21" t="s">
        <v>175</v>
      </c>
      <c r="B12" s="194">
        <v>25</v>
      </c>
      <c r="C12" s="45">
        <v>11</v>
      </c>
      <c r="D12" s="45">
        <v>14</v>
      </c>
      <c r="E12" s="45">
        <v>22</v>
      </c>
      <c r="F12" s="45">
        <v>2</v>
      </c>
      <c r="G12" s="45">
        <v>1</v>
      </c>
      <c r="H12" s="66"/>
      <c r="I12" s="66"/>
      <c r="J12" s="66"/>
      <c r="K12" s="66"/>
    </row>
    <row r="13" spans="1:11">
      <c r="A13" s="21" t="s">
        <v>176</v>
      </c>
      <c r="B13" s="197">
        <v>14</v>
      </c>
      <c r="C13" s="51">
        <v>5</v>
      </c>
      <c r="D13" s="51">
        <v>9</v>
      </c>
      <c r="E13" s="51">
        <v>11</v>
      </c>
      <c r="F13" s="51">
        <v>3</v>
      </c>
      <c r="G13" s="51">
        <v>0</v>
      </c>
      <c r="H13" s="66"/>
      <c r="I13" s="66"/>
      <c r="J13" s="66"/>
      <c r="K13" s="66"/>
    </row>
    <row r="14" spans="1:11">
      <c r="A14" s="21" t="s">
        <v>177</v>
      </c>
      <c r="B14" s="194">
        <v>10</v>
      </c>
      <c r="C14" s="45">
        <v>2</v>
      </c>
      <c r="D14" s="45">
        <v>8</v>
      </c>
      <c r="E14" s="45">
        <v>8</v>
      </c>
      <c r="F14" s="45">
        <v>2</v>
      </c>
      <c r="G14" s="45">
        <v>0</v>
      </c>
      <c r="H14" s="66"/>
      <c r="I14" s="66"/>
      <c r="J14" s="66"/>
      <c r="K14" s="66"/>
    </row>
    <row r="15" spans="1:11">
      <c r="A15" s="21" t="s">
        <v>178</v>
      </c>
      <c r="B15" s="194">
        <v>8</v>
      </c>
      <c r="C15" s="45">
        <v>5</v>
      </c>
      <c r="D15" s="45">
        <v>3</v>
      </c>
      <c r="E15" s="45">
        <v>2</v>
      </c>
      <c r="F15" s="45">
        <v>5</v>
      </c>
      <c r="G15" s="45">
        <v>1</v>
      </c>
      <c r="H15" s="66"/>
      <c r="I15" s="66"/>
      <c r="J15" s="66"/>
      <c r="K15" s="66"/>
    </row>
    <row r="16" spans="1:11">
      <c r="A16" s="21" t="s">
        <v>179</v>
      </c>
      <c r="B16" s="194">
        <v>8</v>
      </c>
      <c r="C16" s="45">
        <v>5</v>
      </c>
      <c r="D16" s="45">
        <v>3</v>
      </c>
      <c r="E16" s="51" t="s">
        <v>88</v>
      </c>
      <c r="F16" s="51" t="s">
        <v>88</v>
      </c>
      <c r="G16" s="51" t="s">
        <v>88</v>
      </c>
      <c r="H16" s="66"/>
      <c r="I16" s="66"/>
      <c r="J16" s="66"/>
      <c r="K16" s="66"/>
    </row>
    <row r="17" spans="1:11">
      <c r="A17" s="21" t="s">
        <v>180</v>
      </c>
      <c r="B17" s="194">
        <v>2</v>
      </c>
      <c r="C17" s="45">
        <v>2</v>
      </c>
      <c r="D17" s="45">
        <v>0</v>
      </c>
      <c r="E17" s="51" t="s">
        <v>88</v>
      </c>
      <c r="F17" s="51" t="s">
        <v>88</v>
      </c>
      <c r="G17" s="51" t="s">
        <v>88</v>
      </c>
      <c r="H17" s="66"/>
      <c r="I17" s="66"/>
      <c r="J17" s="66"/>
      <c r="K17" s="66"/>
    </row>
    <row r="18" spans="1:11" ht="16.5" customHeight="1">
      <c r="A18" s="1" t="s">
        <v>32</v>
      </c>
      <c r="B18" s="194">
        <v>23</v>
      </c>
      <c r="C18" s="45">
        <v>10</v>
      </c>
      <c r="D18" s="45">
        <v>13</v>
      </c>
      <c r="E18" s="45">
        <v>20</v>
      </c>
      <c r="F18" s="45">
        <v>2</v>
      </c>
      <c r="G18" s="45">
        <v>1</v>
      </c>
    </row>
    <row r="19" spans="1:11">
      <c r="A19" s="67" t="s">
        <v>181</v>
      </c>
      <c r="B19" s="196">
        <v>9</v>
      </c>
      <c r="C19" s="46">
        <v>5</v>
      </c>
      <c r="D19" s="46">
        <v>4</v>
      </c>
      <c r="E19" s="46">
        <v>6</v>
      </c>
      <c r="F19" s="46">
        <v>2</v>
      </c>
      <c r="G19" s="46">
        <v>1</v>
      </c>
      <c r="H19" s="68"/>
      <c r="I19" s="68"/>
      <c r="J19" s="68"/>
      <c r="K19" s="68"/>
    </row>
    <row r="20" spans="1:11">
      <c r="A20" s="69" t="s">
        <v>182</v>
      </c>
      <c r="B20" s="194">
        <v>6</v>
      </c>
      <c r="C20" s="45">
        <v>1</v>
      </c>
      <c r="D20" s="45">
        <v>5</v>
      </c>
      <c r="E20" s="45">
        <v>6</v>
      </c>
      <c r="F20" s="45">
        <v>0</v>
      </c>
      <c r="G20" s="45">
        <v>0</v>
      </c>
      <c r="H20" s="68"/>
      <c r="I20" s="68"/>
      <c r="J20" s="68"/>
      <c r="K20" s="68"/>
    </row>
    <row r="21" spans="1:11">
      <c r="A21" s="70" t="s">
        <v>183</v>
      </c>
      <c r="B21" s="197">
        <v>3</v>
      </c>
      <c r="C21" s="51">
        <v>3</v>
      </c>
      <c r="D21" s="51">
        <v>0</v>
      </c>
      <c r="E21" s="51">
        <v>3</v>
      </c>
      <c r="F21" s="51">
        <v>0</v>
      </c>
      <c r="G21" s="51">
        <v>0</v>
      </c>
      <c r="H21" s="68"/>
      <c r="I21" s="68"/>
      <c r="J21" s="68"/>
      <c r="K21" s="68"/>
    </row>
    <row r="22" spans="1:11">
      <c r="A22" s="70" t="s">
        <v>184</v>
      </c>
      <c r="B22" s="197">
        <v>2</v>
      </c>
      <c r="C22" s="51">
        <v>1</v>
      </c>
      <c r="D22" s="51">
        <v>1</v>
      </c>
      <c r="E22" s="51" t="s">
        <v>88</v>
      </c>
      <c r="F22" s="51" t="s">
        <v>88</v>
      </c>
      <c r="G22" s="51" t="s">
        <v>88</v>
      </c>
      <c r="H22" s="68"/>
      <c r="I22" s="68"/>
      <c r="J22" s="68"/>
      <c r="K22" s="68"/>
    </row>
    <row r="23" spans="1:11">
      <c r="A23" s="69" t="s">
        <v>185</v>
      </c>
      <c r="B23" s="197">
        <v>2</v>
      </c>
      <c r="C23" s="51">
        <v>0</v>
      </c>
      <c r="D23" s="51">
        <v>2</v>
      </c>
      <c r="E23" s="51" t="s">
        <v>88</v>
      </c>
      <c r="F23" s="51" t="s">
        <v>88</v>
      </c>
      <c r="G23" s="51" t="s">
        <v>88</v>
      </c>
      <c r="H23" s="68"/>
      <c r="I23" s="68"/>
      <c r="J23" s="68"/>
      <c r="K23" s="68"/>
    </row>
    <row r="24" spans="1:11">
      <c r="A24" s="69" t="s">
        <v>186</v>
      </c>
      <c r="B24" s="197">
        <v>1</v>
      </c>
      <c r="C24" s="51">
        <v>0</v>
      </c>
      <c r="D24" s="51">
        <v>1</v>
      </c>
      <c r="E24" s="51" t="s">
        <v>88</v>
      </c>
      <c r="F24" s="51" t="s">
        <v>88</v>
      </c>
      <c r="G24" s="51" t="s">
        <v>88</v>
      </c>
      <c r="H24" s="68"/>
      <c r="I24" s="68"/>
      <c r="J24" s="68"/>
      <c r="K24" s="68"/>
    </row>
    <row r="25" spans="1:11">
      <c r="A25" s="360" t="s">
        <v>392</v>
      </c>
      <c r="B25" s="360"/>
      <c r="C25" s="360"/>
      <c r="D25" s="360"/>
      <c r="E25" s="360"/>
      <c r="F25" s="360"/>
      <c r="G25" s="360"/>
      <c r="H25" s="262"/>
      <c r="I25" s="68"/>
      <c r="J25" s="68"/>
      <c r="K25" s="68"/>
    </row>
    <row r="26" spans="1:11">
      <c r="A26" s="1"/>
      <c r="B26" s="1"/>
      <c r="C26" s="1"/>
      <c r="D26" s="1"/>
      <c r="E26" s="1"/>
      <c r="F26" s="1"/>
      <c r="G26" s="1"/>
    </row>
    <row r="27" spans="1:11">
      <c r="A27" s="378" t="s">
        <v>33</v>
      </c>
      <c r="B27" s="378"/>
      <c r="C27" s="378"/>
      <c r="D27" s="378"/>
      <c r="E27" s="378"/>
      <c r="F27" s="378"/>
      <c r="G27" s="378"/>
    </row>
    <row r="28" spans="1:11" ht="30" customHeight="1">
      <c r="A28" s="368" t="s">
        <v>187</v>
      </c>
      <c r="B28" s="368"/>
      <c r="C28" s="368"/>
      <c r="D28" s="368"/>
      <c r="E28" s="368"/>
      <c r="F28" s="368"/>
      <c r="G28" s="368"/>
    </row>
    <row r="29" spans="1:11" ht="28.5" customHeight="1">
      <c r="A29" s="380" t="s">
        <v>188</v>
      </c>
      <c r="B29" s="380"/>
      <c r="C29" s="380"/>
      <c r="D29" s="380"/>
      <c r="E29" s="380"/>
      <c r="F29" s="380"/>
      <c r="G29" s="380"/>
    </row>
    <row r="32" spans="1:11">
      <c r="B32" s="33"/>
      <c r="C32" s="33"/>
      <c r="D32" s="33"/>
      <c r="E32" s="33"/>
      <c r="F32" s="33"/>
      <c r="G32" s="33"/>
    </row>
  </sheetData>
  <mergeCells count="8">
    <mergeCell ref="A29:G29"/>
    <mergeCell ref="A25:G25"/>
    <mergeCell ref="A1:G1"/>
    <mergeCell ref="A2:G2"/>
    <mergeCell ref="F3:G3"/>
    <mergeCell ref="E4:G4"/>
    <mergeCell ref="A27:G27"/>
    <mergeCell ref="A28:G28"/>
  </mergeCells>
  <pageMargins left="0.78740157499999996" right="0.78740157499999996" top="0.984251969" bottom="0.984251969" header="0.4921259845" footer="0.4921259845"/>
  <pageSetup paperSize="9" scale="72" fitToHeight="0"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639797-D6CD-49C4-9622-776404B152E2}">
  <sheetPr>
    <tabColor theme="5" tint="0.59999389629810485"/>
  </sheetPr>
  <dimension ref="A1:J48"/>
  <sheetViews>
    <sheetView topLeftCell="A16" zoomScaleNormal="100" workbookViewId="0">
      <selection activeCell="A37" sqref="A37:F37"/>
    </sheetView>
  </sheetViews>
  <sheetFormatPr baseColWidth="10" defaultRowHeight="12.75"/>
  <cols>
    <col min="1" max="1" width="32.5703125" customWidth="1"/>
    <col min="2" max="3" width="8.28515625" customWidth="1"/>
    <col min="4" max="4" width="8.140625" customWidth="1"/>
    <col min="5" max="5" width="5.85546875" customWidth="1"/>
    <col min="6" max="6" width="11" customWidth="1"/>
    <col min="7" max="7" width="6.7109375" customWidth="1"/>
    <col min="8" max="8" width="5.5703125" customWidth="1"/>
  </cols>
  <sheetData>
    <row r="1" spans="1:10" ht="30" customHeight="1">
      <c r="A1" s="365" t="s">
        <v>189</v>
      </c>
      <c r="B1" s="374"/>
      <c r="C1" s="374"/>
      <c r="D1" s="374"/>
      <c r="E1" s="374"/>
      <c r="F1" s="374"/>
      <c r="G1" s="374"/>
      <c r="H1" s="374"/>
    </row>
    <row r="2" spans="1:10">
      <c r="A2" s="373" t="s">
        <v>1</v>
      </c>
      <c r="B2" s="374"/>
      <c r="C2" s="374"/>
      <c r="D2" s="374"/>
      <c r="E2" s="374"/>
      <c r="F2" s="374"/>
      <c r="G2" s="374"/>
      <c r="H2" s="374"/>
    </row>
    <row r="3" spans="1:10">
      <c r="A3" s="1"/>
      <c r="B3" s="1"/>
      <c r="C3" s="1"/>
      <c r="D3" s="1"/>
      <c r="E3" s="1"/>
      <c r="F3" s="1"/>
      <c r="G3" s="375" t="s">
        <v>190</v>
      </c>
      <c r="H3" s="383"/>
    </row>
    <row r="4" spans="1:10">
      <c r="A4" s="1"/>
      <c r="B4" s="71" t="s">
        <v>3</v>
      </c>
      <c r="C4" s="71"/>
      <c r="D4" s="72"/>
      <c r="E4" s="384" t="s">
        <v>94</v>
      </c>
      <c r="F4" s="384"/>
      <c r="G4" s="384"/>
      <c r="H4" s="2"/>
    </row>
    <row r="5" spans="1:10" ht="25.5">
      <c r="A5" s="4"/>
      <c r="B5" s="1"/>
      <c r="C5" s="62" t="s">
        <v>4</v>
      </c>
      <c r="D5" s="62" t="s">
        <v>5</v>
      </c>
      <c r="E5" s="62" t="s">
        <v>51</v>
      </c>
      <c r="F5" s="62" t="s">
        <v>95</v>
      </c>
      <c r="G5" s="62" t="s">
        <v>55</v>
      </c>
      <c r="H5" s="62" t="s">
        <v>82</v>
      </c>
    </row>
    <row r="6" spans="1:10" ht="19.5" customHeight="1">
      <c r="A6" s="14" t="s">
        <v>8</v>
      </c>
      <c r="B6" s="200">
        <v>843</v>
      </c>
      <c r="C6" s="73">
        <v>411</v>
      </c>
      <c r="D6" s="73">
        <v>432</v>
      </c>
      <c r="E6" s="73">
        <v>655</v>
      </c>
      <c r="F6" s="73">
        <v>143</v>
      </c>
      <c r="G6" s="73">
        <v>45</v>
      </c>
      <c r="H6" s="74">
        <v>24.74</v>
      </c>
      <c r="I6" s="75"/>
      <c r="J6" s="66"/>
    </row>
    <row r="7" spans="1:10">
      <c r="A7" s="10" t="s">
        <v>38</v>
      </c>
      <c r="B7" s="201">
        <v>185</v>
      </c>
      <c r="C7" s="76">
        <v>130</v>
      </c>
      <c r="D7" s="76">
        <v>55</v>
      </c>
      <c r="E7" s="76">
        <v>150</v>
      </c>
      <c r="F7" s="76">
        <v>31</v>
      </c>
      <c r="G7" s="76">
        <v>4</v>
      </c>
      <c r="H7" s="77">
        <v>25.49</v>
      </c>
      <c r="I7" s="75"/>
      <c r="J7" s="66"/>
    </row>
    <row r="8" spans="1:10">
      <c r="A8" s="10" t="s">
        <v>39</v>
      </c>
      <c r="B8" s="175">
        <v>197</v>
      </c>
      <c r="C8" s="8">
        <v>68</v>
      </c>
      <c r="D8" s="8">
        <v>129</v>
      </c>
      <c r="E8" s="8">
        <v>146</v>
      </c>
      <c r="F8" s="8">
        <v>34</v>
      </c>
      <c r="G8" s="8">
        <v>17</v>
      </c>
      <c r="H8" s="78">
        <v>23.99</v>
      </c>
      <c r="I8" s="75"/>
      <c r="J8" s="66"/>
    </row>
    <row r="9" spans="1:10">
      <c r="A9" s="10" t="s">
        <v>40</v>
      </c>
      <c r="B9" s="175">
        <v>148</v>
      </c>
      <c r="C9" s="8">
        <v>77</v>
      </c>
      <c r="D9" s="8">
        <v>71</v>
      </c>
      <c r="E9" s="8">
        <v>120</v>
      </c>
      <c r="F9" s="8">
        <v>23</v>
      </c>
      <c r="G9" s="8">
        <v>5</v>
      </c>
      <c r="H9" s="79">
        <v>26.74</v>
      </c>
      <c r="I9" s="75"/>
      <c r="J9" s="66"/>
    </row>
    <row r="10" spans="1:10">
      <c r="A10" s="10" t="s">
        <v>41</v>
      </c>
      <c r="B10" s="175">
        <v>98</v>
      </c>
      <c r="C10" s="8">
        <v>31</v>
      </c>
      <c r="D10" s="8">
        <v>67</v>
      </c>
      <c r="E10" s="8">
        <v>80</v>
      </c>
      <c r="F10" s="8">
        <v>14</v>
      </c>
      <c r="G10" s="8">
        <v>4</v>
      </c>
      <c r="H10" s="78">
        <v>23.83</v>
      </c>
      <c r="I10" s="75"/>
      <c r="J10" s="66"/>
    </row>
    <row r="11" spans="1:10">
      <c r="A11" s="10" t="s">
        <v>42</v>
      </c>
      <c r="B11" s="175">
        <v>85</v>
      </c>
      <c r="C11" s="8">
        <v>56</v>
      </c>
      <c r="D11" s="8">
        <v>29</v>
      </c>
      <c r="E11" s="8">
        <v>65</v>
      </c>
      <c r="F11" s="8">
        <v>15</v>
      </c>
      <c r="G11" s="8">
        <v>5</v>
      </c>
      <c r="H11" s="78">
        <v>24.31</v>
      </c>
      <c r="I11" s="75"/>
      <c r="J11" s="66"/>
    </row>
    <row r="12" spans="1:10">
      <c r="A12" s="10" t="s">
        <v>43</v>
      </c>
      <c r="B12" s="175">
        <v>107</v>
      </c>
      <c r="C12" s="8">
        <v>33</v>
      </c>
      <c r="D12" s="8">
        <v>74</v>
      </c>
      <c r="E12" s="8">
        <v>76</v>
      </c>
      <c r="F12" s="8">
        <v>23</v>
      </c>
      <c r="G12" s="8">
        <v>8</v>
      </c>
      <c r="H12" s="78">
        <v>23.24</v>
      </c>
      <c r="I12" s="75"/>
      <c r="J12" s="66"/>
    </row>
    <row r="13" spans="1:10">
      <c r="A13" s="10" t="s">
        <v>44</v>
      </c>
      <c r="B13" s="175">
        <v>23</v>
      </c>
      <c r="C13" s="8">
        <v>16</v>
      </c>
      <c r="D13" s="8">
        <v>7</v>
      </c>
      <c r="E13" s="8">
        <v>18</v>
      </c>
      <c r="F13" s="8">
        <v>3</v>
      </c>
      <c r="G13" s="8">
        <v>2</v>
      </c>
      <c r="H13" s="79">
        <v>23.89</v>
      </c>
      <c r="I13" s="75"/>
      <c r="J13" s="66"/>
    </row>
    <row r="14" spans="1:10" ht="19.5" customHeight="1">
      <c r="A14" s="16" t="s">
        <v>45</v>
      </c>
      <c r="B14" s="202">
        <v>110</v>
      </c>
      <c r="C14" s="28">
        <v>44</v>
      </c>
      <c r="D14" s="28">
        <v>66</v>
      </c>
      <c r="E14" s="80">
        <v>75</v>
      </c>
      <c r="F14" s="80">
        <v>15</v>
      </c>
      <c r="G14" s="80">
        <v>20</v>
      </c>
      <c r="H14" s="81">
        <v>27.9</v>
      </c>
      <c r="I14" s="66"/>
      <c r="J14" s="66"/>
    </row>
    <row r="15" spans="1:10">
      <c r="A15" s="11" t="s">
        <v>39</v>
      </c>
      <c r="B15" s="201">
        <v>72</v>
      </c>
      <c r="C15" s="82">
        <v>29</v>
      </c>
      <c r="D15" s="82">
        <v>43</v>
      </c>
      <c r="E15" s="83">
        <v>47</v>
      </c>
      <c r="F15" s="83">
        <v>10</v>
      </c>
      <c r="G15" s="83">
        <v>15</v>
      </c>
      <c r="H15" s="47">
        <v>24.92</v>
      </c>
      <c r="I15" s="66"/>
      <c r="J15" s="66"/>
    </row>
    <row r="16" spans="1:10">
      <c r="A16" s="12" t="s">
        <v>40</v>
      </c>
      <c r="B16" s="175">
        <v>12</v>
      </c>
      <c r="C16" s="22">
        <v>3</v>
      </c>
      <c r="D16" s="22">
        <v>9</v>
      </c>
      <c r="E16" s="84">
        <v>10</v>
      </c>
      <c r="F16" s="84">
        <v>2</v>
      </c>
      <c r="G16" s="84">
        <v>0</v>
      </c>
      <c r="H16" s="59">
        <v>43</v>
      </c>
      <c r="I16" s="66"/>
      <c r="J16" s="66"/>
    </row>
    <row r="17" spans="1:10">
      <c r="A17" s="12" t="s">
        <v>42</v>
      </c>
      <c r="B17" s="175">
        <v>6</v>
      </c>
      <c r="C17" s="22">
        <v>4</v>
      </c>
      <c r="D17" s="22">
        <v>2</v>
      </c>
      <c r="E17" s="84">
        <v>4</v>
      </c>
      <c r="F17" s="84">
        <v>1</v>
      </c>
      <c r="G17" s="84">
        <v>1</v>
      </c>
      <c r="H17" s="59">
        <v>40.5</v>
      </c>
      <c r="I17" s="66"/>
      <c r="J17" s="66"/>
    </row>
    <row r="18" spans="1:10">
      <c r="A18" s="12" t="s">
        <v>43</v>
      </c>
      <c r="B18" s="175">
        <v>20</v>
      </c>
      <c r="C18" s="22">
        <v>8</v>
      </c>
      <c r="D18" s="22">
        <v>12</v>
      </c>
      <c r="E18" s="84">
        <v>14</v>
      </c>
      <c r="F18" s="84">
        <v>2</v>
      </c>
      <c r="G18" s="84">
        <v>4</v>
      </c>
      <c r="H18" s="85">
        <v>25.8</v>
      </c>
      <c r="I18" s="66"/>
      <c r="J18" s="66"/>
    </row>
    <row r="19" spans="1:10" ht="19.5" customHeight="1">
      <c r="A19" s="16" t="s">
        <v>21</v>
      </c>
      <c r="B19" s="202">
        <v>537</v>
      </c>
      <c r="C19" s="28">
        <v>274</v>
      </c>
      <c r="D19" s="28">
        <v>263</v>
      </c>
      <c r="E19" s="80">
        <v>425</v>
      </c>
      <c r="F19" s="80">
        <v>95</v>
      </c>
      <c r="G19" s="80">
        <v>17</v>
      </c>
      <c r="H19" s="81">
        <v>23.42</v>
      </c>
      <c r="I19" s="66"/>
      <c r="J19" s="66"/>
    </row>
    <row r="20" spans="1:10">
      <c r="A20" s="10" t="s">
        <v>38</v>
      </c>
      <c r="B20" s="201">
        <v>136</v>
      </c>
      <c r="C20" s="82">
        <v>98</v>
      </c>
      <c r="D20" s="82">
        <v>38</v>
      </c>
      <c r="E20" s="83">
        <v>111</v>
      </c>
      <c r="F20" s="83">
        <v>22</v>
      </c>
      <c r="G20" s="83">
        <v>3</v>
      </c>
      <c r="H20" s="47">
        <v>24.85</v>
      </c>
      <c r="I20" s="66"/>
      <c r="J20" s="66"/>
    </row>
    <row r="21" spans="1:10">
      <c r="A21" s="10" t="s">
        <v>39</v>
      </c>
      <c r="B21" s="175">
        <v>99</v>
      </c>
      <c r="C21" s="22">
        <v>34</v>
      </c>
      <c r="D21" s="22">
        <v>65</v>
      </c>
      <c r="E21" s="84">
        <v>79</v>
      </c>
      <c r="F21" s="84">
        <v>18</v>
      </c>
      <c r="G21" s="84">
        <v>2</v>
      </c>
      <c r="H21" s="59">
        <v>22.67</v>
      </c>
      <c r="I21" s="66"/>
      <c r="J21" s="66"/>
    </row>
    <row r="22" spans="1:10">
      <c r="A22" s="10" t="s">
        <v>40</v>
      </c>
      <c r="B22" s="175">
        <v>78</v>
      </c>
      <c r="C22" s="22">
        <v>43</v>
      </c>
      <c r="D22" s="22">
        <v>35</v>
      </c>
      <c r="E22" s="84">
        <v>68</v>
      </c>
      <c r="F22" s="84">
        <v>8</v>
      </c>
      <c r="G22" s="84">
        <v>2</v>
      </c>
      <c r="H22" s="57">
        <v>23.42</v>
      </c>
      <c r="I22" s="66"/>
      <c r="J22" s="66"/>
    </row>
    <row r="23" spans="1:10">
      <c r="A23" s="10" t="s">
        <v>41</v>
      </c>
      <c r="B23" s="175">
        <v>74</v>
      </c>
      <c r="C23" s="22">
        <v>23</v>
      </c>
      <c r="D23" s="22">
        <v>51</v>
      </c>
      <c r="E23" s="84">
        <v>57</v>
      </c>
      <c r="F23" s="84">
        <v>13</v>
      </c>
      <c r="G23" s="84">
        <v>4</v>
      </c>
      <c r="H23" s="59">
        <v>23.42</v>
      </c>
      <c r="I23" s="66"/>
      <c r="J23" s="66"/>
    </row>
    <row r="24" spans="1:10">
      <c r="A24" s="10" t="s">
        <v>42</v>
      </c>
      <c r="B24" s="175">
        <v>67</v>
      </c>
      <c r="C24" s="22">
        <v>45</v>
      </c>
      <c r="D24" s="22">
        <v>22</v>
      </c>
      <c r="E24" s="84">
        <v>52</v>
      </c>
      <c r="F24" s="84">
        <v>13</v>
      </c>
      <c r="G24" s="84">
        <v>2</v>
      </c>
      <c r="H24" s="59">
        <v>22.69</v>
      </c>
      <c r="I24" s="66"/>
      <c r="J24" s="66"/>
    </row>
    <row r="25" spans="1:10">
      <c r="A25" s="10" t="s">
        <v>43</v>
      </c>
      <c r="B25" s="175">
        <v>69</v>
      </c>
      <c r="C25" s="22">
        <v>22</v>
      </c>
      <c r="D25" s="22">
        <v>47</v>
      </c>
      <c r="E25" s="84">
        <v>47</v>
      </c>
      <c r="F25" s="84">
        <v>18</v>
      </c>
      <c r="G25" s="84">
        <v>4</v>
      </c>
      <c r="H25" s="59">
        <v>22.48</v>
      </c>
      <c r="I25" s="66"/>
      <c r="J25" s="66"/>
    </row>
    <row r="26" spans="1:10">
      <c r="A26" s="10" t="s">
        <v>44</v>
      </c>
      <c r="B26" s="175">
        <v>14</v>
      </c>
      <c r="C26" s="22">
        <v>9</v>
      </c>
      <c r="D26" s="22">
        <v>5</v>
      </c>
      <c r="E26" s="84">
        <v>11</v>
      </c>
      <c r="F26" s="84">
        <v>3</v>
      </c>
      <c r="G26" s="84">
        <v>0</v>
      </c>
      <c r="H26" s="57">
        <v>23.14</v>
      </c>
      <c r="I26" s="66"/>
      <c r="J26" s="66"/>
    </row>
    <row r="27" spans="1:10" ht="19.5" customHeight="1">
      <c r="A27" s="16" t="s">
        <v>32</v>
      </c>
      <c r="B27" s="202">
        <v>148</v>
      </c>
      <c r="C27" s="28">
        <v>73</v>
      </c>
      <c r="D27" s="28">
        <v>75</v>
      </c>
      <c r="E27" s="80">
        <v>107</v>
      </c>
      <c r="F27" s="80">
        <v>33</v>
      </c>
      <c r="G27" s="80">
        <v>8</v>
      </c>
      <c r="H27" s="81">
        <v>27.19</v>
      </c>
      <c r="I27" s="66"/>
      <c r="J27" s="66"/>
    </row>
    <row r="28" spans="1:10">
      <c r="A28" s="10" t="s">
        <v>38</v>
      </c>
      <c r="B28" s="201">
        <v>36</v>
      </c>
      <c r="C28" s="82">
        <v>24</v>
      </c>
      <c r="D28" s="82">
        <v>12</v>
      </c>
      <c r="E28" s="83">
        <v>26</v>
      </c>
      <c r="F28" s="83">
        <v>9</v>
      </c>
      <c r="G28" s="83">
        <v>1</v>
      </c>
      <c r="H28" s="47">
        <v>27.89</v>
      </c>
      <c r="I28" s="66"/>
      <c r="J28" s="66"/>
    </row>
    <row r="29" spans="1:10">
      <c r="A29" s="10" t="s">
        <v>39</v>
      </c>
      <c r="B29" s="175">
        <v>15</v>
      </c>
      <c r="C29" s="22">
        <v>3</v>
      </c>
      <c r="D29" s="22">
        <v>12</v>
      </c>
      <c r="E29" s="84">
        <v>9</v>
      </c>
      <c r="F29" s="84">
        <v>6</v>
      </c>
      <c r="G29" s="84">
        <v>0</v>
      </c>
      <c r="H29" s="59">
        <v>28.33</v>
      </c>
      <c r="I29" s="66"/>
      <c r="J29" s="66"/>
    </row>
    <row r="30" spans="1:10">
      <c r="A30" s="10" t="s">
        <v>40</v>
      </c>
      <c r="B30" s="175">
        <v>57</v>
      </c>
      <c r="C30" s="22">
        <v>30</v>
      </c>
      <c r="D30" s="22">
        <v>27</v>
      </c>
      <c r="E30" s="84">
        <v>41</v>
      </c>
      <c r="F30" s="84">
        <v>13</v>
      </c>
      <c r="G30" s="84">
        <v>3</v>
      </c>
      <c r="H30" s="59">
        <v>27.86</v>
      </c>
      <c r="I30" s="66"/>
      <c r="J30" s="66"/>
    </row>
    <row r="31" spans="1:10">
      <c r="A31" s="10" t="s">
        <v>41</v>
      </c>
      <c r="B31" s="175">
        <v>21</v>
      </c>
      <c r="C31" s="22">
        <v>7</v>
      </c>
      <c r="D31" s="22">
        <v>14</v>
      </c>
      <c r="E31" s="84">
        <v>20</v>
      </c>
      <c r="F31" s="84">
        <v>1</v>
      </c>
      <c r="G31" s="84">
        <v>0</v>
      </c>
      <c r="H31" s="59">
        <v>25.29</v>
      </c>
      <c r="I31" s="66"/>
      <c r="J31" s="66"/>
    </row>
    <row r="32" spans="1:10">
      <c r="A32" s="10" t="s">
        <v>42</v>
      </c>
      <c r="B32" s="175">
        <v>8</v>
      </c>
      <c r="C32" s="22">
        <v>4</v>
      </c>
      <c r="D32" s="22">
        <v>4</v>
      </c>
      <c r="E32" s="84">
        <v>5</v>
      </c>
      <c r="F32" s="84">
        <v>1</v>
      </c>
      <c r="G32" s="84">
        <v>2</v>
      </c>
      <c r="H32" s="59">
        <v>25.75</v>
      </c>
      <c r="I32" s="66"/>
      <c r="J32" s="66"/>
    </row>
    <row r="33" spans="1:10">
      <c r="A33" s="10" t="s">
        <v>43</v>
      </c>
      <c r="B33" s="175">
        <v>7</v>
      </c>
      <c r="C33" s="22">
        <v>2</v>
      </c>
      <c r="D33" s="22">
        <v>5</v>
      </c>
      <c r="E33" s="84">
        <v>4</v>
      </c>
      <c r="F33" s="84">
        <v>3</v>
      </c>
      <c r="G33" s="84">
        <v>0</v>
      </c>
      <c r="H33" s="59">
        <v>23.43</v>
      </c>
      <c r="I33" s="66"/>
      <c r="J33" s="66"/>
    </row>
    <row r="34" spans="1:10">
      <c r="A34" s="10" t="s">
        <v>44</v>
      </c>
      <c r="B34" s="175">
        <v>4</v>
      </c>
      <c r="C34" s="22">
        <v>3</v>
      </c>
      <c r="D34" s="22">
        <v>1</v>
      </c>
      <c r="E34" s="84">
        <v>2</v>
      </c>
      <c r="F34" s="84">
        <v>0</v>
      </c>
      <c r="G34" s="84">
        <v>2</v>
      </c>
      <c r="H34" s="59">
        <v>26.5</v>
      </c>
      <c r="I34" s="66"/>
      <c r="J34" s="66"/>
    </row>
    <row r="35" spans="1:10" ht="19.5" customHeight="1">
      <c r="A35" s="16" t="s">
        <v>46</v>
      </c>
      <c r="B35" s="202">
        <v>48</v>
      </c>
      <c r="C35" s="86">
        <v>20</v>
      </c>
      <c r="D35" s="86">
        <v>28</v>
      </c>
      <c r="E35" s="43">
        <v>48</v>
      </c>
      <c r="F35" s="43">
        <v>0</v>
      </c>
      <c r="G35" s="43">
        <v>0</v>
      </c>
      <c r="H35" s="61" t="s">
        <v>88</v>
      </c>
    </row>
    <row r="36" spans="1:10">
      <c r="A36" s="10" t="s">
        <v>38</v>
      </c>
      <c r="B36" s="201">
        <v>13</v>
      </c>
      <c r="C36" s="76">
        <v>8</v>
      </c>
      <c r="D36" s="76">
        <v>5</v>
      </c>
      <c r="E36" s="46">
        <v>13</v>
      </c>
      <c r="F36" s="46">
        <v>0</v>
      </c>
      <c r="G36" s="46">
        <v>0</v>
      </c>
      <c r="H36" s="87" t="s">
        <v>88</v>
      </c>
    </row>
    <row r="37" spans="1:10">
      <c r="A37" s="10" t="s">
        <v>39</v>
      </c>
      <c r="B37" s="175">
        <v>11</v>
      </c>
      <c r="C37" s="8">
        <v>2</v>
      </c>
      <c r="D37" s="8">
        <v>9</v>
      </c>
      <c r="E37" s="51">
        <v>11</v>
      </c>
      <c r="F37" s="51">
        <v>0</v>
      </c>
      <c r="G37" s="51">
        <v>0</v>
      </c>
      <c r="H37" s="88" t="s">
        <v>88</v>
      </c>
    </row>
    <row r="38" spans="1:10">
      <c r="A38" s="10" t="s">
        <v>40</v>
      </c>
      <c r="B38" s="175">
        <v>1</v>
      </c>
      <c r="C38" s="8">
        <v>1</v>
      </c>
      <c r="D38" s="8">
        <v>0</v>
      </c>
      <c r="E38" s="51">
        <v>1</v>
      </c>
      <c r="F38" s="51">
        <v>0</v>
      </c>
      <c r="G38" s="51">
        <v>0</v>
      </c>
      <c r="H38" s="88" t="s">
        <v>88</v>
      </c>
    </row>
    <row r="39" spans="1:10">
      <c r="A39" s="10" t="s">
        <v>41</v>
      </c>
      <c r="B39" s="175">
        <v>3</v>
      </c>
      <c r="C39" s="8">
        <v>1</v>
      </c>
      <c r="D39" s="8">
        <v>2</v>
      </c>
      <c r="E39" s="51">
        <v>3</v>
      </c>
      <c r="F39" s="51">
        <v>0</v>
      </c>
      <c r="G39" s="51">
        <v>0</v>
      </c>
      <c r="H39" s="88" t="s">
        <v>88</v>
      </c>
    </row>
    <row r="40" spans="1:10">
      <c r="A40" s="10" t="s">
        <v>42</v>
      </c>
      <c r="B40" s="175">
        <v>4</v>
      </c>
      <c r="C40" s="8">
        <v>3</v>
      </c>
      <c r="D40" s="8">
        <v>1</v>
      </c>
      <c r="E40" s="51">
        <v>4</v>
      </c>
      <c r="F40" s="51">
        <v>0</v>
      </c>
      <c r="G40" s="51">
        <v>0</v>
      </c>
      <c r="H40" s="88" t="s">
        <v>88</v>
      </c>
    </row>
    <row r="41" spans="1:10">
      <c r="A41" s="10" t="s">
        <v>43</v>
      </c>
      <c r="B41" s="175">
        <v>11</v>
      </c>
      <c r="C41" s="8">
        <v>1</v>
      </c>
      <c r="D41" s="8">
        <v>10</v>
      </c>
      <c r="E41" s="51">
        <v>11</v>
      </c>
      <c r="F41" s="51">
        <v>0</v>
      </c>
      <c r="G41" s="51">
        <v>0</v>
      </c>
      <c r="H41" s="88" t="s">
        <v>88</v>
      </c>
    </row>
    <row r="42" spans="1:10">
      <c r="A42" s="10" t="s">
        <v>44</v>
      </c>
      <c r="B42" s="175">
        <v>5</v>
      </c>
      <c r="C42" s="8">
        <v>4</v>
      </c>
      <c r="D42" s="8">
        <v>1</v>
      </c>
      <c r="E42" s="51">
        <v>5</v>
      </c>
      <c r="F42" s="51">
        <v>0</v>
      </c>
      <c r="G42" s="51">
        <v>0</v>
      </c>
      <c r="H42" s="88" t="s">
        <v>88</v>
      </c>
    </row>
    <row r="43" spans="1:10">
      <c r="A43" s="360" t="s">
        <v>392</v>
      </c>
      <c r="B43" s="360"/>
      <c r="C43" s="360"/>
      <c r="D43" s="360"/>
      <c r="E43" s="360"/>
      <c r="F43" s="360"/>
      <c r="G43" s="360"/>
      <c r="H43" s="360"/>
    </row>
    <row r="44" spans="1:10">
      <c r="A44" s="1"/>
      <c r="B44" s="1"/>
      <c r="C44" s="1"/>
      <c r="D44" s="1"/>
      <c r="E44" s="1"/>
      <c r="F44" s="1"/>
      <c r="G44" s="1"/>
      <c r="H44" s="55"/>
    </row>
    <row r="45" spans="1:10">
      <c r="A45" s="378" t="s">
        <v>33</v>
      </c>
      <c r="B45" s="378"/>
      <c r="C45" s="378"/>
      <c r="D45" s="378"/>
      <c r="E45" s="378"/>
      <c r="F45" s="378"/>
      <c r="G45" s="378"/>
      <c r="H45" s="378"/>
    </row>
    <row r="46" spans="1:10" ht="26.25" customHeight="1">
      <c r="A46" s="385" t="s">
        <v>191</v>
      </c>
      <c r="B46" s="368"/>
      <c r="C46" s="368"/>
      <c r="D46" s="368"/>
      <c r="E46" s="368"/>
      <c r="F46" s="368"/>
      <c r="G46" s="368"/>
      <c r="H46" s="368"/>
    </row>
    <row r="47" spans="1:10" ht="42.6" customHeight="1">
      <c r="A47" s="368" t="s">
        <v>192</v>
      </c>
      <c r="B47" s="368"/>
      <c r="C47" s="368"/>
      <c r="D47" s="368"/>
      <c r="E47" s="368"/>
      <c r="F47" s="368"/>
      <c r="G47" s="368"/>
      <c r="H47" s="368"/>
    </row>
    <row r="48" spans="1:10">
      <c r="A48" s="359" t="s">
        <v>193</v>
      </c>
      <c r="B48" s="359"/>
      <c r="C48" s="359"/>
      <c r="D48" s="359"/>
      <c r="E48" s="359"/>
      <c r="F48" s="359"/>
      <c r="G48" s="359"/>
      <c r="H48" s="359"/>
    </row>
  </sheetData>
  <mergeCells count="9">
    <mergeCell ref="A47:H47"/>
    <mergeCell ref="A48:H48"/>
    <mergeCell ref="A43:H43"/>
    <mergeCell ref="A1:H1"/>
    <mergeCell ref="A2:H2"/>
    <mergeCell ref="G3:H3"/>
    <mergeCell ref="E4:G4"/>
    <mergeCell ref="A45:H45"/>
    <mergeCell ref="A46:H46"/>
  </mergeCells>
  <pageMargins left="0.78740157499999996" right="0.78740157499999996" top="0.984251969" bottom="0.984251969" header="0.4921259845" footer="0.4921259845"/>
  <pageSetup paperSize="9" fitToHeight="0"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C784B5-9946-48E3-AEA5-A327FFEDD8C6}">
  <sheetPr>
    <tabColor theme="5" tint="0.59999389629810485"/>
    <pageSetUpPr fitToPage="1"/>
  </sheetPr>
  <dimension ref="A1:H223"/>
  <sheetViews>
    <sheetView zoomScaleNormal="100" workbookViewId="0">
      <selection activeCell="A37" sqref="A37:F37"/>
    </sheetView>
  </sheetViews>
  <sheetFormatPr baseColWidth="10" defaultRowHeight="12.75"/>
  <cols>
    <col min="1" max="1" width="31.85546875" customWidth="1"/>
    <col min="2" max="3" width="9.7109375" style="89" customWidth="1"/>
    <col min="4" max="4" width="7.85546875" style="89" customWidth="1"/>
    <col min="5" max="5" width="5.140625" style="89" customWidth="1"/>
    <col min="6" max="6" width="13.5703125" style="89" customWidth="1"/>
    <col min="7" max="7" width="6.85546875" style="89" customWidth="1"/>
    <col min="8" max="8" width="6.28515625" style="90" customWidth="1"/>
  </cols>
  <sheetData>
    <row r="1" spans="1:8" ht="30" customHeight="1">
      <c r="A1" s="365" t="s">
        <v>194</v>
      </c>
      <c r="B1" s="374"/>
      <c r="C1" s="374"/>
      <c r="D1" s="374"/>
      <c r="E1" s="374"/>
      <c r="F1" s="374"/>
      <c r="G1" s="374"/>
      <c r="H1" s="374"/>
    </row>
    <row r="2" spans="1:8">
      <c r="A2" s="6" t="s">
        <v>1</v>
      </c>
    </row>
    <row r="3" spans="1:8" ht="16.5" customHeight="1">
      <c r="F3" s="375" t="s">
        <v>195</v>
      </c>
      <c r="G3" s="387"/>
      <c r="H3" s="387"/>
    </row>
    <row r="4" spans="1:8">
      <c r="B4" s="388" t="s">
        <v>3</v>
      </c>
      <c r="C4" s="71"/>
      <c r="D4" s="5"/>
      <c r="E4" s="390" t="s">
        <v>94</v>
      </c>
      <c r="F4" s="390"/>
      <c r="G4" s="390"/>
      <c r="H4" s="91"/>
    </row>
    <row r="5" spans="1:8" ht="14.25" customHeight="1">
      <c r="B5" s="389"/>
      <c r="C5" s="92" t="s">
        <v>4</v>
      </c>
      <c r="D5" s="92" t="s">
        <v>5</v>
      </c>
      <c r="E5" s="92" t="s">
        <v>51</v>
      </c>
      <c r="F5" s="93" t="s">
        <v>95</v>
      </c>
      <c r="G5" s="92" t="s">
        <v>55</v>
      </c>
      <c r="H5" s="94" t="s">
        <v>82</v>
      </c>
    </row>
    <row r="6" spans="1:8">
      <c r="A6" s="95" t="s">
        <v>8</v>
      </c>
      <c r="B6" s="203">
        <v>843</v>
      </c>
      <c r="C6" s="96">
        <v>411</v>
      </c>
      <c r="D6" s="96">
        <v>432</v>
      </c>
      <c r="E6" s="96">
        <v>655</v>
      </c>
      <c r="F6" s="96">
        <v>143</v>
      </c>
      <c r="G6" s="96">
        <v>45</v>
      </c>
      <c r="H6" s="97">
        <v>24.74</v>
      </c>
    </row>
    <row r="7" spans="1:8">
      <c r="A7" s="4" t="s">
        <v>38</v>
      </c>
      <c r="B7" s="175">
        <v>185</v>
      </c>
      <c r="C7" s="8">
        <v>130</v>
      </c>
      <c r="D7" s="8">
        <v>55</v>
      </c>
      <c r="E7" s="8">
        <v>150</v>
      </c>
      <c r="F7" s="8">
        <v>31</v>
      </c>
      <c r="G7" s="8">
        <v>4</v>
      </c>
      <c r="H7" s="59">
        <v>25.49</v>
      </c>
    </row>
    <row r="8" spans="1:8">
      <c r="A8" s="4" t="s">
        <v>39</v>
      </c>
      <c r="B8" s="175">
        <v>197</v>
      </c>
      <c r="C8" s="8">
        <v>68</v>
      </c>
      <c r="D8" s="8">
        <v>129</v>
      </c>
      <c r="E8" s="8">
        <v>146</v>
      </c>
      <c r="F8" s="8">
        <v>34</v>
      </c>
      <c r="G8" s="8">
        <v>17</v>
      </c>
      <c r="H8" s="59">
        <v>23.99</v>
      </c>
    </row>
    <row r="9" spans="1:8">
      <c r="A9" s="4" t="s">
        <v>40</v>
      </c>
      <c r="B9" s="175">
        <v>148</v>
      </c>
      <c r="C9" s="8">
        <v>77</v>
      </c>
      <c r="D9" s="8">
        <v>71</v>
      </c>
      <c r="E9" s="8">
        <v>120</v>
      </c>
      <c r="F9" s="8">
        <v>23</v>
      </c>
      <c r="G9" s="8">
        <v>5</v>
      </c>
      <c r="H9" s="59">
        <v>26.74</v>
      </c>
    </row>
    <row r="10" spans="1:8">
      <c r="A10" s="4" t="s">
        <v>41</v>
      </c>
      <c r="B10" s="175">
        <v>98</v>
      </c>
      <c r="C10" s="8">
        <v>31</v>
      </c>
      <c r="D10" s="8">
        <v>67</v>
      </c>
      <c r="E10" s="8">
        <v>80</v>
      </c>
      <c r="F10" s="8">
        <v>14</v>
      </c>
      <c r="G10" s="8">
        <v>4</v>
      </c>
      <c r="H10" s="59">
        <v>23.83</v>
      </c>
    </row>
    <row r="11" spans="1:8">
      <c r="A11" s="4" t="s">
        <v>42</v>
      </c>
      <c r="B11" s="175">
        <v>85</v>
      </c>
      <c r="C11" s="8">
        <v>56</v>
      </c>
      <c r="D11" s="8">
        <v>29</v>
      </c>
      <c r="E11" s="8">
        <v>65</v>
      </c>
      <c r="F11" s="8">
        <v>15</v>
      </c>
      <c r="G11" s="8">
        <v>5</v>
      </c>
      <c r="H11" s="59">
        <v>24.31</v>
      </c>
    </row>
    <row r="12" spans="1:8">
      <c r="A12" s="4" t="s">
        <v>43</v>
      </c>
      <c r="B12" s="175">
        <v>107</v>
      </c>
      <c r="C12" s="8">
        <v>33</v>
      </c>
      <c r="D12" s="8">
        <v>74</v>
      </c>
      <c r="E12" s="8">
        <v>76</v>
      </c>
      <c r="F12" s="8">
        <v>23</v>
      </c>
      <c r="G12" s="8">
        <v>8</v>
      </c>
      <c r="H12" s="59">
        <v>23.24</v>
      </c>
    </row>
    <row r="13" spans="1:8">
      <c r="A13" s="4" t="s">
        <v>44</v>
      </c>
      <c r="B13" s="175">
        <v>23</v>
      </c>
      <c r="C13" s="8">
        <v>16</v>
      </c>
      <c r="D13" s="8">
        <v>7</v>
      </c>
      <c r="E13" s="8">
        <v>18</v>
      </c>
      <c r="F13" s="8">
        <v>3</v>
      </c>
      <c r="G13" s="8">
        <v>2</v>
      </c>
      <c r="H13" s="59">
        <v>23.89</v>
      </c>
    </row>
    <row r="14" spans="1:8">
      <c r="B14" s="175"/>
      <c r="C14" s="22"/>
      <c r="D14" s="22"/>
      <c r="E14" s="84"/>
      <c r="F14" s="84"/>
      <c r="G14" s="84"/>
      <c r="H14" s="59"/>
    </row>
    <row r="15" spans="1:8" ht="12.75" customHeight="1">
      <c r="A15" s="98" t="s">
        <v>45</v>
      </c>
      <c r="B15" s="202">
        <v>110</v>
      </c>
      <c r="C15" s="28">
        <v>44</v>
      </c>
      <c r="D15" s="28">
        <v>66</v>
      </c>
      <c r="E15" s="80">
        <v>75</v>
      </c>
      <c r="F15" s="80">
        <v>15</v>
      </c>
      <c r="G15" s="80">
        <v>20</v>
      </c>
      <c r="H15" s="99">
        <v>27.9</v>
      </c>
    </row>
    <row r="16" spans="1:8" ht="12.75" customHeight="1">
      <c r="A16" s="100" t="s">
        <v>39</v>
      </c>
      <c r="B16" s="201">
        <v>72</v>
      </c>
      <c r="C16" s="82">
        <v>29</v>
      </c>
      <c r="D16" s="82">
        <v>43</v>
      </c>
      <c r="E16" s="83">
        <v>47</v>
      </c>
      <c r="F16" s="83">
        <v>10</v>
      </c>
      <c r="G16" s="83">
        <v>15</v>
      </c>
      <c r="H16" s="47">
        <v>24.92</v>
      </c>
    </row>
    <row r="17" spans="1:8" ht="12.75" customHeight="1">
      <c r="A17" s="101" t="s">
        <v>196</v>
      </c>
      <c r="B17" s="175">
        <v>46</v>
      </c>
      <c r="C17" s="22">
        <v>20</v>
      </c>
      <c r="D17" s="22">
        <v>26</v>
      </c>
      <c r="E17" s="84">
        <v>31</v>
      </c>
      <c r="F17" s="84">
        <v>8</v>
      </c>
      <c r="G17" s="84">
        <v>7</v>
      </c>
      <c r="H17" s="59">
        <v>23.33</v>
      </c>
    </row>
    <row r="18" spans="1:8" ht="12.75" customHeight="1">
      <c r="A18" s="102" t="s">
        <v>197</v>
      </c>
      <c r="B18" s="175">
        <v>3</v>
      </c>
      <c r="C18" s="22">
        <v>2</v>
      </c>
      <c r="D18" s="22">
        <v>1</v>
      </c>
      <c r="E18" s="84">
        <v>2</v>
      </c>
      <c r="F18" s="84">
        <v>1</v>
      </c>
      <c r="G18" s="84">
        <v>0</v>
      </c>
      <c r="H18" s="59">
        <v>29</v>
      </c>
    </row>
    <row r="19" spans="1:8" ht="12.75" customHeight="1">
      <c r="A19" s="101" t="s">
        <v>198</v>
      </c>
      <c r="B19" s="175">
        <v>7</v>
      </c>
      <c r="C19" s="22">
        <v>3</v>
      </c>
      <c r="D19" s="22">
        <v>4</v>
      </c>
      <c r="E19" s="84">
        <v>4</v>
      </c>
      <c r="F19" s="84">
        <v>0</v>
      </c>
      <c r="G19" s="84">
        <v>3</v>
      </c>
      <c r="H19" s="59">
        <v>25.57</v>
      </c>
    </row>
    <row r="20" spans="1:8" ht="12.75" customHeight="1">
      <c r="A20" s="101" t="s">
        <v>199</v>
      </c>
      <c r="B20" s="175">
        <v>8</v>
      </c>
      <c r="C20" s="22">
        <v>1</v>
      </c>
      <c r="D20" s="22">
        <v>7</v>
      </c>
      <c r="E20" s="84">
        <v>7</v>
      </c>
      <c r="F20" s="84">
        <v>0</v>
      </c>
      <c r="G20" s="84">
        <v>1</v>
      </c>
      <c r="H20" s="59">
        <v>27.13</v>
      </c>
    </row>
    <row r="21" spans="1:8" ht="12.75" customHeight="1">
      <c r="A21" s="101" t="s">
        <v>39</v>
      </c>
      <c r="B21" s="175">
        <v>8</v>
      </c>
      <c r="C21" s="22">
        <v>3</v>
      </c>
      <c r="D21" s="22">
        <v>5</v>
      </c>
      <c r="E21" s="84">
        <v>3</v>
      </c>
      <c r="F21" s="84">
        <v>1</v>
      </c>
      <c r="G21" s="84">
        <v>4</v>
      </c>
      <c r="H21" s="59">
        <v>29.75</v>
      </c>
    </row>
    <row r="22" spans="1:8" ht="6" customHeight="1">
      <c r="A22" s="101"/>
      <c r="B22" s="175"/>
      <c r="C22" s="22"/>
      <c r="D22" s="22"/>
      <c r="E22" s="84"/>
      <c r="F22" s="84"/>
      <c r="G22" s="84"/>
      <c r="H22" s="59"/>
    </row>
    <row r="23" spans="1:8" ht="12.75" customHeight="1">
      <c r="A23" s="103" t="s">
        <v>40</v>
      </c>
      <c r="B23" s="175">
        <v>12</v>
      </c>
      <c r="C23" s="22">
        <v>3</v>
      </c>
      <c r="D23" s="22">
        <v>9</v>
      </c>
      <c r="E23" s="84">
        <v>10</v>
      </c>
      <c r="F23" s="84">
        <v>2</v>
      </c>
      <c r="G23" s="84">
        <v>0</v>
      </c>
      <c r="H23" s="59">
        <v>43</v>
      </c>
    </row>
    <row r="24" spans="1:8" ht="12.75" customHeight="1">
      <c r="A24" s="101" t="s">
        <v>40</v>
      </c>
      <c r="B24" s="175">
        <v>12</v>
      </c>
      <c r="C24" s="22">
        <v>3</v>
      </c>
      <c r="D24" s="22">
        <v>9</v>
      </c>
      <c r="E24" s="84">
        <v>10</v>
      </c>
      <c r="F24" s="84">
        <v>2</v>
      </c>
      <c r="G24" s="84">
        <v>0</v>
      </c>
      <c r="H24" s="59">
        <v>43</v>
      </c>
    </row>
    <row r="25" spans="1:8" ht="6" customHeight="1">
      <c r="A25" s="101"/>
      <c r="B25" s="175"/>
      <c r="C25" s="22"/>
      <c r="D25" s="22"/>
      <c r="E25" s="84"/>
      <c r="F25" s="84"/>
      <c r="G25" s="84"/>
      <c r="H25" s="59"/>
    </row>
    <row r="26" spans="1:8" ht="12.75" customHeight="1">
      <c r="A26" s="103" t="s">
        <v>42</v>
      </c>
      <c r="B26" s="175">
        <v>6</v>
      </c>
      <c r="C26" s="22">
        <v>4</v>
      </c>
      <c r="D26" s="22">
        <v>2</v>
      </c>
      <c r="E26" s="84">
        <v>4</v>
      </c>
      <c r="F26" s="84">
        <v>1</v>
      </c>
      <c r="G26" s="84">
        <v>1</v>
      </c>
      <c r="H26" s="59">
        <v>40.5</v>
      </c>
    </row>
    <row r="27" spans="1:8" ht="12.75" customHeight="1">
      <c r="A27" s="101" t="s">
        <v>200</v>
      </c>
      <c r="B27" s="175">
        <v>6</v>
      </c>
      <c r="C27" s="22">
        <v>4</v>
      </c>
      <c r="D27" s="22">
        <v>2</v>
      </c>
      <c r="E27" s="84">
        <v>4</v>
      </c>
      <c r="F27" s="84">
        <v>1</v>
      </c>
      <c r="G27" s="84">
        <v>1</v>
      </c>
      <c r="H27" s="59">
        <v>40.5</v>
      </c>
    </row>
    <row r="28" spans="1:8" ht="6" customHeight="1">
      <c r="A28" s="101"/>
      <c r="B28" s="175"/>
      <c r="C28" s="22"/>
      <c r="D28" s="22"/>
      <c r="E28" s="84"/>
      <c r="F28" s="84"/>
      <c r="G28" s="84"/>
      <c r="H28" s="59"/>
    </row>
    <row r="29" spans="1:8" ht="12.75" customHeight="1">
      <c r="A29" s="103" t="s">
        <v>43</v>
      </c>
      <c r="B29" s="175">
        <v>20</v>
      </c>
      <c r="C29" s="22">
        <v>8</v>
      </c>
      <c r="D29" s="22">
        <v>12</v>
      </c>
      <c r="E29" s="84">
        <v>14</v>
      </c>
      <c r="F29" s="84">
        <v>2</v>
      </c>
      <c r="G29" s="84">
        <v>4</v>
      </c>
      <c r="H29" s="59">
        <v>25.8</v>
      </c>
    </row>
    <row r="30" spans="1:8" ht="12.75" customHeight="1">
      <c r="A30" s="104" t="s">
        <v>101</v>
      </c>
      <c r="B30" s="175">
        <v>18</v>
      </c>
      <c r="C30" s="22">
        <v>7</v>
      </c>
      <c r="D30" s="22">
        <v>11</v>
      </c>
      <c r="E30" s="84" t="s">
        <v>88</v>
      </c>
      <c r="F30" s="84" t="s">
        <v>88</v>
      </c>
      <c r="G30" s="84" t="s">
        <v>88</v>
      </c>
      <c r="H30" s="59" t="s">
        <v>88</v>
      </c>
    </row>
    <row r="31" spans="1:8" ht="12.75" customHeight="1">
      <c r="A31" s="101" t="s">
        <v>201</v>
      </c>
      <c r="B31" s="175">
        <v>2</v>
      </c>
      <c r="C31" s="22">
        <v>1</v>
      </c>
      <c r="D31" s="22">
        <v>1</v>
      </c>
      <c r="E31" s="84" t="s">
        <v>88</v>
      </c>
      <c r="F31" s="84" t="s">
        <v>88</v>
      </c>
      <c r="G31" s="84" t="s">
        <v>88</v>
      </c>
      <c r="H31" s="59" t="s">
        <v>88</v>
      </c>
    </row>
    <row r="32" spans="1:8" ht="12.75" customHeight="1">
      <c r="A32" s="101"/>
      <c r="B32" s="175"/>
      <c r="C32" s="22"/>
      <c r="D32" s="22"/>
      <c r="E32" s="84"/>
      <c r="F32" s="84"/>
      <c r="G32" s="84"/>
      <c r="H32" s="59"/>
    </row>
    <row r="33" spans="1:8" ht="12.75" customHeight="1">
      <c r="A33" s="98" t="s">
        <v>21</v>
      </c>
      <c r="B33" s="202">
        <v>537</v>
      </c>
      <c r="C33" s="28">
        <v>274</v>
      </c>
      <c r="D33" s="28">
        <v>263</v>
      </c>
      <c r="E33" s="80">
        <v>425</v>
      </c>
      <c r="F33" s="80">
        <v>95</v>
      </c>
      <c r="G33" s="80">
        <v>17</v>
      </c>
      <c r="H33" s="99">
        <v>23.42</v>
      </c>
    </row>
    <row r="34" spans="1:8" ht="12.75" customHeight="1">
      <c r="A34" s="100" t="s">
        <v>38</v>
      </c>
      <c r="B34" s="201">
        <v>136</v>
      </c>
      <c r="C34" s="82">
        <v>98</v>
      </c>
      <c r="D34" s="82">
        <v>38</v>
      </c>
      <c r="E34" s="83">
        <v>111</v>
      </c>
      <c r="F34" s="83">
        <v>22</v>
      </c>
      <c r="G34" s="83">
        <v>3</v>
      </c>
      <c r="H34" s="47">
        <v>24.85</v>
      </c>
    </row>
    <row r="35" spans="1:8" ht="12.75" customHeight="1">
      <c r="A35" s="1" t="s">
        <v>202</v>
      </c>
      <c r="B35" s="175">
        <v>1</v>
      </c>
      <c r="C35" s="22">
        <v>0</v>
      </c>
      <c r="D35" s="22">
        <v>1</v>
      </c>
      <c r="E35" s="84" t="s">
        <v>88</v>
      </c>
      <c r="F35" s="84" t="s">
        <v>88</v>
      </c>
      <c r="G35" s="84" t="s">
        <v>88</v>
      </c>
      <c r="H35" s="59" t="s">
        <v>88</v>
      </c>
    </row>
    <row r="36" spans="1:8" ht="12.75" customHeight="1">
      <c r="A36" s="1" t="s">
        <v>203</v>
      </c>
      <c r="B36" s="175">
        <v>4</v>
      </c>
      <c r="C36" s="22">
        <v>0</v>
      </c>
      <c r="D36" s="22">
        <v>4</v>
      </c>
      <c r="E36" s="84">
        <v>4</v>
      </c>
      <c r="F36" s="84">
        <v>0</v>
      </c>
      <c r="G36" s="84">
        <v>0</v>
      </c>
      <c r="H36" s="59">
        <v>23</v>
      </c>
    </row>
    <row r="37" spans="1:8" ht="12.75" customHeight="1">
      <c r="A37" s="1" t="s">
        <v>204</v>
      </c>
      <c r="B37" s="175">
        <v>3</v>
      </c>
      <c r="C37" s="22">
        <v>3</v>
      </c>
      <c r="D37" s="22">
        <v>0</v>
      </c>
      <c r="E37" s="84">
        <v>3</v>
      </c>
      <c r="F37" s="84">
        <v>0</v>
      </c>
      <c r="G37" s="84">
        <v>0</v>
      </c>
      <c r="H37" s="59">
        <v>27.67</v>
      </c>
    </row>
    <row r="38" spans="1:8" ht="12.75" customHeight="1">
      <c r="A38" s="1" t="s">
        <v>205</v>
      </c>
      <c r="B38" s="175">
        <v>11</v>
      </c>
      <c r="C38" s="22">
        <v>8</v>
      </c>
      <c r="D38" s="22">
        <v>3</v>
      </c>
      <c r="E38" s="84">
        <v>10</v>
      </c>
      <c r="F38" s="84">
        <v>1</v>
      </c>
      <c r="G38" s="84">
        <v>0</v>
      </c>
      <c r="H38" s="59">
        <v>24.73</v>
      </c>
    </row>
    <row r="39" spans="1:8" ht="12.75" customHeight="1">
      <c r="A39" s="1" t="s">
        <v>206</v>
      </c>
      <c r="B39" s="175">
        <v>2</v>
      </c>
      <c r="C39" s="22">
        <v>1</v>
      </c>
      <c r="D39" s="22">
        <v>1</v>
      </c>
      <c r="E39" s="84" t="s">
        <v>88</v>
      </c>
      <c r="F39" s="84" t="s">
        <v>88</v>
      </c>
      <c r="G39" s="84" t="s">
        <v>88</v>
      </c>
      <c r="H39" s="59" t="s">
        <v>88</v>
      </c>
    </row>
    <row r="40" spans="1:8" ht="12.75" customHeight="1">
      <c r="A40" s="1" t="s">
        <v>207</v>
      </c>
      <c r="B40" s="175">
        <v>9</v>
      </c>
      <c r="C40" s="22">
        <v>8</v>
      </c>
      <c r="D40" s="22">
        <v>1</v>
      </c>
      <c r="E40" s="84">
        <v>5</v>
      </c>
      <c r="F40" s="84">
        <v>4</v>
      </c>
      <c r="G40" s="84">
        <v>0</v>
      </c>
      <c r="H40" s="59">
        <v>26</v>
      </c>
    </row>
    <row r="41" spans="1:8" ht="12.75" customHeight="1">
      <c r="A41" s="1" t="s">
        <v>208</v>
      </c>
      <c r="B41" s="175">
        <v>2</v>
      </c>
      <c r="C41" s="22">
        <v>2</v>
      </c>
      <c r="D41" s="22">
        <v>0</v>
      </c>
      <c r="E41" s="84" t="s">
        <v>88</v>
      </c>
      <c r="F41" s="84" t="s">
        <v>88</v>
      </c>
      <c r="G41" s="84" t="s">
        <v>88</v>
      </c>
      <c r="H41" s="59" t="s">
        <v>88</v>
      </c>
    </row>
    <row r="42" spans="1:8" ht="12.75" customHeight="1">
      <c r="A42" s="1" t="s">
        <v>209</v>
      </c>
      <c r="B42" s="175">
        <v>2</v>
      </c>
      <c r="C42" s="22">
        <v>2</v>
      </c>
      <c r="D42" s="22">
        <v>0</v>
      </c>
      <c r="E42" s="84" t="s">
        <v>88</v>
      </c>
      <c r="F42" s="84" t="s">
        <v>88</v>
      </c>
      <c r="G42" s="84" t="s">
        <v>88</v>
      </c>
      <c r="H42" s="59" t="s">
        <v>88</v>
      </c>
    </row>
    <row r="43" spans="1:8" ht="12.75" customHeight="1">
      <c r="A43" s="1" t="s">
        <v>210</v>
      </c>
      <c r="B43" s="175">
        <v>4</v>
      </c>
      <c r="C43" s="22">
        <v>4</v>
      </c>
      <c r="D43" s="22">
        <v>0</v>
      </c>
      <c r="E43" s="84">
        <v>3</v>
      </c>
      <c r="F43" s="84">
        <v>1</v>
      </c>
      <c r="G43" s="84">
        <v>0</v>
      </c>
      <c r="H43" s="59">
        <v>23.25</v>
      </c>
    </row>
    <row r="44" spans="1:8" ht="12.75" customHeight="1">
      <c r="A44" s="1" t="s">
        <v>211</v>
      </c>
      <c r="B44" s="175">
        <v>7</v>
      </c>
      <c r="C44" s="22">
        <v>5</v>
      </c>
      <c r="D44" s="22">
        <v>2</v>
      </c>
      <c r="E44" s="84">
        <v>6</v>
      </c>
      <c r="F44" s="84">
        <v>1</v>
      </c>
      <c r="G44" s="84">
        <v>0</v>
      </c>
      <c r="H44" s="59">
        <v>23.57</v>
      </c>
    </row>
    <row r="45" spans="1:8" ht="12.75" customHeight="1">
      <c r="A45" s="1" t="s">
        <v>212</v>
      </c>
      <c r="B45" s="175">
        <v>3</v>
      </c>
      <c r="C45" s="22">
        <v>1</v>
      </c>
      <c r="D45" s="22">
        <v>2</v>
      </c>
      <c r="E45" s="84">
        <v>3</v>
      </c>
      <c r="F45" s="84">
        <v>0</v>
      </c>
      <c r="G45" s="84">
        <v>0</v>
      </c>
      <c r="H45" s="59">
        <v>35.33</v>
      </c>
    </row>
    <row r="46" spans="1:8" ht="12.75" customHeight="1">
      <c r="A46" s="1" t="s">
        <v>213</v>
      </c>
      <c r="B46" s="175">
        <v>2</v>
      </c>
      <c r="C46" s="22">
        <v>1</v>
      </c>
      <c r="D46" s="22">
        <v>1</v>
      </c>
      <c r="E46" s="84" t="s">
        <v>88</v>
      </c>
      <c r="F46" s="84" t="s">
        <v>88</v>
      </c>
      <c r="G46" s="84" t="s">
        <v>88</v>
      </c>
      <c r="H46" s="59" t="s">
        <v>88</v>
      </c>
    </row>
    <row r="47" spans="1:8" ht="12.75" customHeight="1">
      <c r="A47" s="1" t="s">
        <v>214</v>
      </c>
      <c r="B47" s="175">
        <v>7</v>
      </c>
      <c r="C47" s="22">
        <v>5</v>
      </c>
      <c r="D47" s="22">
        <v>2</v>
      </c>
      <c r="E47" s="84">
        <v>6</v>
      </c>
      <c r="F47" s="84">
        <v>1</v>
      </c>
      <c r="G47" s="84">
        <v>0</v>
      </c>
      <c r="H47" s="59">
        <v>20.71</v>
      </c>
    </row>
    <row r="48" spans="1:8" ht="12.75" customHeight="1">
      <c r="A48" s="1" t="s">
        <v>215</v>
      </c>
      <c r="B48" s="175">
        <v>2</v>
      </c>
      <c r="C48" s="22">
        <v>2</v>
      </c>
      <c r="D48" s="22">
        <v>0</v>
      </c>
      <c r="E48" s="84" t="s">
        <v>88</v>
      </c>
      <c r="F48" s="84" t="s">
        <v>88</v>
      </c>
      <c r="G48" s="84" t="s">
        <v>88</v>
      </c>
      <c r="H48" s="59" t="s">
        <v>88</v>
      </c>
    </row>
    <row r="49" spans="1:8" ht="12.75" customHeight="1">
      <c r="A49" s="1" t="s">
        <v>216</v>
      </c>
      <c r="B49" s="175">
        <v>3</v>
      </c>
      <c r="C49" s="22">
        <v>2</v>
      </c>
      <c r="D49" s="22">
        <v>1</v>
      </c>
      <c r="E49" s="84">
        <v>3</v>
      </c>
      <c r="F49" s="84">
        <v>0</v>
      </c>
      <c r="G49" s="84">
        <v>0</v>
      </c>
      <c r="H49" s="59">
        <v>22</v>
      </c>
    </row>
    <row r="50" spans="1:8" ht="12.75" customHeight="1">
      <c r="A50" s="1" t="s">
        <v>217</v>
      </c>
      <c r="B50" s="175">
        <v>2</v>
      </c>
      <c r="C50" s="22">
        <v>1</v>
      </c>
      <c r="D50" s="22">
        <v>1</v>
      </c>
      <c r="E50" s="84" t="s">
        <v>88</v>
      </c>
      <c r="F50" s="84" t="s">
        <v>88</v>
      </c>
      <c r="G50" s="84" t="s">
        <v>88</v>
      </c>
      <c r="H50" s="59" t="s">
        <v>88</v>
      </c>
    </row>
    <row r="51" spans="1:8" ht="12.75" customHeight="1">
      <c r="A51" s="1" t="s">
        <v>218</v>
      </c>
      <c r="B51" s="175">
        <v>4</v>
      </c>
      <c r="C51" s="22">
        <v>0</v>
      </c>
      <c r="D51" s="22">
        <v>4</v>
      </c>
      <c r="E51" s="84">
        <v>3</v>
      </c>
      <c r="F51" s="84">
        <v>0</v>
      </c>
      <c r="G51" s="84">
        <v>1</v>
      </c>
      <c r="H51" s="59">
        <v>29.5</v>
      </c>
    </row>
    <row r="52" spans="1:8" ht="12.75" customHeight="1">
      <c r="A52" s="1" t="s">
        <v>219</v>
      </c>
      <c r="B52" s="175">
        <v>7</v>
      </c>
      <c r="C52" s="22">
        <v>5</v>
      </c>
      <c r="D52" s="22">
        <v>2</v>
      </c>
      <c r="E52" s="84">
        <v>7</v>
      </c>
      <c r="F52" s="84">
        <v>0</v>
      </c>
      <c r="G52" s="84">
        <v>0</v>
      </c>
      <c r="H52" s="59">
        <v>21.57</v>
      </c>
    </row>
    <row r="53" spans="1:8" ht="12.75" customHeight="1">
      <c r="A53" s="1" t="s">
        <v>220</v>
      </c>
      <c r="B53" s="175">
        <v>43</v>
      </c>
      <c r="C53" s="22">
        <v>37</v>
      </c>
      <c r="D53" s="22">
        <v>6</v>
      </c>
      <c r="E53" s="84">
        <v>35</v>
      </c>
      <c r="F53" s="84">
        <v>6</v>
      </c>
      <c r="G53" s="84">
        <v>2</v>
      </c>
      <c r="H53" s="59">
        <v>25.35</v>
      </c>
    </row>
    <row r="54" spans="1:8" ht="12.75" customHeight="1">
      <c r="A54" s="1" t="s">
        <v>221</v>
      </c>
      <c r="B54" s="175">
        <v>3</v>
      </c>
      <c r="C54" s="22">
        <v>2</v>
      </c>
      <c r="D54" s="22">
        <v>1</v>
      </c>
      <c r="E54" s="84">
        <v>3</v>
      </c>
      <c r="F54" s="84">
        <v>0</v>
      </c>
      <c r="G54" s="84">
        <v>0</v>
      </c>
      <c r="H54" s="59">
        <v>20.67</v>
      </c>
    </row>
    <row r="55" spans="1:8" ht="12.75" customHeight="1">
      <c r="A55" s="1" t="s">
        <v>222</v>
      </c>
      <c r="B55" s="175">
        <v>2</v>
      </c>
      <c r="C55" s="22">
        <v>2</v>
      </c>
      <c r="D55" s="22">
        <v>0</v>
      </c>
      <c r="E55" s="84" t="s">
        <v>88</v>
      </c>
      <c r="F55" s="84" t="s">
        <v>88</v>
      </c>
      <c r="G55" s="84" t="s">
        <v>88</v>
      </c>
      <c r="H55" s="59" t="s">
        <v>88</v>
      </c>
    </row>
    <row r="56" spans="1:8" ht="12.75" customHeight="1">
      <c r="A56" s="1" t="s">
        <v>223</v>
      </c>
      <c r="B56" s="175">
        <v>4</v>
      </c>
      <c r="C56" s="22">
        <v>1</v>
      </c>
      <c r="D56" s="22">
        <v>3</v>
      </c>
      <c r="E56" s="84">
        <v>4</v>
      </c>
      <c r="F56" s="84">
        <v>0</v>
      </c>
      <c r="G56" s="84">
        <v>0</v>
      </c>
      <c r="H56" s="59">
        <v>24</v>
      </c>
    </row>
    <row r="57" spans="1:8" ht="12.75" customHeight="1">
      <c r="A57" s="1" t="s">
        <v>224</v>
      </c>
      <c r="B57" s="175">
        <v>6</v>
      </c>
      <c r="C57" s="22">
        <v>4</v>
      </c>
      <c r="D57" s="22">
        <v>2</v>
      </c>
      <c r="E57" s="84">
        <v>3</v>
      </c>
      <c r="F57" s="84">
        <v>3</v>
      </c>
      <c r="G57" s="84">
        <v>0</v>
      </c>
      <c r="H57" s="59">
        <v>22.83</v>
      </c>
    </row>
    <row r="58" spans="1:8" ht="12.75" customHeight="1">
      <c r="A58" s="1" t="s">
        <v>225</v>
      </c>
      <c r="B58" s="175">
        <v>1</v>
      </c>
      <c r="C58" s="22">
        <v>1</v>
      </c>
      <c r="D58" s="22">
        <v>0</v>
      </c>
      <c r="E58" s="84" t="s">
        <v>88</v>
      </c>
      <c r="F58" s="84" t="s">
        <v>88</v>
      </c>
      <c r="G58" s="84" t="s">
        <v>88</v>
      </c>
      <c r="H58" s="59" t="s">
        <v>88</v>
      </c>
    </row>
    <row r="59" spans="1:8" ht="12.75" customHeight="1">
      <c r="A59" s="1" t="s">
        <v>226</v>
      </c>
      <c r="B59" s="175">
        <v>2</v>
      </c>
      <c r="C59" s="22">
        <v>1</v>
      </c>
      <c r="D59" s="22">
        <v>1</v>
      </c>
      <c r="E59" s="84" t="s">
        <v>88</v>
      </c>
      <c r="F59" s="84" t="s">
        <v>88</v>
      </c>
      <c r="G59" s="84" t="s">
        <v>88</v>
      </c>
      <c r="H59" s="59" t="s">
        <v>88</v>
      </c>
    </row>
    <row r="60" spans="1:8" ht="6" customHeight="1">
      <c r="A60" s="1"/>
      <c r="B60" s="175"/>
      <c r="C60" s="22"/>
      <c r="D60" s="22"/>
      <c r="E60" s="84"/>
      <c r="F60" s="84"/>
      <c r="G60" s="84"/>
      <c r="H60" s="59"/>
    </row>
    <row r="61" spans="1:8" ht="12.75" customHeight="1">
      <c r="A61" s="105" t="s">
        <v>39</v>
      </c>
      <c r="B61" s="175">
        <v>99</v>
      </c>
      <c r="C61" s="22">
        <v>34</v>
      </c>
      <c r="D61" s="22">
        <v>65</v>
      </c>
      <c r="E61" s="84">
        <v>79</v>
      </c>
      <c r="F61" s="84">
        <v>18</v>
      </c>
      <c r="G61" s="84">
        <v>2</v>
      </c>
      <c r="H61" s="59">
        <v>22.67</v>
      </c>
    </row>
    <row r="62" spans="1:8" ht="12.75" customHeight="1">
      <c r="A62" s="1" t="s">
        <v>196</v>
      </c>
      <c r="B62" s="175">
        <v>64</v>
      </c>
      <c r="C62" s="22">
        <v>23</v>
      </c>
      <c r="D62" s="22">
        <v>41</v>
      </c>
      <c r="E62" s="84">
        <v>56</v>
      </c>
      <c r="F62" s="84">
        <v>7</v>
      </c>
      <c r="G62" s="84">
        <v>1</v>
      </c>
      <c r="H62" s="59">
        <v>22.75</v>
      </c>
    </row>
    <row r="63" spans="1:8" ht="12.75" customHeight="1">
      <c r="A63" s="1" t="s">
        <v>227</v>
      </c>
      <c r="B63" s="175">
        <v>10</v>
      </c>
      <c r="C63" s="22">
        <v>3</v>
      </c>
      <c r="D63" s="22">
        <v>7</v>
      </c>
      <c r="E63" s="84">
        <v>9</v>
      </c>
      <c r="F63" s="84">
        <v>1</v>
      </c>
      <c r="G63" s="84">
        <v>0</v>
      </c>
      <c r="H63" s="59">
        <v>23.3</v>
      </c>
    </row>
    <row r="64" spans="1:8" ht="12.75" customHeight="1">
      <c r="A64" s="1" t="s">
        <v>228</v>
      </c>
      <c r="B64" s="175">
        <v>25</v>
      </c>
      <c r="C64" s="22">
        <v>8</v>
      </c>
      <c r="D64" s="22">
        <v>17</v>
      </c>
      <c r="E64" s="84">
        <v>14</v>
      </c>
      <c r="F64" s="84">
        <v>10</v>
      </c>
      <c r="G64" s="84">
        <v>1</v>
      </c>
      <c r="H64" s="59">
        <v>22.2</v>
      </c>
    </row>
    <row r="65" spans="1:8" ht="6" customHeight="1">
      <c r="B65" s="175"/>
      <c r="C65" s="22"/>
      <c r="D65" s="22"/>
      <c r="E65" s="84"/>
      <c r="F65" s="84"/>
      <c r="G65" s="84"/>
      <c r="H65" s="59"/>
    </row>
    <row r="66" spans="1:8" ht="12.75" customHeight="1">
      <c r="A66" s="105" t="s">
        <v>40</v>
      </c>
      <c r="B66" s="175">
        <v>78</v>
      </c>
      <c r="C66" s="22">
        <v>43</v>
      </c>
      <c r="D66" s="22">
        <v>35</v>
      </c>
      <c r="E66" s="84">
        <v>68</v>
      </c>
      <c r="F66" s="84">
        <v>8</v>
      </c>
      <c r="G66" s="84">
        <v>2</v>
      </c>
      <c r="H66" s="59">
        <v>23.42</v>
      </c>
    </row>
    <row r="67" spans="1:8" ht="12.75" customHeight="1">
      <c r="A67" s="1" t="s">
        <v>40</v>
      </c>
      <c r="B67" s="175">
        <v>78</v>
      </c>
      <c r="C67" s="22">
        <v>43</v>
      </c>
      <c r="D67" s="22">
        <v>35</v>
      </c>
      <c r="E67" s="84">
        <v>68</v>
      </c>
      <c r="F67" s="84">
        <v>8</v>
      </c>
      <c r="G67" s="84">
        <v>2</v>
      </c>
      <c r="H67" s="59">
        <v>23.42</v>
      </c>
    </row>
    <row r="68" spans="1:8" ht="6" customHeight="1">
      <c r="B68" s="175"/>
      <c r="C68" s="22"/>
      <c r="D68" s="22"/>
      <c r="E68" s="84"/>
      <c r="F68" s="84"/>
      <c r="G68" s="84"/>
      <c r="H68" s="59"/>
    </row>
    <row r="69" spans="1:8" ht="12.75" customHeight="1">
      <c r="A69" s="105" t="s">
        <v>41</v>
      </c>
      <c r="B69" s="175">
        <v>74</v>
      </c>
      <c r="C69" s="22">
        <v>23</v>
      </c>
      <c r="D69" s="22">
        <v>51</v>
      </c>
      <c r="E69" s="84">
        <v>57</v>
      </c>
      <c r="F69" s="84">
        <v>13</v>
      </c>
      <c r="G69" s="84">
        <v>4</v>
      </c>
      <c r="H69" s="59">
        <v>23.42</v>
      </c>
    </row>
    <row r="70" spans="1:8" ht="12.75" customHeight="1">
      <c r="A70" s="1" t="s">
        <v>229</v>
      </c>
      <c r="B70" s="175">
        <v>15</v>
      </c>
      <c r="C70" s="22">
        <v>11</v>
      </c>
      <c r="D70" s="22">
        <v>4</v>
      </c>
      <c r="E70" s="84">
        <v>11</v>
      </c>
      <c r="F70" s="84">
        <v>4</v>
      </c>
      <c r="G70" s="84">
        <v>0</v>
      </c>
      <c r="H70" s="59">
        <v>23.27</v>
      </c>
    </row>
    <row r="71" spans="1:8" ht="12.75" customHeight="1">
      <c r="A71" s="1" t="s">
        <v>118</v>
      </c>
      <c r="B71" s="175">
        <v>4</v>
      </c>
      <c r="C71" s="22">
        <v>1</v>
      </c>
      <c r="D71" s="22">
        <v>3</v>
      </c>
      <c r="E71" s="84">
        <v>4</v>
      </c>
      <c r="F71" s="84">
        <v>0</v>
      </c>
      <c r="G71" s="84">
        <v>0</v>
      </c>
      <c r="H71" s="59">
        <v>23.75</v>
      </c>
    </row>
    <row r="72" spans="1:8" ht="12.75" customHeight="1">
      <c r="A72" s="1" t="s">
        <v>230</v>
      </c>
      <c r="B72" s="175">
        <v>1</v>
      </c>
      <c r="C72" s="22">
        <v>0</v>
      </c>
      <c r="D72" s="22">
        <v>1</v>
      </c>
      <c r="E72" s="84" t="s">
        <v>88</v>
      </c>
      <c r="F72" s="84" t="s">
        <v>88</v>
      </c>
      <c r="G72" s="84" t="s">
        <v>88</v>
      </c>
      <c r="H72" s="59" t="s">
        <v>88</v>
      </c>
    </row>
    <row r="73" spans="1:8" ht="12.75" customHeight="1">
      <c r="A73" s="1" t="s">
        <v>231</v>
      </c>
      <c r="B73" s="175">
        <v>3</v>
      </c>
      <c r="C73" s="22">
        <v>1</v>
      </c>
      <c r="D73" s="22">
        <v>2</v>
      </c>
      <c r="E73" s="84" t="s">
        <v>88</v>
      </c>
      <c r="F73" s="84" t="s">
        <v>88</v>
      </c>
      <c r="G73" s="84" t="s">
        <v>88</v>
      </c>
      <c r="H73" s="59" t="s">
        <v>88</v>
      </c>
    </row>
    <row r="74" spans="1:8" ht="12.75" customHeight="1">
      <c r="A74" s="1" t="s">
        <v>232</v>
      </c>
      <c r="B74" s="175">
        <v>5</v>
      </c>
      <c r="C74" s="22">
        <v>1</v>
      </c>
      <c r="D74" s="22">
        <v>4</v>
      </c>
      <c r="E74" s="84">
        <v>5</v>
      </c>
      <c r="F74" s="84">
        <v>0</v>
      </c>
      <c r="G74" s="84">
        <v>0</v>
      </c>
      <c r="H74" s="59">
        <v>24.4</v>
      </c>
    </row>
    <row r="75" spans="1:8" ht="12.75" customHeight="1">
      <c r="A75" s="1" t="s">
        <v>111</v>
      </c>
      <c r="B75" s="175">
        <v>24</v>
      </c>
      <c r="C75" s="22">
        <v>3</v>
      </c>
      <c r="D75" s="22">
        <v>21</v>
      </c>
      <c r="E75" s="84">
        <v>18</v>
      </c>
      <c r="F75" s="84">
        <v>5</v>
      </c>
      <c r="G75" s="84">
        <v>1</v>
      </c>
      <c r="H75" s="59">
        <v>23.21</v>
      </c>
    </row>
    <row r="76" spans="1:8" ht="12.75" customHeight="1">
      <c r="A76" s="1" t="s">
        <v>233</v>
      </c>
      <c r="B76" s="175">
        <v>7</v>
      </c>
      <c r="C76" s="22">
        <v>2</v>
      </c>
      <c r="D76" s="22">
        <v>5</v>
      </c>
      <c r="E76" s="84">
        <v>5</v>
      </c>
      <c r="F76" s="84">
        <v>1</v>
      </c>
      <c r="G76" s="84">
        <v>1</v>
      </c>
      <c r="H76" s="59">
        <v>22</v>
      </c>
    </row>
    <row r="77" spans="1:8" ht="12.6" customHeight="1">
      <c r="A77" s="1" t="s">
        <v>234</v>
      </c>
      <c r="B77" s="175">
        <v>3</v>
      </c>
      <c r="C77" s="22">
        <v>2</v>
      </c>
      <c r="D77" s="22">
        <v>1</v>
      </c>
      <c r="E77" s="84">
        <v>3</v>
      </c>
      <c r="F77" s="84">
        <v>0</v>
      </c>
      <c r="G77" s="84">
        <v>0</v>
      </c>
      <c r="H77" s="59">
        <v>23.33</v>
      </c>
    </row>
    <row r="78" spans="1:8" ht="12.6" customHeight="1">
      <c r="A78" s="1" t="s">
        <v>235</v>
      </c>
      <c r="B78" s="175">
        <v>12</v>
      </c>
      <c r="C78" s="22">
        <v>2</v>
      </c>
      <c r="D78" s="22">
        <v>10</v>
      </c>
      <c r="E78" s="84">
        <v>9</v>
      </c>
      <c r="F78" s="84">
        <v>2</v>
      </c>
      <c r="G78" s="84">
        <v>1</v>
      </c>
      <c r="H78" s="59">
        <v>24.33</v>
      </c>
    </row>
    <row r="79" spans="1:8" ht="6" customHeight="1">
      <c r="A79" s="1"/>
      <c r="B79" s="175"/>
      <c r="C79" s="22"/>
      <c r="D79" s="22"/>
      <c r="E79" s="84"/>
      <c r="F79" s="84"/>
      <c r="G79" s="84"/>
      <c r="H79" s="59"/>
    </row>
    <row r="80" spans="1:8" ht="12.75" customHeight="1">
      <c r="A80" s="105" t="s">
        <v>236</v>
      </c>
      <c r="B80" s="175">
        <v>67</v>
      </c>
      <c r="C80" s="22">
        <v>45</v>
      </c>
      <c r="D80" s="22">
        <v>22</v>
      </c>
      <c r="E80" s="84">
        <v>52</v>
      </c>
      <c r="F80" s="84">
        <v>13</v>
      </c>
      <c r="G80" s="84">
        <v>2</v>
      </c>
      <c r="H80" s="59">
        <v>22.69</v>
      </c>
    </row>
    <row r="81" spans="1:8" ht="12.75" customHeight="1">
      <c r="A81" s="1" t="s">
        <v>237</v>
      </c>
      <c r="B81" s="175">
        <v>45</v>
      </c>
      <c r="C81" s="22">
        <v>27</v>
      </c>
      <c r="D81" s="22">
        <v>18</v>
      </c>
      <c r="E81" s="84">
        <v>33</v>
      </c>
      <c r="F81" s="84">
        <v>10</v>
      </c>
      <c r="G81" s="84">
        <v>2</v>
      </c>
      <c r="H81" s="59">
        <v>22.82</v>
      </c>
    </row>
    <row r="82" spans="1:8" ht="12.75" customHeight="1">
      <c r="A82" s="1" t="s">
        <v>200</v>
      </c>
      <c r="B82" s="175">
        <v>2</v>
      </c>
      <c r="C82" s="22">
        <v>1</v>
      </c>
      <c r="D82" s="22">
        <v>1</v>
      </c>
      <c r="E82" s="84" t="s">
        <v>88</v>
      </c>
      <c r="F82" s="84" t="s">
        <v>88</v>
      </c>
      <c r="G82" s="84" t="s">
        <v>88</v>
      </c>
      <c r="H82" s="59" t="s">
        <v>88</v>
      </c>
    </row>
    <row r="83" spans="1:8" ht="12.75" customHeight="1">
      <c r="A83" s="1" t="s">
        <v>238</v>
      </c>
      <c r="B83" s="175">
        <v>11</v>
      </c>
      <c r="C83" s="22">
        <v>9</v>
      </c>
      <c r="D83" s="22">
        <v>2</v>
      </c>
      <c r="E83" s="84">
        <v>10</v>
      </c>
      <c r="F83" s="84">
        <v>1</v>
      </c>
      <c r="G83" s="84">
        <v>0</v>
      </c>
      <c r="H83" s="59">
        <v>20.64</v>
      </c>
    </row>
    <row r="84" spans="1:8" ht="12.75" customHeight="1">
      <c r="A84" s="1" t="s">
        <v>239</v>
      </c>
      <c r="B84" s="175">
        <v>5</v>
      </c>
      <c r="C84" s="22">
        <v>5</v>
      </c>
      <c r="D84" s="22">
        <v>0</v>
      </c>
      <c r="E84" s="84">
        <v>4</v>
      </c>
      <c r="F84" s="84">
        <v>1</v>
      </c>
      <c r="G84" s="84">
        <v>0</v>
      </c>
      <c r="H84" s="59">
        <v>23</v>
      </c>
    </row>
    <row r="85" spans="1:8" ht="12.75" customHeight="1">
      <c r="A85" s="1" t="s">
        <v>240</v>
      </c>
      <c r="B85" s="175">
        <v>4</v>
      </c>
      <c r="C85" s="22">
        <v>3</v>
      </c>
      <c r="D85" s="22">
        <v>1</v>
      </c>
      <c r="E85" s="84" t="s">
        <v>88</v>
      </c>
      <c r="F85" s="84" t="s">
        <v>88</v>
      </c>
      <c r="G85" s="84" t="s">
        <v>88</v>
      </c>
      <c r="H85" s="59" t="s">
        <v>88</v>
      </c>
    </row>
    <row r="86" spans="1:8" ht="6" customHeight="1">
      <c r="A86" s="1"/>
      <c r="B86" s="175"/>
      <c r="C86" s="22"/>
      <c r="D86" s="22"/>
      <c r="E86" s="84"/>
      <c r="F86" s="84"/>
      <c r="G86" s="84"/>
      <c r="H86" s="59"/>
    </row>
    <row r="87" spans="1:8" ht="12.75" customHeight="1">
      <c r="A87" s="105" t="s">
        <v>43</v>
      </c>
      <c r="B87" s="175">
        <v>69</v>
      </c>
      <c r="C87" s="22">
        <v>22</v>
      </c>
      <c r="D87" s="22">
        <v>47</v>
      </c>
      <c r="E87" s="84">
        <v>47</v>
      </c>
      <c r="F87" s="84">
        <v>18</v>
      </c>
      <c r="G87" s="84">
        <v>4</v>
      </c>
      <c r="H87" s="59">
        <v>22.48</v>
      </c>
    </row>
    <row r="88" spans="1:8" ht="12.75" customHeight="1">
      <c r="A88" s="1" t="s">
        <v>241</v>
      </c>
      <c r="B88" s="175">
        <v>2</v>
      </c>
      <c r="C88" s="22">
        <v>0</v>
      </c>
      <c r="D88" s="22">
        <v>2</v>
      </c>
      <c r="E88" s="84" t="s">
        <v>88</v>
      </c>
      <c r="F88" s="84" t="s">
        <v>88</v>
      </c>
      <c r="G88" s="84" t="s">
        <v>88</v>
      </c>
      <c r="H88" s="59" t="s">
        <v>88</v>
      </c>
    </row>
    <row r="89" spans="1:8" ht="12.75" customHeight="1">
      <c r="A89" s="1" t="s">
        <v>242</v>
      </c>
      <c r="B89" s="175">
        <v>6</v>
      </c>
      <c r="C89" s="22">
        <v>3</v>
      </c>
      <c r="D89" s="22">
        <v>3</v>
      </c>
      <c r="E89" s="84">
        <v>4</v>
      </c>
      <c r="F89" s="84">
        <v>1</v>
      </c>
      <c r="G89" s="84">
        <v>1</v>
      </c>
      <c r="H89" s="59">
        <v>23.67</v>
      </c>
    </row>
    <row r="90" spans="1:8" ht="12.75" customHeight="1">
      <c r="A90" s="1" t="s">
        <v>102</v>
      </c>
      <c r="B90" s="175">
        <v>6</v>
      </c>
      <c r="C90" s="22">
        <v>2</v>
      </c>
      <c r="D90" s="22">
        <v>4</v>
      </c>
      <c r="E90" s="84">
        <v>5</v>
      </c>
      <c r="F90" s="84">
        <v>0</v>
      </c>
      <c r="G90" s="84">
        <v>1</v>
      </c>
      <c r="H90" s="59">
        <v>25.17</v>
      </c>
    </row>
    <row r="91" spans="1:8" ht="12.75" customHeight="1">
      <c r="A91" s="1" t="s">
        <v>243</v>
      </c>
      <c r="B91" s="175">
        <v>1</v>
      </c>
      <c r="C91" s="22">
        <v>0</v>
      </c>
      <c r="D91" s="22">
        <v>1</v>
      </c>
      <c r="E91" s="84" t="s">
        <v>88</v>
      </c>
      <c r="F91" s="84" t="s">
        <v>88</v>
      </c>
      <c r="G91" s="84" t="s">
        <v>88</v>
      </c>
      <c r="H91" s="59" t="s">
        <v>88</v>
      </c>
    </row>
    <row r="92" spans="1:8" ht="12.75" customHeight="1">
      <c r="A92" s="1" t="s">
        <v>244</v>
      </c>
      <c r="B92" s="175">
        <v>1</v>
      </c>
      <c r="C92" s="22">
        <v>0</v>
      </c>
      <c r="D92" s="22">
        <v>1</v>
      </c>
      <c r="E92" s="84" t="s">
        <v>88</v>
      </c>
      <c r="F92" s="84" t="s">
        <v>88</v>
      </c>
      <c r="G92" s="84" t="s">
        <v>88</v>
      </c>
      <c r="H92" s="59" t="s">
        <v>88</v>
      </c>
    </row>
    <row r="93" spans="1:8" ht="12.75" customHeight="1">
      <c r="A93" s="1" t="s">
        <v>245</v>
      </c>
      <c r="B93" s="175">
        <v>8</v>
      </c>
      <c r="C93" s="22">
        <v>2</v>
      </c>
      <c r="D93" s="22">
        <v>6</v>
      </c>
      <c r="E93" s="84">
        <v>5</v>
      </c>
      <c r="F93" s="84">
        <v>3</v>
      </c>
      <c r="G93" s="84">
        <v>0</v>
      </c>
      <c r="H93" s="59">
        <v>20.5</v>
      </c>
    </row>
    <row r="94" spans="1:8" ht="12.75" customHeight="1">
      <c r="A94" s="1" t="s">
        <v>246</v>
      </c>
      <c r="B94" s="175">
        <v>3</v>
      </c>
      <c r="C94" s="22">
        <v>1</v>
      </c>
      <c r="D94" s="22">
        <v>2</v>
      </c>
      <c r="E94" s="84">
        <v>2</v>
      </c>
      <c r="F94" s="84">
        <v>1</v>
      </c>
      <c r="G94" s="84">
        <v>0</v>
      </c>
      <c r="H94" s="59">
        <v>19.670000000000002</v>
      </c>
    </row>
    <row r="95" spans="1:8" ht="12.75" customHeight="1">
      <c r="A95" s="1" t="s">
        <v>247</v>
      </c>
      <c r="B95" s="175">
        <v>3</v>
      </c>
      <c r="C95" s="22">
        <v>1</v>
      </c>
      <c r="D95" s="22">
        <v>2</v>
      </c>
      <c r="E95" s="84">
        <v>2</v>
      </c>
      <c r="F95" s="84">
        <v>1</v>
      </c>
      <c r="G95" s="84">
        <v>0</v>
      </c>
      <c r="H95" s="59">
        <v>27</v>
      </c>
    </row>
    <row r="96" spans="1:8" ht="12.75" customHeight="1">
      <c r="A96" s="1" t="s">
        <v>248</v>
      </c>
      <c r="B96" s="175">
        <v>21</v>
      </c>
      <c r="C96" s="22">
        <v>3</v>
      </c>
      <c r="D96" s="22">
        <v>18</v>
      </c>
      <c r="E96" s="84">
        <v>13</v>
      </c>
      <c r="F96" s="84">
        <v>6</v>
      </c>
      <c r="G96" s="84">
        <v>2</v>
      </c>
      <c r="H96" s="59">
        <v>21.9</v>
      </c>
    </row>
    <row r="97" spans="1:8" ht="12.75" customHeight="1">
      <c r="A97" s="1" t="s">
        <v>249</v>
      </c>
      <c r="B97" s="175">
        <v>6</v>
      </c>
      <c r="C97" s="22">
        <v>4</v>
      </c>
      <c r="D97" s="22">
        <v>2</v>
      </c>
      <c r="E97" s="84">
        <v>5</v>
      </c>
      <c r="F97" s="84">
        <v>1</v>
      </c>
      <c r="G97" s="84">
        <v>0</v>
      </c>
      <c r="H97" s="59">
        <v>22.17</v>
      </c>
    </row>
    <row r="98" spans="1:8" ht="12" customHeight="1">
      <c r="A98" s="1" t="s">
        <v>250</v>
      </c>
      <c r="B98" s="175">
        <v>12</v>
      </c>
      <c r="C98" s="22">
        <v>6</v>
      </c>
      <c r="D98" s="22">
        <v>6</v>
      </c>
      <c r="E98" s="84">
        <v>8</v>
      </c>
      <c r="F98" s="84">
        <v>4</v>
      </c>
      <c r="G98" s="84">
        <v>0</v>
      </c>
      <c r="H98" s="59">
        <v>22.42</v>
      </c>
    </row>
    <row r="99" spans="1:8" ht="6" customHeight="1">
      <c r="A99" s="1"/>
      <c r="B99" s="175"/>
      <c r="C99" s="22"/>
      <c r="D99" s="22"/>
      <c r="E99" s="84"/>
      <c r="F99" s="84"/>
      <c r="G99" s="84"/>
      <c r="H99" s="59"/>
    </row>
    <row r="100" spans="1:8" ht="12.75" customHeight="1">
      <c r="A100" s="105" t="s">
        <v>44</v>
      </c>
      <c r="B100" s="175">
        <v>14</v>
      </c>
      <c r="C100" s="22">
        <v>9</v>
      </c>
      <c r="D100" s="22">
        <v>5</v>
      </c>
      <c r="E100" s="84">
        <v>11</v>
      </c>
      <c r="F100" s="84">
        <v>3</v>
      </c>
      <c r="G100" s="84">
        <v>0</v>
      </c>
      <c r="H100" s="59">
        <v>23.14</v>
      </c>
    </row>
    <row r="101" spans="1:8" ht="12.75" customHeight="1">
      <c r="A101" s="1" t="s">
        <v>251</v>
      </c>
      <c r="B101" s="175">
        <v>4</v>
      </c>
      <c r="C101" s="22">
        <v>3</v>
      </c>
      <c r="D101" s="22">
        <v>1</v>
      </c>
      <c r="E101" s="84" t="s">
        <v>88</v>
      </c>
      <c r="F101" s="84" t="s">
        <v>88</v>
      </c>
      <c r="G101" s="84" t="s">
        <v>88</v>
      </c>
      <c r="H101" s="59" t="s">
        <v>88</v>
      </c>
    </row>
    <row r="102" spans="1:8" ht="12.75" customHeight="1">
      <c r="A102" t="s">
        <v>252</v>
      </c>
      <c r="B102" s="175">
        <v>1</v>
      </c>
      <c r="C102" s="22">
        <v>1</v>
      </c>
      <c r="D102" s="22">
        <v>0</v>
      </c>
      <c r="E102" s="84" t="s">
        <v>88</v>
      </c>
      <c r="F102" s="84" t="s">
        <v>88</v>
      </c>
      <c r="G102" s="84" t="s">
        <v>88</v>
      </c>
      <c r="H102" s="59" t="s">
        <v>88</v>
      </c>
    </row>
    <row r="103" spans="1:8" ht="12" customHeight="1">
      <c r="A103" t="s">
        <v>253</v>
      </c>
      <c r="B103" s="175">
        <v>9</v>
      </c>
      <c r="C103" s="22">
        <v>5</v>
      </c>
      <c r="D103" s="22">
        <v>4</v>
      </c>
      <c r="E103" s="84">
        <v>9</v>
      </c>
      <c r="F103" s="84">
        <v>0</v>
      </c>
      <c r="G103" s="84">
        <v>0</v>
      </c>
      <c r="H103" s="59">
        <v>22.78</v>
      </c>
    </row>
    <row r="104" spans="1:8" ht="12" customHeight="1">
      <c r="B104" s="175"/>
      <c r="C104" s="22"/>
      <c r="D104" s="22"/>
      <c r="E104" s="84"/>
      <c r="F104" s="84"/>
      <c r="G104" s="84"/>
      <c r="H104" s="59"/>
    </row>
    <row r="105" spans="1:8" ht="12.75" customHeight="1">
      <c r="A105" s="106" t="s">
        <v>32</v>
      </c>
      <c r="B105" s="203">
        <v>148</v>
      </c>
      <c r="C105" s="107">
        <v>73</v>
      </c>
      <c r="D105" s="107">
        <v>75</v>
      </c>
      <c r="E105" s="108">
        <v>107</v>
      </c>
      <c r="F105" s="108">
        <v>33</v>
      </c>
      <c r="G105" s="108">
        <v>8</v>
      </c>
      <c r="H105" s="97">
        <v>27.19</v>
      </c>
    </row>
    <row r="106" spans="1:8" ht="12.75" customHeight="1">
      <c r="A106" s="105" t="s">
        <v>38</v>
      </c>
      <c r="B106" s="175">
        <v>36</v>
      </c>
      <c r="C106" s="22">
        <v>24</v>
      </c>
      <c r="D106" s="22">
        <v>12</v>
      </c>
      <c r="E106" s="84">
        <v>26</v>
      </c>
      <c r="F106" s="84">
        <v>9</v>
      </c>
      <c r="G106" s="84">
        <v>1</v>
      </c>
      <c r="H106" s="59">
        <v>27.89</v>
      </c>
    </row>
    <row r="107" spans="1:8" ht="12.75" customHeight="1">
      <c r="A107" s="1" t="s">
        <v>203</v>
      </c>
      <c r="B107" s="175">
        <v>1</v>
      </c>
      <c r="C107" s="22">
        <v>1</v>
      </c>
      <c r="D107" s="22">
        <v>0</v>
      </c>
      <c r="E107" s="84" t="s">
        <v>88</v>
      </c>
      <c r="F107" s="84" t="s">
        <v>88</v>
      </c>
      <c r="G107" s="84" t="s">
        <v>88</v>
      </c>
      <c r="H107" s="59" t="s">
        <v>88</v>
      </c>
    </row>
    <row r="108" spans="1:8" ht="12.75" customHeight="1">
      <c r="A108" s="1" t="s">
        <v>207</v>
      </c>
      <c r="B108" s="175">
        <v>2</v>
      </c>
      <c r="C108" s="22">
        <v>2</v>
      </c>
      <c r="D108" s="22">
        <v>0</v>
      </c>
      <c r="E108" s="84" t="s">
        <v>88</v>
      </c>
      <c r="F108" s="84" t="s">
        <v>88</v>
      </c>
      <c r="G108" s="84" t="s">
        <v>88</v>
      </c>
      <c r="H108" s="59" t="s">
        <v>88</v>
      </c>
    </row>
    <row r="109" spans="1:8" ht="12.75" customHeight="1">
      <c r="A109" s="1" t="s">
        <v>209</v>
      </c>
      <c r="B109" s="175">
        <v>1</v>
      </c>
      <c r="C109" s="22">
        <v>1</v>
      </c>
      <c r="D109" s="22">
        <v>0</v>
      </c>
      <c r="E109" s="84" t="s">
        <v>88</v>
      </c>
      <c r="F109" s="84" t="s">
        <v>88</v>
      </c>
      <c r="G109" s="84" t="s">
        <v>88</v>
      </c>
      <c r="H109" s="59" t="s">
        <v>88</v>
      </c>
    </row>
    <row r="110" spans="1:8" ht="12.75" customHeight="1">
      <c r="A110" s="1" t="s">
        <v>211</v>
      </c>
      <c r="B110" s="175">
        <v>2</v>
      </c>
      <c r="C110" s="22">
        <v>0</v>
      </c>
      <c r="D110" s="22">
        <v>2</v>
      </c>
      <c r="E110" s="84" t="s">
        <v>88</v>
      </c>
      <c r="F110" s="84" t="s">
        <v>88</v>
      </c>
      <c r="G110" s="84" t="s">
        <v>88</v>
      </c>
      <c r="H110" s="59" t="s">
        <v>88</v>
      </c>
    </row>
    <row r="111" spans="1:8" ht="12.75" customHeight="1">
      <c r="A111" s="1" t="s">
        <v>213</v>
      </c>
      <c r="B111" s="175">
        <v>3</v>
      </c>
      <c r="C111" s="22">
        <v>2</v>
      </c>
      <c r="D111" s="22">
        <v>1</v>
      </c>
      <c r="E111" s="84">
        <v>3</v>
      </c>
      <c r="F111" s="84">
        <v>0</v>
      </c>
      <c r="G111" s="84">
        <v>0</v>
      </c>
      <c r="H111" s="59">
        <v>31.33</v>
      </c>
    </row>
    <row r="112" spans="1:8" ht="12.75" customHeight="1">
      <c r="A112" s="1" t="s">
        <v>212</v>
      </c>
      <c r="B112" s="175">
        <v>1</v>
      </c>
      <c r="C112" s="22">
        <v>1</v>
      </c>
      <c r="D112" s="22">
        <v>0</v>
      </c>
      <c r="E112" s="84" t="s">
        <v>88</v>
      </c>
      <c r="F112" s="84" t="s">
        <v>88</v>
      </c>
      <c r="G112" s="84" t="s">
        <v>88</v>
      </c>
      <c r="H112" s="59" t="s">
        <v>88</v>
      </c>
    </row>
    <row r="113" spans="1:8" ht="12.75" customHeight="1">
      <c r="A113" s="1" t="s">
        <v>254</v>
      </c>
      <c r="B113" s="175">
        <v>6</v>
      </c>
      <c r="C113" s="22">
        <v>4</v>
      </c>
      <c r="D113" s="22">
        <v>2</v>
      </c>
      <c r="E113" s="84">
        <v>3</v>
      </c>
      <c r="F113" s="84">
        <v>2</v>
      </c>
      <c r="G113" s="84">
        <v>1</v>
      </c>
      <c r="H113" s="59">
        <v>24</v>
      </c>
    </row>
    <row r="114" spans="1:8" ht="12.75" customHeight="1">
      <c r="A114" s="1" t="s">
        <v>255</v>
      </c>
      <c r="B114" s="175">
        <v>3</v>
      </c>
      <c r="C114" s="22">
        <v>3</v>
      </c>
      <c r="D114" s="22">
        <v>0</v>
      </c>
      <c r="E114" s="84">
        <v>2</v>
      </c>
      <c r="F114" s="84">
        <v>1</v>
      </c>
      <c r="G114" s="84">
        <v>0</v>
      </c>
      <c r="H114" s="59">
        <v>21.33</v>
      </c>
    </row>
    <row r="115" spans="1:8" ht="12.75" customHeight="1">
      <c r="A115" s="1" t="s">
        <v>218</v>
      </c>
      <c r="B115" s="175">
        <v>4</v>
      </c>
      <c r="C115" s="22">
        <v>2</v>
      </c>
      <c r="D115" s="22">
        <v>2</v>
      </c>
      <c r="E115" s="84">
        <v>2</v>
      </c>
      <c r="F115" s="84">
        <v>2</v>
      </c>
      <c r="G115" s="84">
        <v>0</v>
      </c>
      <c r="H115" s="59">
        <v>39.75</v>
      </c>
    </row>
    <row r="116" spans="1:8" ht="12.75" customHeight="1">
      <c r="A116" s="1" t="s">
        <v>219</v>
      </c>
      <c r="B116" s="175">
        <v>2</v>
      </c>
      <c r="C116" s="22">
        <v>1</v>
      </c>
      <c r="D116" s="22">
        <v>1</v>
      </c>
      <c r="E116" s="84">
        <v>2</v>
      </c>
      <c r="F116" s="84">
        <v>0</v>
      </c>
      <c r="G116" s="84">
        <v>0</v>
      </c>
      <c r="H116" s="59">
        <v>25.5</v>
      </c>
    </row>
    <row r="117" spans="1:8" ht="12.75" customHeight="1">
      <c r="A117" s="1" t="s">
        <v>220</v>
      </c>
      <c r="B117" s="175">
        <v>5</v>
      </c>
      <c r="C117" s="22">
        <v>3</v>
      </c>
      <c r="D117" s="22">
        <v>2</v>
      </c>
      <c r="E117" s="84">
        <v>5</v>
      </c>
      <c r="F117" s="84">
        <v>0</v>
      </c>
      <c r="G117" s="84">
        <v>0</v>
      </c>
      <c r="H117" s="59">
        <v>25.2</v>
      </c>
    </row>
    <row r="118" spans="1:8" ht="12.75" customHeight="1">
      <c r="A118" s="1" t="s">
        <v>221</v>
      </c>
      <c r="B118" s="175">
        <v>3</v>
      </c>
      <c r="C118" s="22">
        <v>2</v>
      </c>
      <c r="D118" s="22">
        <v>1</v>
      </c>
      <c r="E118" s="84">
        <v>2</v>
      </c>
      <c r="F118" s="84">
        <v>1</v>
      </c>
      <c r="G118" s="84">
        <v>0</v>
      </c>
      <c r="H118" s="59">
        <v>32.33</v>
      </c>
    </row>
    <row r="119" spans="1:8" ht="12.75" customHeight="1">
      <c r="A119" s="1" t="s">
        <v>224</v>
      </c>
      <c r="B119" s="175">
        <v>1</v>
      </c>
      <c r="C119" s="22">
        <v>0</v>
      </c>
      <c r="D119" s="22">
        <v>1</v>
      </c>
      <c r="E119" s="84" t="s">
        <v>88</v>
      </c>
      <c r="F119" s="84" t="s">
        <v>88</v>
      </c>
      <c r="G119" s="84" t="s">
        <v>88</v>
      </c>
      <c r="H119" s="59" t="s">
        <v>88</v>
      </c>
    </row>
    <row r="120" spans="1:8" ht="12.75" customHeight="1">
      <c r="A120" s="1" t="s">
        <v>256</v>
      </c>
      <c r="B120" s="175">
        <v>1</v>
      </c>
      <c r="C120" s="22">
        <v>1</v>
      </c>
      <c r="D120" s="22">
        <v>0</v>
      </c>
      <c r="E120" s="84" t="s">
        <v>88</v>
      </c>
      <c r="F120" s="84" t="s">
        <v>88</v>
      </c>
      <c r="G120" s="84" t="s">
        <v>88</v>
      </c>
      <c r="H120" s="59" t="s">
        <v>88</v>
      </c>
    </row>
    <row r="121" spans="1:8" ht="12.75" customHeight="1">
      <c r="A121" s="1" t="s">
        <v>225</v>
      </c>
      <c r="B121" s="175">
        <v>1</v>
      </c>
      <c r="C121" s="22">
        <v>1</v>
      </c>
      <c r="D121" s="22">
        <v>0</v>
      </c>
      <c r="E121" s="84" t="s">
        <v>88</v>
      </c>
      <c r="F121" s="84" t="s">
        <v>88</v>
      </c>
      <c r="G121" s="84" t="s">
        <v>88</v>
      </c>
      <c r="H121" s="59" t="s">
        <v>88</v>
      </c>
    </row>
    <row r="122" spans="1:8" ht="6" customHeight="1">
      <c r="B122" s="175"/>
      <c r="C122" s="22"/>
      <c r="D122" s="22"/>
      <c r="E122" s="84"/>
      <c r="F122" s="84"/>
      <c r="G122" s="84"/>
      <c r="H122" s="59"/>
    </row>
    <row r="123" spans="1:8" ht="12" customHeight="1">
      <c r="A123" s="105" t="s">
        <v>39</v>
      </c>
      <c r="B123" s="175">
        <v>15</v>
      </c>
      <c r="C123" s="22">
        <v>3</v>
      </c>
      <c r="D123" s="22">
        <v>12</v>
      </c>
      <c r="E123" s="84">
        <v>9</v>
      </c>
      <c r="F123" s="84">
        <v>6</v>
      </c>
      <c r="G123" s="84">
        <v>0</v>
      </c>
      <c r="H123" s="59">
        <v>28.33</v>
      </c>
    </row>
    <row r="124" spans="1:8" ht="12" customHeight="1">
      <c r="A124" s="1" t="s">
        <v>196</v>
      </c>
      <c r="B124" s="175">
        <v>1</v>
      </c>
      <c r="C124" s="22">
        <v>0</v>
      </c>
      <c r="D124" s="22">
        <v>1</v>
      </c>
      <c r="E124" s="84" t="s">
        <v>88</v>
      </c>
      <c r="F124" s="84" t="s">
        <v>88</v>
      </c>
      <c r="G124" s="84" t="s">
        <v>88</v>
      </c>
      <c r="H124" s="59" t="s">
        <v>88</v>
      </c>
    </row>
    <row r="125" spans="1:8" ht="12" customHeight="1">
      <c r="A125" s="1" t="s">
        <v>131</v>
      </c>
      <c r="B125" s="175">
        <v>2</v>
      </c>
      <c r="C125" s="22">
        <v>0</v>
      </c>
      <c r="D125" s="22">
        <v>2</v>
      </c>
      <c r="E125" s="84" t="s">
        <v>88</v>
      </c>
      <c r="F125" s="84" t="s">
        <v>88</v>
      </c>
      <c r="G125" s="84" t="s">
        <v>88</v>
      </c>
      <c r="H125" s="59" t="s">
        <v>88</v>
      </c>
    </row>
    <row r="126" spans="1:8" ht="12" customHeight="1">
      <c r="A126" t="s">
        <v>228</v>
      </c>
      <c r="B126" s="175">
        <v>5</v>
      </c>
      <c r="C126" s="22">
        <v>2</v>
      </c>
      <c r="D126" s="22">
        <v>3</v>
      </c>
      <c r="E126" s="84" t="s">
        <v>88</v>
      </c>
      <c r="F126" s="84" t="s">
        <v>88</v>
      </c>
      <c r="G126" s="84" t="s">
        <v>88</v>
      </c>
      <c r="H126" s="59" t="s">
        <v>88</v>
      </c>
    </row>
    <row r="127" spans="1:8" ht="12" customHeight="1">
      <c r="A127" t="s">
        <v>39</v>
      </c>
      <c r="B127" s="175">
        <v>7</v>
      </c>
      <c r="C127" s="22">
        <v>1</v>
      </c>
      <c r="D127" s="22">
        <v>6</v>
      </c>
      <c r="E127" s="84">
        <v>6</v>
      </c>
      <c r="F127" s="84">
        <v>1</v>
      </c>
      <c r="G127" s="84">
        <v>0</v>
      </c>
      <c r="H127" s="59">
        <v>25.43</v>
      </c>
    </row>
    <row r="128" spans="1:8" ht="6" customHeight="1">
      <c r="B128" s="175"/>
      <c r="C128" s="22"/>
      <c r="D128" s="22"/>
      <c r="E128" s="84"/>
      <c r="F128" s="84"/>
      <c r="G128" s="84"/>
      <c r="H128" s="59"/>
    </row>
    <row r="129" spans="1:8" ht="12.75" customHeight="1">
      <c r="A129" s="105" t="s">
        <v>40</v>
      </c>
      <c r="B129" s="175">
        <v>57</v>
      </c>
      <c r="C129" s="22">
        <v>30</v>
      </c>
      <c r="D129" s="22">
        <v>27</v>
      </c>
      <c r="E129" s="84">
        <v>41</v>
      </c>
      <c r="F129" s="84">
        <v>13</v>
      </c>
      <c r="G129" s="84">
        <v>3</v>
      </c>
      <c r="H129" s="59">
        <v>27.86</v>
      </c>
    </row>
    <row r="130" spans="1:8" ht="12.75" customHeight="1">
      <c r="A130" s="1" t="s">
        <v>40</v>
      </c>
      <c r="B130" s="175">
        <v>38</v>
      </c>
      <c r="C130" s="22">
        <v>20</v>
      </c>
      <c r="D130" s="22">
        <v>18</v>
      </c>
      <c r="E130" s="84">
        <v>25</v>
      </c>
      <c r="F130" s="84">
        <v>11</v>
      </c>
      <c r="G130" s="84">
        <v>2</v>
      </c>
      <c r="H130" s="59">
        <v>29.47</v>
      </c>
    </row>
    <row r="131" spans="1:8" ht="12.75" customHeight="1">
      <c r="A131" t="s">
        <v>132</v>
      </c>
      <c r="B131" s="175">
        <v>19</v>
      </c>
      <c r="C131" s="22">
        <v>10</v>
      </c>
      <c r="D131" s="22">
        <v>9</v>
      </c>
      <c r="E131" s="84">
        <v>16</v>
      </c>
      <c r="F131" s="84">
        <v>2</v>
      </c>
      <c r="G131" s="84">
        <v>1</v>
      </c>
      <c r="H131" s="59">
        <v>24.63</v>
      </c>
    </row>
    <row r="132" spans="1:8" ht="6" customHeight="1">
      <c r="B132" s="175"/>
      <c r="C132" s="22"/>
      <c r="D132" s="22"/>
      <c r="E132" s="84"/>
      <c r="F132" s="84"/>
      <c r="G132" s="84"/>
      <c r="H132" s="59"/>
    </row>
    <row r="133" spans="1:8" ht="12.75" customHeight="1">
      <c r="A133" s="105" t="s">
        <v>41</v>
      </c>
      <c r="B133" s="175">
        <v>21</v>
      </c>
      <c r="C133" s="22">
        <v>7</v>
      </c>
      <c r="D133" s="22">
        <v>14</v>
      </c>
      <c r="E133" s="84">
        <v>20</v>
      </c>
      <c r="F133" s="84">
        <v>1</v>
      </c>
      <c r="G133" s="84">
        <v>0</v>
      </c>
      <c r="H133" s="59">
        <v>25.29</v>
      </c>
    </row>
    <row r="134" spans="1:8" ht="12.75" customHeight="1">
      <c r="A134" s="1" t="s">
        <v>229</v>
      </c>
      <c r="B134" s="175">
        <v>8</v>
      </c>
      <c r="C134" s="22">
        <v>5</v>
      </c>
      <c r="D134" s="22">
        <v>3</v>
      </c>
      <c r="E134" s="84">
        <v>7</v>
      </c>
      <c r="F134" s="84" t="s">
        <v>88</v>
      </c>
      <c r="G134" s="84" t="s">
        <v>88</v>
      </c>
      <c r="H134" s="59" t="s">
        <v>88</v>
      </c>
    </row>
    <row r="135" spans="1:8" ht="12.75" customHeight="1">
      <c r="A135" s="1" t="s">
        <v>118</v>
      </c>
      <c r="B135" s="175">
        <v>3</v>
      </c>
      <c r="C135" s="22">
        <v>0</v>
      </c>
      <c r="D135" s="22">
        <v>3</v>
      </c>
      <c r="E135" s="84">
        <v>3</v>
      </c>
      <c r="F135" s="84">
        <v>0</v>
      </c>
      <c r="G135" s="84">
        <v>0</v>
      </c>
      <c r="H135" s="59">
        <v>27.67</v>
      </c>
    </row>
    <row r="136" spans="1:8" ht="12.75" customHeight="1">
      <c r="A136" s="1" t="s">
        <v>257</v>
      </c>
      <c r="B136" s="175">
        <v>3</v>
      </c>
      <c r="C136" s="22">
        <v>0</v>
      </c>
      <c r="D136" s="22">
        <v>3</v>
      </c>
      <c r="E136" s="84">
        <v>3</v>
      </c>
      <c r="F136" s="84">
        <v>0</v>
      </c>
      <c r="G136" s="84">
        <v>0</v>
      </c>
      <c r="H136" s="59">
        <v>20.67</v>
      </c>
    </row>
    <row r="137" spans="1:8" ht="12.75" customHeight="1">
      <c r="A137" s="1" t="s">
        <v>232</v>
      </c>
      <c r="B137" s="175">
        <v>1</v>
      </c>
      <c r="C137" s="22">
        <v>0</v>
      </c>
      <c r="D137" s="22">
        <v>1</v>
      </c>
      <c r="E137" s="84" t="s">
        <v>88</v>
      </c>
      <c r="F137" s="84" t="s">
        <v>88</v>
      </c>
      <c r="G137" s="84" t="s">
        <v>88</v>
      </c>
      <c r="H137" s="59" t="s">
        <v>88</v>
      </c>
    </row>
    <row r="138" spans="1:8" ht="12.75" customHeight="1">
      <c r="A138" s="1" t="s">
        <v>111</v>
      </c>
      <c r="B138" s="175">
        <v>3</v>
      </c>
      <c r="C138" s="22">
        <v>0</v>
      </c>
      <c r="D138" s="22">
        <v>3</v>
      </c>
      <c r="E138" s="84" t="s">
        <v>88</v>
      </c>
      <c r="F138" s="84" t="s">
        <v>88</v>
      </c>
      <c r="G138" s="84" t="s">
        <v>88</v>
      </c>
      <c r="H138" s="59" t="s">
        <v>88</v>
      </c>
    </row>
    <row r="139" spans="1:8" ht="12.75" customHeight="1">
      <c r="A139" s="1" t="s">
        <v>233</v>
      </c>
      <c r="B139" s="175">
        <v>3</v>
      </c>
      <c r="C139" s="22">
        <v>2</v>
      </c>
      <c r="D139" s="22">
        <v>1</v>
      </c>
      <c r="E139" s="84">
        <v>3</v>
      </c>
      <c r="F139" s="84">
        <v>0</v>
      </c>
      <c r="G139" s="84">
        <v>0</v>
      </c>
      <c r="H139" s="59">
        <v>24.67</v>
      </c>
    </row>
    <row r="140" spans="1:8" s="38" customFormat="1" ht="6" customHeight="1">
      <c r="A140" s="13"/>
      <c r="B140" s="175"/>
      <c r="C140" s="8"/>
      <c r="D140" s="8"/>
      <c r="E140" s="51"/>
      <c r="F140" s="51"/>
      <c r="G140" s="51"/>
      <c r="H140" s="52"/>
    </row>
    <row r="141" spans="1:8" ht="12.75" customHeight="1">
      <c r="A141" s="105" t="s">
        <v>42</v>
      </c>
      <c r="B141" s="175">
        <v>8</v>
      </c>
      <c r="C141" s="22">
        <v>4</v>
      </c>
      <c r="D141" s="22">
        <v>4</v>
      </c>
      <c r="E141" s="84">
        <v>5</v>
      </c>
      <c r="F141" s="84">
        <v>1</v>
      </c>
      <c r="G141" s="84">
        <v>2</v>
      </c>
      <c r="H141" s="59">
        <v>25.75</v>
      </c>
    </row>
    <row r="142" spans="1:8" ht="12.75" customHeight="1">
      <c r="A142" s="1" t="s">
        <v>237</v>
      </c>
      <c r="B142" s="175">
        <v>7</v>
      </c>
      <c r="C142" s="22">
        <v>3</v>
      </c>
      <c r="D142" s="22">
        <v>4</v>
      </c>
      <c r="E142" s="84" t="s">
        <v>88</v>
      </c>
      <c r="F142" s="84" t="s">
        <v>88</v>
      </c>
      <c r="G142" s="84" t="s">
        <v>88</v>
      </c>
      <c r="H142" s="59" t="s">
        <v>88</v>
      </c>
    </row>
    <row r="143" spans="1:8" ht="12.75" customHeight="1">
      <c r="A143" s="1" t="s">
        <v>238</v>
      </c>
      <c r="B143" s="175">
        <v>1</v>
      </c>
      <c r="C143" s="22">
        <v>1</v>
      </c>
      <c r="D143" s="22">
        <v>0</v>
      </c>
      <c r="E143" s="84" t="s">
        <v>88</v>
      </c>
      <c r="F143" s="84" t="s">
        <v>88</v>
      </c>
      <c r="G143" s="84" t="s">
        <v>88</v>
      </c>
      <c r="H143" s="59" t="s">
        <v>88</v>
      </c>
    </row>
    <row r="144" spans="1:8" s="38" customFormat="1" ht="6" customHeight="1">
      <c r="A144" s="109"/>
      <c r="B144" s="175"/>
      <c r="C144" s="8"/>
      <c r="D144" s="8"/>
      <c r="E144" s="51"/>
      <c r="F144" s="51"/>
      <c r="G144" s="51"/>
      <c r="H144" s="52"/>
    </row>
    <row r="145" spans="1:8" ht="12.75" customHeight="1">
      <c r="A145" s="105" t="s">
        <v>43</v>
      </c>
      <c r="B145" s="175">
        <v>7</v>
      </c>
      <c r="C145" s="22">
        <v>2</v>
      </c>
      <c r="D145" s="22">
        <v>5</v>
      </c>
      <c r="E145" s="84">
        <v>4</v>
      </c>
      <c r="F145" s="84">
        <v>3</v>
      </c>
      <c r="G145" s="84">
        <v>0</v>
      </c>
      <c r="H145" s="59">
        <v>23.43</v>
      </c>
    </row>
    <row r="146" spans="1:8" ht="12.75" customHeight="1">
      <c r="A146" s="1" t="s">
        <v>241</v>
      </c>
      <c r="B146" s="175">
        <v>1</v>
      </c>
      <c r="C146" s="22">
        <v>0</v>
      </c>
      <c r="D146" s="22">
        <v>1</v>
      </c>
      <c r="E146" s="84" t="s">
        <v>88</v>
      </c>
      <c r="F146" s="84" t="s">
        <v>88</v>
      </c>
      <c r="G146" s="84" t="s">
        <v>88</v>
      </c>
      <c r="H146" s="59" t="s">
        <v>88</v>
      </c>
    </row>
    <row r="147" spans="1:8" ht="12.75" customHeight="1">
      <c r="A147" s="1" t="s">
        <v>101</v>
      </c>
      <c r="B147" s="175">
        <v>2</v>
      </c>
      <c r="C147" s="22">
        <v>2</v>
      </c>
      <c r="D147" s="22">
        <v>0</v>
      </c>
      <c r="E147" s="84" t="s">
        <v>88</v>
      </c>
      <c r="F147" s="84" t="s">
        <v>88</v>
      </c>
      <c r="G147" s="84" t="s">
        <v>88</v>
      </c>
      <c r="H147" s="59" t="s">
        <v>88</v>
      </c>
    </row>
    <row r="148" spans="1:8" ht="12.75" customHeight="1">
      <c r="A148" s="1" t="s">
        <v>201</v>
      </c>
      <c r="B148" s="175">
        <v>1</v>
      </c>
      <c r="C148" s="22">
        <v>0</v>
      </c>
      <c r="D148" s="22">
        <v>1</v>
      </c>
      <c r="E148" s="84" t="s">
        <v>88</v>
      </c>
      <c r="F148" s="84" t="s">
        <v>88</v>
      </c>
      <c r="G148" s="84" t="s">
        <v>88</v>
      </c>
      <c r="H148" s="59" t="s">
        <v>88</v>
      </c>
    </row>
    <row r="149" spans="1:8" ht="12.75" customHeight="1">
      <c r="A149" s="1" t="s">
        <v>102</v>
      </c>
      <c r="B149" s="175">
        <v>2</v>
      </c>
      <c r="C149" s="22">
        <v>0</v>
      </c>
      <c r="D149" s="22">
        <v>2</v>
      </c>
      <c r="E149" s="84" t="s">
        <v>88</v>
      </c>
      <c r="F149" s="84" t="s">
        <v>88</v>
      </c>
      <c r="G149" s="84" t="s">
        <v>88</v>
      </c>
      <c r="H149" s="59" t="s">
        <v>88</v>
      </c>
    </row>
    <row r="150" spans="1:8" ht="12.75" customHeight="1">
      <c r="A150" s="1" t="s">
        <v>245</v>
      </c>
      <c r="B150" s="175">
        <v>1</v>
      </c>
      <c r="C150" s="22">
        <v>0</v>
      </c>
      <c r="D150" s="22">
        <v>1</v>
      </c>
      <c r="E150" s="84" t="s">
        <v>88</v>
      </c>
      <c r="F150" s="84" t="s">
        <v>88</v>
      </c>
      <c r="G150" s="84" t="s">
        <v>88</v>
      </c>
      <c r="H150" s="59" t="s">
        <v>88</v>
      </c>
    </row>
    <row r="151" spans="1:8" ht="6" customHeight="1">
      <c r="A151" s="1"/>
      <c r="B151" s="175"/>
      <c r="C151" s="22"/>
      <c r="D151" s="22"/>
      <c r="E151" s="84"/>
      <c r="F151" s="84"/>
      <c r="G151" s="84"/>
      <c r="H151" s="59"/>
    </row>
    <row r="152" spans="1:8" ht="12.75" customHeight="1">
      <c r="A152" s="105" t="s">
        <v>251</v>
      </c>
      <c r="B152" s="175">
        <v>4</v>
      </c>
      <c r="C152" s="22">
        <v>3</v>
      </c>
      <c r="D152" s="22">
        <v>1</v>
      </c>
      <c r="E152" s="84">
        <v>2</v>
      </c>
      <c r="F152" s="84">
        <v>0</v>
      </c>
      <c r="G152" s="84">
        <v>2</v>
      </c>
      <c r="H152" s="59">
        <v>26.5</v>
      </c>
    </row>
    <row r="153" spans="1:8" ht="12.6" customHeight="1">
      <c r="A153" t="s">
        <v>258</v>
      </c>
      <c r="B153" s="175">
        <v>1</v>
      </c>
      <c r="C153" s="22">
        <v>0</v>
      </c>
      <c r="D153" s="22">
        <v>1</v>
      </c>
      <c r="E153" s="84" t="s">
        <v>88</v>
      </c>
      <c r="F153" s="84" t="s">
        <v>88</v>
      </c>
      <c r="G153" s="84" t="s">
        <v>88</v>
      </c>
      <c r="H153" s="59" t="s">
        <v>88</v>
      </c>
    </row>
    <row r="154" spans="1:8" ht="12.6" customHeight="1">
      <c r="A154" t="s">
        <v>251</v>
      </c>
      <c r="B154" s="175">
        <v>1</v>
      </c>
      <c r="C154" s="22">
        <v>1</v>
      </c>
      <c r="D154" s="22">
        <v>0</v>
      </c>
      <c r="E154" s="84" t="s">
        <v>88</v>
      </c>
      <c r="F154" s="84" t="s">
        <v>88</v>
      </c>
      <c r="G154" s="84" t="s">
        <v>88</v>
      </c>
      <c r="H154" s="59" t="s">
        <v>88</v>
      </c>
    </row>
    <row r="155" spans="1:8" ht="12.75" customHeight="1">
      <c r="A155" t="s">
        <v>253</v>
      </c>
      <c r="B155" s="175">
        <v>2</v>
      </c>
      <c r="C155" s="22">
        <v>2</v>
      </c>
      <c r="D155" s="22">
        <v>0</v>
      </c>
      <c r="E155" s="84" t="s">
        <v>88</v>
      </c>
      <c r="F155" s="84" t="s">
        <v>88</v>
      </c>
      <c r="G155" s="84" t="s">
        <v>88</v>
      </c>
      <c r="H155" s="59" t="s">
        <v>88</v>
      </c>
    </row>
    <row r="156" spans="1:8" ht="12.75" customHeight="1">
      <c r="B156" s="175"/>
      <c r="C156" s="22"/>
      <c r="D156" s="22"/>
      <c r="E156" s="84"/>
      <c r="F156" s="84"/>
      <c r="G156" s="84"/>
      <c r="H156" s="59"/>
    </row>
    <row r="157" spans="1:8">
      <c r="A157" s="106" t="s">
        <v>46</v>
      </c>
      <c r="B157" s="203">
        <v>48</v>
      </c>
      <c r="C157" s="42">
        <v>20</v>
      </c>
      <c r="D157" s="42">
        <v>28</v>
      </c>
      <c r="E157" s="42">
        <v>48</v>
      </c>
      <c r="F157" s="42">
        <v>0</v>
      </c>
      <c r="G157" s="42">
        <v>0</v>
      </c>
      <c r="H157" s="42">
        <v>0</v>
      </c>
    </row>
    <row r="158" spans="1:8">
      <c r="A158" s="109" t="s">
        <v>38</v>
      </c>
      <c r="B158" s="175">
        <v>13</v>
      </c>
      <c r="C158" s="8">
        <v>8</v>
      </c>
      <c r="D158" s="8">
        <v>5</v>
      </c>
      <c r="E158" s="8">
        <v>13</v>
      </c>
      <c r="F158" s="51">
        <v>0</v>
      </c>
      <c r="G158" s="51">
        <v>0</v>
      </c>
      <c r="H158" s="51">
        <v>0</v>
      </c>
    </row>
    <row r="159" spans="1:8">
      <c r="A159" s="110" t="s">
        <v>259</v>
      </c>
      <c r="B159" s="175">
        <v>1</v>
      </c>
      <c r="C159" s="8">
        <v>1</v>
      </c>
      <c r="D159" s="8">
        <v>0</v>
      </c>
      <c r="E159" s="8">
        <v>1</v>
      </c>
      <c r="F159" s="51">
        <v>0</v>
      </c>
      <c r="G159" s="51">
        <v>0</v>
      </c>
      <c r="H159" s="51">
        <v>0</v>
      </c>
    </row>
    <row r="160" spans="1:8">
      <c r="A160" s="111" t="s">
        <v>260</v>
      </c>
      <c r="B160" s="175">
        <v>2</v>
      </c>
      <c r="C160" s="8">
        <v>1</v>
      </c>
      <c r="D160" s="8">
        <v>1</v>
      </c>
      <c r="E160" s="8">
        <v>2</v>
      </c>
      <c r="F160" s="51">
        <v>0</v>
      </c>
      <c r="G160" s="51">
        <v>0</v>
      </c>
      <c r="H160" s="51">
        <v>0</v>
      </c>
    </row>
    <row r="161" spans="1:8">
      <c r="A161" s="13" t="s">
        <v>261</v>
      </c>
      <c r="B161" s="175">
        <v>1</v>
      </c>
      <c r="C161" s="8">
        <v>1</v>
      </c>
      <c r="D161" s="8">
        <v>0</v>
      </c>
      <c r="E161" s="8">
        <v>1</v>
      </c>
      <c r="F161" s="51">
        <v>0</v>
      </c>
      <c r="G161" s="51">
        <v>0</v>
      </c>
      <c r="H161" s="51">
        <v>0</v>
      </c>
    </row>
    <row r="162" spans="1:8">
      <c r="A162" s="110" t="s">
        <v>217</v>
      </c>
      <c r="B162" s="175">
        <v>1</v>
      </c>
      <c r="C162" s="8">
        <v>1</v>
      </c>
      <c r="D162" s="8">
        <v>0</v>
      </c>
      <c r="E162" s="8">
        <v>1</v>
      </c>
      <c r="F162" s="51">
        <v>0</v>
      </c>
      <c r="G162" s="51">
        <v>0</v>
      </c>
      <c r="H162" s="51">
        <v>0</v>
      </c>
    </row>
    <row r="163" spans="1:8">
      <c r="A163" s="13" t="s">
        <v>28</v>
      </c>
      <c r="B163" s="175">
        <v>1</v>
      </c>
      <c r="C163" s="8">
        <v>0</v>
      </c>
      <c r="D163" s="8">
        <v>1</v>
      </c>
      <c r="E163" s="8">
        <v>1</v>
      </c>
      <c r="F163" s="51">
        <v>0</v>
      </c>
      <c r="G163" s="51">
        <v>0</v>
      </c>
      <c r="H163" s="51">
        <v>0</v>
      </c>
    </row>
    <row r="164" spans="1:8">
      <c r="A164" s="110" t="s">
        <v>262</v>
      </c>
      <c r="B164" s="175">
        <v>1</v>
      </c>
      <c r="C164" s="8">
        <v>0</v>
      </c>
      <c r="D164" s="8">
        <v>1</v>
      </c>
      <c r="E164" s="8">
        <v>1</v>
      </c>
      <c r="F164" s="51">
        <v>0</v>
      </c>
      <c r="G164" s="51">
        <v>0</v>
      </c>
      <c r="H164" s="51">
        <v>0</v>
      </c>
    </row>
    <row r="165" spans="1:8">
      <c r="A165" s="13" t="s">
        <v>220</v>
      </c>
      <c r="B165" s="175">
        <v>6</v>
      </c>
      <c r="C165" s="8">
        <v>4</v>
      </c>
      <c r="D165" s="8">
        <v>2</v>
      </c>
      <c r="E165" s="8">
        <v>6</v>
      </c>
      <c r="F165" s="51">
        <v>0</v>
      </c>
      <c r="G165" s="51">
        <v>0</v>
      </c>
      <c r="H165" s="51">
        <v>0</v>
      </c>
    </row>
    <row r="166" spans="1:8" ht="6" customHeight="1">
      <c r="A166" s="38"/>
      <c r="B166" s="175"/>
      <c r="C166" s="8"/>
      <c r="D166" s="8"/>
      <c r="E166" s="8"/>
      <c r="F166" s="51"/>
      <c r="G166" s="51"/>
      <c r="H166" s="51"/>
    </row>
    <row r="167" spans="1:8">
      <c r="A167" s="109" t="s">
        <v>39</v>
      </c>
      <c r="B167" s="175">
        <v>11</v>
      </c>
      <c r="C167" s="8">
        <v>2</v>
      </c>
      <c r="D167" s="8">
        <v>9</v>
      </c>
      <c r="E167" s="8">
        <v>11</v>
      </c>
      <c r="F167" s="51">
        <v>0</v>
      </c>
      <c r="G167" s="51">
        <v>0</v>
      </c>
      <c r="H167" s="51">
        <v>0</v>
      </c>
    </row>
    <row r="168" spans="1:8">
      <c r="A168" s="13" t="s">
        <v>196</v>
      </c>
      <c r="B168" s="175">
        <v>3</v>
      </c>
      <c r="C168" s="8">
        <v>0</v>
      </c>
      <c r="D168" s="8">
        <v>3</v>
      </c>
      <c r="E168" s="8">
        <v>3</v>
      </c>
      <c r="F168" s="51">
        <v>0</v>
      </c>
      <c r="G168" s="51">
        <v>0</v>
      </c>
      <c r="H168" s="51">
        <v>0</v>
      </c>
    </row>
    <row r="169" spans="1:8">
      <c r="A169" s="13" t="s">
        <v>263</v>
      </c>
      <c r="B169" s="175">
        <v>3</v>
      </c>
      <c r="C169" s="8">
        <v>1</v>
      </c>
      <c r="D169" s="8">
        <v>2</v>
      </c>
      <c r="E169" s="8">
        <v>3</v>
      </c>
      <c r="F169" s="51">
        <v>0</v>
      </c>
      <c r="G169" s="51">
        <v>0</v>
      </c>
      <c r="H169" s="51">
        <v>0</v>
      </c>
    </row>
    <row r="170" spans="1:8">
      <c r="A170" s="112" t="s">
        <v>264</v>
      </c>
      <c r="B170" s="175">
        <v>1</v>
      </c>
      <c r="C170" s="8">
        <v>0</v>
      </c>
      <c r="D170" s="8">
        <v>1</v>
      </c>
      <c r="E170" s="8">
        <v>1</v>
      </c>
      <c r="F170" s="51">
        <v>0</v>
      </c>
      <c r="G170" s="51">
        <v>0</v>
      </c>
      <c r="H170" s="51">
        <v>0</v>
      </c>
    </row>
    <row r="171" spans="1:8">
      <c r="A171" s="112" t="s">
        <v>265</v>
      </c>
      <c r="B171" s="175">
        <v>1</v>
      </c>
      <c r="C171" s="8">
        <v>1</v>
      </c>
      <c r="D171" s="8">
        <v>0</v>
      </c>
      <c r="E171" s="8">
        <v>1</v>
      </c>
      <c r="F171" s="51">
        <v>0</v>
      </c>
      <c r="G171" s="51">
        <v>0</v>
      </c>
      <c r="H171" s="51">
        <v>0</v>
      </c>
    </row>
    <row r="172" spans="1:8">
      <c r="A172" s="110" t="s">
        <v>266</v>
      </c>
      <c r="B172" s="175">
        <v>1</v>
      </c>
      <c r="C172" s="8">
        <v>0</v>
      </c>
      <c r="D172" s="8">
        <v>1</v>
      </c>
      <c r="E172" s="8">
        <v>1</v>
      </c>
      <c r="F172" s="51">
        <v>0</v>
      </c>
      <c r="G172" s="51">
        <v>0</v>
      </c>
      <c r="H172" s="51">
        <v>0</v>
      </c>
    </row>
    <row r="173" spans="1:8">
      <c r="A173" s="13" t="s">
        <v>39</v>
      </c>
      <c r="B173" s="175">
        <v>2</v>
      </c>
      <c r="C173" s="8">
        <v>0</v>
      </c>
      <c r="D173" s="8">
        <v>2</v>
      </c>
      <c r="E173" s="8">
        <v>2</v>
      </c>
      <c r="F173" s="51">
        <v>0</v>
      </c>
      <c r="G173" s="51">
        <v>0</v>
      </c>
      <c r="H173" s="51">
        <v>0</v>
      </c>
    </row>
    <row r="174" spans="1:8" ht="6" customHeight="1">
      <c r="A174" s="38"/>
      <c r="B174" s="175"/>
      <c r="C174" s="8"/>
      <c r="D174" s="8"/>
      <c r="E174" s="8"/>
      <c r="F174" s="51"/>
      <c r="G174" s="51"/>
      <c r="H174" s="51"/>
    </row>
    <row r="175" spans="1:8" ht="12.75" customHeight="1">
      <c r="A175" s="109" t="s">
        <v>267</v>
      </c>
      <c r="B175" s="175">
        <v>1</v>
      </c>
      <c r="C175" s="8">
        <v>1</v>
      </c>
      <c r="D175" s="8">
        <v>0</v>
      </c>
      <c r="E175" s="8">
        <v>1</v>
      </c>
      <c r="F175" s="51">
        <v>0</v>
      </c>
      <c r="G175" s="51">
        <v>0</v>
      </c>
      <c r="H175" s="51">
        <v>0</v>
      </c>
    </row>
    <row r="176" spans="1:8" ht="12.75" customHeight="1">
      <c r="A176" s="112" t="s">
        <v>267</v>
      </c>
      <c r="B176" s="175">
        <v>1</v>
      </c>
      <c r="C176" s="8">
        <v>1</v>
      </c>
      <c r="D176" s="8">
        <v>0</v>
      </c>
      <c r="E176" s="8">
        <v>1</v>
      </c>
      <c r="F176" s="51">
        <v>0</v>
      </c>
      <c r="G176" s="51">
        <v>0</v>
      </c>
      <c r="H176" s="51">
        <v>0</v>
      </c>
    </row>
    <row r="177" spans="1:8" ht="6" customHeight="1">
      <c r="A177" s="38"/>
      <c r="B177" s="175"/>
      <c r="C177" s="8"/>
      <c r="D177" s="8"/>
      <c r="E177" s="8"/>
      <c r="F177" s="51"/>
      <c r="G177" s="51"/>
      <c r="H177" s="51"/>
    </row>
    <row r="178" spans="1:8">
      <c r="A178" s="109" t="s">
        <v>41</v>
      </c>
      <c r="B178" s="175">
        <v>3</v>
      </c>
      <c r="C178" s="8">
        <v>1</v>
      </c>
      <c r="D178" s="8">
        <v>2</v>
      </c>
      <c r="E178" s="8">
        <v>3</v>
      </c>
      <c r="F178" s="51">
        <v>0</v>
      </c>
      <c r="G178" s="51">
        <v>0</v>
      </c>
      <c r="H178" s="51">
        <v>0</v>
      </c>
    </row>
    <row r="179" spans="1:8">
      <c r="A179" s="13" t="s">
        <v>268</v>
      </c>
      <c r="B179" s="175">
        <v>1</v>
      </c>
      <c r="C179" s="8">
        <v>1</v>
      </c>
      <c r="D179" s="8">
        <v>0</v>
      </c>
      <c r="E179" s="8">
        <v>1</v>
      </c>
      <c r="F179" s="51">
        <v>0</v>
      </c>
      <c r="G179" s="51">
        <v>0</v>
      </c>
      <c r="H179" s="51">
        <v>0</v>
      </c>
    </row>
    <row r="180" spans="1:8">
      <c r="A180" s="13" t="s">
        <v>233</v>
      </c>
      <c r="B180" s="175">
        <v>2</v>
      </c>
      <c r="C180" s="8">
        <v>0</v>
      </c>
      <c r="D180" s="8">
        <v>2</v>
      </c>
      <c r="E180" s="8">
        <v>2</v>
      </c>
      <c r="F180" s="51">
        <v>0</v>
      </c>
      <c r="G180" s="51">
        <v>0</v>
      </c>
      <c r="H180" s="51">
        <v>0</v>
      </c>
    </row>
    <row r="181" spans="1:8" s="38" customFormat="1" ht="7.5" customHeight="1">
      <c r="A181" s="13"/>
      <c r="B181" s="175"/>
      <c r="C181" s="8"/>
      <c r="D181" s="8"/>
      <c r="E181" s="8"/>
      <c r="F181" s="51"/>
      <c r="G181" s="51"/>
      <c r="H181" s="51"/>
    </row>
    <row r="182" spans="1:8" ht="12.75" customHeight="1">
      <c r="A182" s="109" t="s">
        <v>236</v>
      </c>
      <c r="B182" s="175">
        <v>4</v>
      </c>
      <c r="C182" s="8">
        <v>3</v>
      </c>
      <c r="D182" s="8">
        <v>1</v>
      </c>
      <c r="E182" s="8">
        <v>4</v>
      </c>
      <c r="F182" s="51">
        <v>0</v>
      </c>
      <c r="G182" s="51">
        <v>0</v>
      </c>
      <c r="H182" s="51">
        <v>0</v>
      </c>
    </row>
    <row r="183" spans="1:8">
      <c r="A183" s="110" t="s">
        <v>269</v>
      </c>
      <c r="B183" s="175">
        <v>1</v>
      </c>
      <c r="C183" s="8">
        <v>1</v>
      </c>
      <c r="D183" s="8">
        <v>0</v>
      </c>
      <c r="E183" s="8">
        <v>1</v>
      </c>
      <c r="F183" s="51">
        <v>0</v>
      </c>
      <c r="G183" s="51">
        <v>0</v>
      </c>
      <c r="H183" s="51">
        <v>0</v>
      </c>
    </row>
    <row r="184" spans="1:8">
      <c r="A184" s="13" t="s">
        <v>270</v>
      </c>
      <c r="B184" s="175">
        <v>1</v>
      </c>
      <c r="C184" s="8">
        <v>0</v>
      </c>
      <c r="D184" s="8">
        <v>1</v>
      </c>
      <c r="E184" s="8">
        <v>1</v>
      </c>
      <c r="F184" s="51">
        <v>0</v>
      </c>
      <c r="G184" s="51">
        <v>0</v>
      </c>
      <c r="H184" s="51">
        <v>0</v>
      </c>
    </row>
    <row r="185" spans="1:8">
      <c r="A185" s="13" t="s">
        <v>271</v>
      </c>
      <c r="B185" s="175">
        <v>1</v>
      </c>
      <c r="C185" s="8">
        <v>1</v>
      </c>
      <c r="D185" s="8">
        <v>0</v>
      </c>
      <c r="E185" s="8">
        <v>1</v>
      </c>
      <c r="F185" s="51">
        <v>0</v>
      </c>
      <c r="G185" s="51">
        <v>0</v>
      </c>
      <c r="H185" s="51">
        <v>0</v>
      </c>
    </row>
    <row r="186" spans="1:8">
      <c r="A186" s="110" t="s">
        <v>272</v>
      </c>
      <c r="B186" s="175">
        <v>1</v>
      </c>
      <c r="C186" s="8">
        <v>1</v>
      </c>
      <c r="D186" s="8">
        <v>0</v>
      </c>
      <c r="E186" s="8">
        <v>1</v>
      </c>
      <c r="F186" s="51">
        <v>0</v>
      </c>
      <c r="G186" s="51">
        <v>0</v>
      </c>
      <c r="H186" s="51">
        <v>0</v>
      </c>
    </row>
    <row r="187" spans="1:8" ht="6.75" customHeight="1">
      <c r="A187" s="13"/>
      <c r="B187" s="175"/>
      <c r="C187" s="8"/>
      <c r="D187" s="8"/>
      <c r="E187" s="8"/>
      <c r="F187" s="51"/>
      <c r="G187" s="51"/>
      <c r="H187" s="51"/>
    </row>
    <row r="188" spans="1:8" ht="12.75" customHeight="1">
      <c r="A188" s="109" t="s">
        <v>43</v>
      </c>
      <c r="B188" s="175">
        <v>11</v>
      </c>
      <c r="C188" s="8">
        <v>1</v>
      </c>
      <c r="D188" s="8">
        <v>10</v>
      </c>
      <c r="E188" s="8">
        <v>11</v>
      </c>
      <c r="F188" s="51">
        <v>0</v>
      </c>
      <c r="G188" s="51">
        <v>0</v>
      </c>
      <c r="H188" s="51">
        <v>0</v>
      </c>
    </row>
    <row r="189" spans="1:8" ht="12.75" customHeight="1">
      <c r="A189" s="13" t="s">
        <v>273</v>
      </c>
      <c r="B189" s="175">
        <v>1</v>
      </c>
      <c r="C189" s="8">
        <v>0</v>
      </c>
      <c r="D189" s="8">
        <v>1</v>
      </c>
      <c r="E189" s="8">
        <v>1</v>
      </c>
      <c r="F189" s="51">
        <v>0</v>
      </c>
      <c r="G189" s="51">
        <v>0</v>
      </c>
      <c r="H189" s="51">
        <v>0</v>
      </c>
    </row>
    <row r="190" spans="1:8">
      <c r="A190" s="13" t="s">
        <v>274</v>
      </c>
      <c r="B190" s="175">
        <v>3</v>
      </c>
      <c r="C190" s="8">
        <v>0</v>
      </c>
      <c r="D190" s="8">
        <v>3</v>
      </c>
      <c r="E190" s="8">
        <v>3</v>
      </c>
      <c r="F190" s="51">
        <v>0</v>
      </c>
      <c r="G190" s="51">
        <v>0</v>
      </c>
      <c r="H190" s="51">
        <v>0</v>
      </c>
    </row>
    <row r="191" spans="1:8" ht="12" customHeight="1">
      <c r="A191" s="13" t="s">
        <v>101</v>
      </c>
      <c r="B191" s="175">
        <v>1</v>
      </c>
      <c r="C191" s="8">
        <v>0</v>
      </c>
      <c r="D191" s="8">
        <v>1</v>
      </c>
      <c r="E191" s="8">
        <v>1</v>
      </c>
      <c r="F191" s="51">
        <v>0</v>
      </c>
      <c r="G191" s="51">
        <v>0</v>
      </c>
      <c r="H191" s="51">
        <v>0</v>
      </c>
    </row>
    <row r="192" spans="1:8">
      <c r="A192" s="13" t="s">
        <v>111</v>
      </c>
      <c r="B192" s="175">
        <v>6</v>
      </c>
      <c r="C192" s="8">
        <v>1</v>
      </c>
      <c r="D192" s="8">
        <v>5</v>
      </c>
      <c r="E192" s="8">
        <v>6</v>
      </c>
      <c r="F192" s="51">
        <v>0</v>
      </c>
      <c r="G192" s="51">
        <v>0</v>
      </c>
      <c r="H192" s="51">
        <v>0</v>
      </c>
    </row>
    <row r="193" spans="1:8" ht="7.5" customHeight="1">
      <c r="A193" s="109"/>
      <c r="B193" s="175"/>
      <c r="C193" s="8"/>
      <c r="D193" s="8"/>
      <c r="E193" s="8"/>
      <c r="F193" s="51"/>
      <c r="G193" s="51"/>
      <c r="H193" s="51"/>
    </row>
    <row r="194" spans="1:8" ht="12.75" customHeight="1">
      <c r="A194" s="109" t="s">
        <v>251</v>
      </c>
      <c r="B194" s="175">
        <v>5</v>
      </c>
      <c r="C194" s="8">
        <v>4</v>
      </c>
      <c r="D194" s="8">
        <v>1</v>
      </c>
      <c r="E194" s="8">
        <v>5</v>
      </c>
      <c r="F194" s="51">
        <v>0</v>
      </c>
      <c r="G194" s="51">
        <v>0</v>
      </c>
      <c r="H194" s="51">
        <v>0</v>
      </c>
    </row>
    <row r="195" spans="1:8" ht="12.75" customHeight="1">
      <c r="A195" s="38" t="s">
        <v>275</v>
      </c>
      <c r="B195" s="175">
        <v>1</v>
      </c>
      <c r="C195" s="8">
        <v>1</v>
      </c>
      <c r="D195" s="8">
        <v>0</v>
      </c>
      <c r="E195" s="8">
        <v>1</v>
      </c>
      <c r="F195" s="51">
        <v>0</v>
      </c>
      <c r="G195" s="51">
        <v>0</v>
      </c>
      <c r="H195" s="51">
        <v>0</v>
      </c>
    </row>
    <row r="196" spans="1:8" ht="12.75" customHeight="1">
      <c r="A196" s="38" t="s">
        <v>276</v>
      </c>
      <c r="B196" s="175">
        <v>2</v>
      </c>
      <c r="C196" s="8">
        <v>1</v>
      </c>
      <c r="D196" s="8">
        <v>1</v>
      </c>
      <c r="E196" s="8">
        <v>2</v>
      </c>
      <c r="F196" s="51">
        <v>0</v>
      </c>
      <c r="G196" s="51">
        <v>0</v>
      </c>
      <c r="H196" s="51">
        <v>0</v>
      </c>
    </row>
    <row r="197" spans="1:8">
      <c r="A197" t="s">
        <v>277</v>
      </c>
      <c r="B197" s="175">
        <v>1</v>
      </c>
      <c r="C197" s="8">
        <v>1</v>
      </c>
      <c r="D197" s="8">
        <v>0</v>
      </c>
      <c r="E197" s="8">
        <v>1</v>
      </c>
      <c r="F197" s="51">
        <v>0</v>
      </c>
      <c r="G197" s="51">
        <v>0</v>
      </c>
      <c r="H197" s="51">
        <v>0</v>
      </c>
    </row>
    <row r="198" spans="1:8">
      <c r="A198" t="s">
        <v>278</v>
      </c>
      <c r="B198" s="175">
        <v>1</v>
      </c>
      <c r="C198" s="8">
        <v>1</v>
      </c>
      <c r="D198" s="8">
        <v>0</v>
      </c>
      <c r="E198" s="8">
        <v>1</v>
      </c>
      <c r="F198" s="51">
        <v>0</v>
      </c>
      <c r="G198" s="51">
        <v>0</v>
      </c>
      <c r="H198" s="51">
        <v>0</v>
      </c>
    </row>
    <row r="199" spans="1:8">
      <c r="A199" s="360" t="s">
        <v>392</v>
      </c>
      <c r="B199" s="360"/>
      <c r="C199" s="360"/>
      <c r="D199" s="360"/>
      <c r="E199" s="360"/>
      <c r="F199" s="360"/>
      <c r="G199" s="360"/>
      <c r="H199" s="360"/>
    </row>
    <row r="200" spans="1:8">
      <c r="A200" s="261"/>
      <c r="B200" s="261"/>
      <c r="C200" s="261"/>
      <c r="D200" s="261"/>
      <c r="E200" s="261"/>
      <c r="F200" s="261"/>
      <c r="G200" s="261"/>
    </row>
    <row r="201" spans="1:8" ht="21" customHeight="1">
      <c r="A201" s="378" t="s">
        <v>33</v>
      </c>
      <c r="B201" s="378"/>
      <c r="C201" s="378"/>
      <c r="D201" s="378"/>
      <c r="E201" s="378"/>
      <c r="F201" s="378"/>
      <c r="G201" s="378"/>
      <c r="H201" s="378"/>
    </row>
    <row r="202" spans="1:8" ht="24.95" customHeight="1">
      <c r="A202" s="386" t="s">
        <v>279</v>
      </c>
      <c r="B202" s="386"/>
      <c r="C202" s="386"/>
      <c r="D202" s="386"/>
      <c r="E202" s="386"/>
      <c r="F202" s="386"/>
      <c r="G202" s="386"/>
      <c r="H202" s="386"/>
    </row>
    <row r="223" spans="1:8" s="89" customFormat="1">
      <c r="A223"/>
      <c r="D223" s="8"/>
      <c r="H223" s="90"/>
    </row>
  </sheetData>
  <mergeCells count="7">
    <mergeCell ref="A202:H202"/>
    <mergeCell ref="A199:H199"/>
    <mergeCell ref="A1:H1"/>
    <mergeCell ref="F3:H3"/>
    <mergeCell ref="B4:B5"/>
    <mergeCell ref="E4:G4"/>
    <mergeCell ref="A201:H201"/>
  </mergeCells>
  <pageMargins left="0.78740157480314965" right="0.78740157480314965" top="0.98425196850393704" bottom="0.98425196850393704" header="0.51181102362204722" footer="0.51181102362204722"/>
  <pageSetup paperSize="9" scale="70" fitToHeight="0" orientation="portrait" r:id="rId1"/>
  <headerFooter alignWithMargins="0"/>
  <rowBreaks count="2" manualBreakCount="2">
    <brk id="79" max="7" man="1"/>
    <brk id="144" max="7" man="1"/>
  </row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3A19A9-CEB1-49EF-850D-9092DC0ED38D}">
  <sheetPr>
    <tabColor theme="5" tint="0.59999389629810485"/>
    <pageSetUpPr fitToPage="1"/>
  </sheetPr>
  <dimension ref="A1:J69"/>
  <sheetViews>
    <sheetView zoomScaleNormal="100" workbookViewId="0">
      <selection activeCell="A37" sqref="A37:F37"/>
    </sheetView>
  </sheetViews>
  <sheetFormatPr baseColWidth="10" defaultRowHeight="12.75"/>
  <cols>
    <col min="1" max="1" width="59.28515625" customWidth="1"/>
    <col min="2" max="2" width="7.85546875" bestFit="1" customWidth="1"/>
    <col min="3" max="3" width="12.140625" customWidth="1"/>
    <col min="4" max="7" width="11.5703125" customWidth="1"/>
  </cols>
  <sheetData>
    <row r="1" spans="1:10" ht="15.75">
      <c r="A1" s="381" t="s">
        <v>280</v>
      </c>
      <c r="B1" s="374"/>
      <c r="C1" s="374"/>
      <c r="D1" s="374"/>
      <c r="E1" s="374"/>
      <c r="F1" s="374"/>
      <c r="G1" s="374"/>
    </row>
    <row r="2" spans="1:10">
      <c r="A2" s="373" t="s">
        <v>1</v>
      </c>
      <c r="B2" s="374"/>
      <c r="C2" s="374"/>
      <c r="D2" s="374"/>
      <c r="E2" s="374"/>
      <c r="F2" s="374"/>
      <c r="G2" s="374"/>
    </row>
    <row r="3" spans="1:10">
      <c r="A3" s="1"/>
      <c r="B3" s="1"/>
      <c r="C3" s="1"/>
      <c r="D3" s="1"/>
      <c r="E3" s="375" t="s">
        <v>281</v>
      </c>
      <c r="F3" s="376"/>
      <c r="G3" s="376"/>
    </row>
    <row r="4" spans="1:10">
      <c r="A4" s="6"/>
      <c r="B4" s="5" t="s">
        <v>3</v>
      </c>
      <c r="C4" s="5"/>
      <c r="D4" s="113"/>
      <c r="E4" s="377" t="s">
        <v>94</v>
      </c>
      <c r="F4" s="377"/>
      <c r="G4" s="377"/>
    </row>
    <row r="5" spans="1:10">
      <c r="A5" s="26"/>
      <c r="B5" s="40"/>
      <c r="C5" s="20" t="s">
        <v>4</v>
      </c>
      <c r="D5" s="20" t="s">
        <v>5</v>
      </c>
      <c r="E5" s="20" t="s">
        <v>51</v>
      </c>
      <c r="F5" s="41" t="s">
        <v>95</v>
      </c>
      <c r="G5" s="20" t="s">
        <v>55</v>
      </c>
    </row>
    <row r="6" spans="1:10" ht="19.5" customHeight="1">
      <c r="A6" s="14" t="s">
        <v>8</v>
      </c>
      <c r="B6" s="203">
        <v>843</v>
      </c>
      <c r="C6" s="96">
        <v>411</v>
      </c>
      <c r="D6" s="96">
        <v>432</v>
      </c>
      <c r="E6" s="96">
        <v>655</v>
      </c>
      <c r="F6" s="96">
        <v>143</v>
      </c>
      <c r="G6" s="96">
        <v>45</v>
      </c>
      <c r="H6" s="114"/>
      <c r="I6" s="114"/>
      <c r="J6" s="114"/>
    </row>
    <row r="7" spans="1:10" ht="16.5" customHeight="1">
      <c r="A7" s="64" t="s">
        <v>45</v>
      </c>
      <c r="B7" s="204">
        <v>110</v>
      </c>
      <c r="C7" s="115">
        <v>44</v>
      </c>
      <c r="D7" s="115">
        <v>66</v>
      </c>
      <c r="E7" s="116">
        <v>75</v>
      </c>
      <c r="F7" s="116">
        <v>15</v>
      </c>
      <c r="G7" s="116">
        <v>20</v>
      </c>
      <c r="H7" s="114"/>
      <c r="I7" s="114"/>
      <c r="J7" s="114"/>
    </row>
    <row r="8" spans="1:10" ht="16.5" customHeight="1">
      <c r="A8" s="10" t="s">
        <v>76</v>
      </c>
      <c r="B8" s="175">
        <v>18</v>
      </c>
      <c r="C8" s="22">
        <v>7</v>
      </c>
      <c r="D8" s="22">
        <v>11</v>
      </c>
      <c r="E8" s="84">
        <v>14</v>
      </c>
      <c r="F8" s="84">
        <v>3</v>
      </c>
      <c r="G8" s="84">
        <v>1</v>
      </c>
      <c r="H8" s="114"/>
      <c r="I8" s="114"/>
      <c r="J8" s="114"/>
    </row>
    <row r="9" spans="1:10">
      <c r="A9" s="10" t="s">
        <v>75</v>
      </c>
      <c r="B9" s="175">
        <v>92</v>
      </c>
      <c r="C9" s="22">
        <v>37</v>
      </c>
      <c r="D9" s="22">
        <v>55</v>
      </c>
      <c r="E9" s="84">
        <v>61</v>
      </c>
      <c r="F9" s="84">
        <v>12</v>
      </c>
      <c r="G9" s="84">
        <v>19</v>
      </c>
      <c r="H9" s="114"/>
      <c r="I9" s="114"/>
      <c r="J9" s="114"/>
    </row>
    <row r="10" spans="1:10">
      <c r="A10" s="10" t="s">
        <v>282</v>
      </c>
      <c r="B10" s="175">
        <v>0</v>
      </c>
      <c r="C10" s="8">
        <v>0</v>
      </c>
      <c r="D10" s="8">
        <v>0</v>
      </c>
      <c r="E10" s="8">
        <v>0</v>
      </c>
      <c r="F10" s="8">
        <v>0</v>
      </c>
      <c r="G10" s="8">
        <v>0</v>
      </c>
    </row>
    <row r="11" spans="1:10" ht="16.5" customHeight="1">
      <c r="A11" s="1" t="s">
        <v>21</v>
      </c>
      <c r="B11" s="203">
        <v>537</v>
      </c>
      <c r="C11" s="107">
        <v>274</v>
      </c>
      <c r="D11" s="107">
        <v>263</v>
      </c>
      <c r="E11" s="108">
        <v>425</v>
      </c>
      <c r="F11" s="108">
        <v>95</v>
      </c>
      <c r="G11" s="108">
        <v>17</v>
      </c>
      <c r="H11" s="114"/>
      <c r="I11" s="114"/>
      <c r="J11" s="114"/>
    </row>
    <row r="12" spans="1:10" ht="12.75" customHeight="1">
      <c r="A12" s="7" t="s">
        <v>283</v>
      </c>
      <c r="B12" s="175">
        <v>149</v>
      </c>
      <c r="C12" s="22">
        <v>80</v>
      </c>
      <c r="D12" s="22">
        <v>69</v>
      </c>
      <c r="E12" s="84">
        <v>121</v>
      </c>
      <c r="F12" s="84">
        <v>22</v>
      </c>
      <c r="G12" s="84">
        <v>6</v>
      </c>
      <c r="H12" s="114"/>
      <c r="I12" s="114"/>
      <c r="J12" s="114"/>
    </row>
    <row r="13" spans="1:10" ht="12.75" customHeight="1">
      <c r="A13" s="11" t="s">
        <v>284</v>
      </c>
      <c r="B13" s="175">
        <v>122</v>
      </c>
      <c r="C13" s="22">
        <v>78</v>
      </c>
      <c r="D13" s="22">
        <v>44</v>
      </c>
      <c r="E13" s="84">
        <v>99</v>
      </c>
      <c r="F13" s="84">
        <v>21</v>
      </c>
      <c r="G13" s="84">
        <v>2</v>
      </c>
      <c r="H13" s="114"/>
      <c r="I13" s="114"/>
      <c r="J13" s="114"/>
    </row>
    <row r="14" spans="1:10" ht="12.75" customHeight="1">
      <c r="A14" s="11" t="s">
        <v>285</v>
      </c>
      <c r="B14" s="175">
        <v>109</v>
      </c>
      <c r="C14" s="22">
        <v>34</v>
      </c>
      <c r="D14" s="22">
        <v>75</v>
      </c>
      <c r="E14" s="84">
        <v>81</v>
      </c>
      <c r="F14" s="84">
        <v>23</v>
      </c>
      <c r="G14" s="84">
        <v>5</v>
      </c>
      <c r="H14" s="114"/>
      <c r="I14" s="114"/>
      <c r="J14" s="114"/>
    </row>
    <row r="15" spans="1:10" ht="12.75" customHeight="1">
      <c r="A15" s="11" t="s">
        <v>286</v>
      </c>
      <c r="B15" s="175">
        <v>75</v>
      </c>
      <c r="C15" s="22">
        <v>30</v>
      </c>
      <c r="D15" s="22">
        <v>45</v>
      </c>
      <c r="E15" s="84">
        <v>61</v>
      </c>
      <c r="F15" s="84">
        <v>12</v>
      </c>
      <c r="G15" s="84">
        <v>2</v>
      </c>
      <c r="H15" s="114"/>
      <c r="I15" s="114"/>
      <c r="J15" s="114"/>
    </row>
    <row r="16" spans="1:10" ht="12.75" customHeight="1">
      <c r="A16" s="10" t="s">
        <v>287</v>
      </c>
      <c r="B16" s="175">
        <v>35</v>
      </c>
      <c r="C16" s="22">
        <v>22</v>
      </c>
      <c r="D16" s="22">
        <v>13</v>
      </c>
      <c r="E16" s="84">
        <v>28</v>
      </c>
      <c r="F16" s="84">
        <v>7</v>
      </c>
      <c r="G16" s="84">
        <v>0</v>
      </c>
      <c r="H16" s="114"/>
      <c r="I16" s="114"/>
      <c r="J16" s="114"/>
    </row>
    <row r="17" spans="1:10" ht="12.75" customHeight="1">
      <c r="A17" s="11" t="s">
        <v>288</v>
      </c>
      <c r="B17" s="175">
        <v>13</v>
      </c>
      <c r="C17" s="22">
        <v>8</v>
      </c>
      <c r="D17" s="22">
        <v>5</v>
      </c>
      <c r="E17" s="84">
        <v>8</v>
      </c>
      <c r="F17" s="84">
        <v>4</v>
      </c>
      <c r="G17" s="84">
        <v>1</v>
      </c>
      <c r="H17" s="114"/>
      <c r="I17" s="114"/>
      <c r="J17" s="114"/>
    </row>
    <row r="18" spans="1:10" ht="12.75" customHeight="1">
      <c r="A18" s="11" t="s">
        <v>289</v>
      </c>
      <c r="B18" s="175">
        <v>12</v>
      </c>
      <c r="C18" s="22">
        <v>7</v>
      </c>
      <c r="D18" s="22">
        <v>5</v>
      </c>
      <c r="E18" s="51">
        <v>11</v>
      </c>
      <c r="F18" s="51">
        <v>1</v>
      </c>
      <c r="G18" s="51">
        <v>0</v>
      </c>
      <c r="H18" s="114"/>
      <c r="I18" s="114"/>
      <c r="J18" s="114"/>
    </row>
    <row r="19" spans="1:10" ht="12.75" customHeight="1">
      <c r="A19" s="11" t="s">
        <v>290</v>
      </c>
      <c r="B19" s="175">
        <v>12</v>
      </c>
      <c r="C19" s="22">
        <v>8</v>
      </c>
      <c r="D19" s="22">
        <v>4</v>
      </c>
      <c r="E19" s="51">
        <v>9</v>
      </c>
      <c r="F19" s="51">
        <v>3</v>
      </c>
      <c r="G19" s="51">
        <v>0</v>
      </c>
      <c r="H19" s="114"/>
      <c r="I19" s="114"/>
      <c r="J19" s="114"/>
    </row>
    <row r="20" spans="1:10" ht="12.75" customHeight="1">
      <c r="A20" s="11" t="s">
        <v>291</v>
      </c>
      <c r="B20" s="175">
        <v>3</v>
      </c>
      <c r="C20" s="22">
        <v>3</v>
      </c>
      <c r="D20" s="22">
        <v>0</v>
      </c>
      <c r="E20" s="51">
        <v>1</v>
      </c>
      <c r="F20" s="51">
        <v>1</v>
      </c>
      <c r="G20" s="51">
        <v>1</v>
      </c>
      <c r="H20" s="114"/>
      <c r="I20" s="114"/>
      <c r="J20" s="114"/>
    </row>
    <row r="21" spans="1:10" ht="12.75" customHeight="1">
      <c r="A21" s="11" t="s">
        <v>292</v>
      </c>
      <c r="B21" s="175">
        <v>3</v>
      </c>
      <c r="C21" s="22">
        <v>1</v>
      </c>
      <c r="D21" s="22">
        <v>2</v>
      </c>
      <c r="E21" s="51">
        <v>3</v>
      </c>
      <c r="F21" s="51">
        <v>0</v>
      </c>
      <c r="G21" s="51">
        <v>0</v>
      </c>
      <c r="H21" s="114"/>
      <c r="I21" s="114"/>
      <c r="J21" s="114"/>
    </row>
    <row r="22" spans="1:10" ht="12.75" customHeight="1">
      <c r="A22" s="12" t="s">
        <v>293</v>
      </c>
      <c r="B22" s="175">
        <v>2</v>
      </c>
      <c r="C22" s="8">
        <v>2</v>
      </c>
      <c r="D22" s="8">
        <v>0</v>
      </c>
      <c r="E22" s="84" t="s">
        <v>88</v>
      </c>
      <c r="F22" s="84" t="s">
        <v>88</v>
      </c>
      <c r="G22" s="84" t="s">
        <v>88</v>
      </c>
      <c r="H22" s="114"/>
      <c r="I22" s="114"/>
      <c r="J22" s="114"/>
    </row>
    <row r="23" spans="1:10" ht="12.75" customHeight="1">
      <c r="A23" s="12" t="s">
        <v>294</v>
      </c>
      <c r="B23" s="175">
        <v>2</v>
      </c>
      <c r="C23" s="8">
        <v>1</v>
      </c>
      <c r="D23" s="8">
        <v>1</v>
      </c>
      <c r="E23" s="84" t="s">
        <v>88</v>
      </c>
      <c r="F23" s="84" t="s">
        <v>88</v>
      </c>
      <c r="G23" s="84" t="s">
        <v>88</v>
      </c>
      <c r="H23" s="114"/>
      <c r="I23" s="114"/>
      <c r="J23" s="114"/>
    </row>
    <row r="24" spans="1:10" ht="16.5" customHeight="1">
      <c r="A24" s="1" t="s">
        <v>32</v>
      </c>
      <c r="B24" s="203">
        <v>148</v>
      </c>
      <c r="C24" s="107">
        <v>73</v>
      </c>
      <c r="D24" s="107">
        <v>75</v>
      </c>
      <c r="E24" s="108">
        <v>107</v>
      </c>
      <c r="F24" s="108">
        <v>33</v>
      </c>
      <c r="G24" s="108">
        <v>8</v>
      </c>
      <c r="H24" s="114"/>
      <c r="I24" s="114"/>
      <c r="J24" s="114"/>
    </row>
    <row r="25" spans="1:10" ht="12.75" customHeight="1">
      <c r="A25" s="7" t="s">
        <v>295</v>
      </c>
      <c r="B25" s="175">
        <v>84</v>
      </c>
      <c r="C25" s="22">
        <v>42</v>
      </c>
      <c r="D25" s="22">
        <v>42</v>
      </c>
      <c r="E25" s="84">
        <v>63</v>
      </c>
      <c r="F25" s="84">
        <v>17</v>
      </c>
      <c r="G25" s="84">
        <v>4</v>
      </c>
      <c r="H25" s="114"/>
      <c r="I25" s="114"/>
      <c r="J25" s="114"/>
    </row>
    <row r="26" spans="1:10" ht="12.75" customHeight="1">
      <c r="A26" s="11" t="s">
        <v>296</v>
      </c>
      <c r="B26" s="175">
        <v>28</v>
      </c>
      <c r="C26" s="22">
        <v>15</v>
      </c>
      <c r="D26" s="22">
        <v>13</v>
      </c>
      <c r="E26" s="84">
        <v>20</v>
      </c>
      <c r="F26" s="84">
        <v>7</v>
      </c>
      <c r="G26" s="84">
        <v>1</v>
      </c>
      <c r="H26" s="114"/>
      <c r="I26" s="114"/>
      <c r="J26" s="114"/>
    </row>
    <row r="27" spans="1:10" ht="12.75" customHeight="1">
      <c r="A27" s="11" t="s">
        <v>297</v>
      </c>
      <c r="B27" s="175">
        <v>7</v>
      </c>
      <c r="C27" s="22">
        <v>3</v>
      </c>
      <c r="D27" s="22">
        <v>4</v>
      </c>
      <c r="E27" s="84">
        <v>6</v>
      </c>
      <c r="F27" s="84">
        <v>1</v>
      </c>
      <c r="G27" s="84">
        <v>0</v>
      </c>
      <c r="H27" s="114"/>
      <c r="I27" s="114"/>
      <c r="J27" s="114"/>
    </row>
    <row r="28" spans="1:10" ht="12.75" customHeight="1">
      <c r="A28" s="11" t="s">
        <v>298</v>
      </c>
      <c r="B28" s="175">
        <v>6</v>
      </c>
      <c r="C28" s="22">
        <v>2</v>
      </c>
      <c r="D28" s="22">
        <v>4</v>
      </c>
      <c r="E28" s="84">
        <v>4</v>
      </c>
      <c r="F28" s="84">
        <v>0</v>
      </c>
      <c r="G28" s="84">
        <v>2</v>
      </c>
      <c r="H28" s="114"/>
      <c r="I28" s="114"/>
      <c r="J28" s="114"/>
    </row>
    <row r="29" spans="1:10" ht="12.75" customHeight="1">
      <c r="A29" s="11" t="s">
        <v>299</v>
      </c>
      <c r="B29" s="175">
        <v>5</v>
      </c>
      <c r="C29" s="22">
        <v>2</v>
      </c>
      <c r="D29" s="22">
        <v>3</v>
      </c>
      <c r="E29" s="84">
        <v>3</v>
      </c>
      <c r="F29" s="84">
        <v>2</v>
      </c>
      <c r="G29" s="84">
        <v>0</v>
      </c>
      <c r="H29" s="114"/>
      <c r="I29" s="114"/>
      <c r="J29" s="114"/>
    </row>
    <row r="30" spans="1:10" ht="12.75" customHeight="1">
      <c r="A30" s="11" t="s">
        <v>300</v>
      </c>
      <c r="B30" s="175">
        <v>4</v>
      </c>
      <c r="C30" s="22">
        <v>1</v>
      </c>
      <c r="D30" s="22">
        <v>3</v>
      </c>
      <c r="E30" s="84">
        <v>3</v>
      </c>
      <c r="F30" s="84">
        <v>1</v>
      </c>
      <c r="G30" s="84">
        <v>0</v>
      </c>
      <c r="H30" s="114"/>
      <c r="I30" s="114"/>
      <c r="J30" s="114"/>
    </row>
    <row r="31" spans="1:10" ht="12.75" customHeight="1">
      <c r="A31" s="11" t="s">
        <v>301</v>
      </c>
      <c r="B31" s="175">
        <v>3</v>
      </c>
      <c r="C31" s="22">
        <v>0</v>
      </c>
      <c r="D31" s="22">
        <v>3</v>
      </c>
      <c r="E31" s="84">
        <v>2</v>
      </c>
      <c r="F31" s="84">
        <v>1</v>
      </c>
      <c r="G31" s="84">
        <v>0</v>
      </c>
      <c r="H31" s="114"/>
      <c r="I31" s="114"/>
      <c r="J31" s="114"/>
    </row>
    <row r="32" spans="1:10" ht="12.75" customHeight="1">
      <c r="A32" s="11" t="s">
        <v>302</v>
      </c>
      <c r="B32" s="175">
        <v>3</v>
      </c>
      <c r="C32" s="22">
        <v>2</v>
      </c>
      <c r="D32" s="22">
        <v>1</v>
      </c>
      <c r="E32" s="84">
        <v>2</v>
      </c>
      <c r="F32" s="84">
        <v>1</v>
      </c>
      <c r="G32" s="84">
        <v>0</v>
      </c>
      <c r="H32" s="114"/>
      <c r="I32" s="114"/>
      <c r="J32" s="114"/>
    </row>
    <row r="33" spans="1:10" ht="12.75" customHeight="1">
      <c r="A33" s="11" t="s">
        <v>303</v>
      </c>
      <c r="B33" s="175">
        <v>2</v>
      </c>
      <c r="C33" s="22">
        <v>2</v>
      </c>
      <c r="D33" s="22">
        <v>0</v>
      </c>
      <c r="E33" s="84" t="s">
        <v>88</v>
      </c>
      <c r="F33" s="84" t="s">
        <v>88</v>
      </c>
      <c r="G33" s="84" t="s">
        <v>88</v>
      </c>
      <c r="H33" s="114"/>
      <c r="I33" s="114"/>
      <c r="J33" s="114"/>
    </row>
    <row r="34" spans="1:10" ht="12.75" customHeight="1">
      <c r="A34" s="11" t="s">
        <v>304</v>
      </c>
      <c r="B34" s="175">
        <v>2</v>
      </c>
      <c r="C34" s="22">
        <v>2</v>
      </c>
      <c r="D34" s="22">
        <v>0</v>
      </c>
      <c r="E34" s="84" t="s">
        <v>88</v>
      </c>
      <c r="F34" s="84" t="s">
        <v>88</v>
      </c>
      <c r="G34" s="84" t="s">
        <v>88</v>
      </c>
      <c r="H34" s="114"/>
      <c r="I34" s="114"/>
      <c r="J34" s="114"/>
    </row>
    <row r="35" spans="1:10" ht="12.75" customHeight="1">
      <c r="A35" s="11" t="s">
        <v>305</v>
      </c>
      <c r="B35" s="175">
        <v>1</v>
      </c>
      <c r="C35" s="22">
        <v>1</v>
      </c>
      <c r="D35" s="22">
        <v>0</v>
      </c>
      <c r="E35" s="84" t="s">
        <v>88</v>
      </c>
      <c r="F35" s="84" t="s">
        <v>88</v>
      </c>
      <c r="G35" s="84" t="s">
        <v>88</v>
      </c>
      <c r="H35" s="114"/>
      <c r="I35" s="114"/>
      <c r="J35" s="114"/>
    </row>
    <row r="36" spans="1:10" ht="12.75" customHeight="1">
      <c r="A36" s="11" t="s">
        <v>306</v>
      </c>
      <c r="B36" s="175">
        <v>1</v>
      </c>
      <c r="C36" s="22">
        <v>0</v>
      </c>
      <c r="D36" s="22">
        <v>1</v>
      </c>
      <c r="E36" s="84" t="s">
        <v>88</v>
      </c>
      <c r="F36" s="84" t="s">
        <v>88</v>
      </c>
      <c r="G36" s="84" t="s">
        <v>88</v>
      </c>
      <c r="H36" s="114"/>
      <c r="I36" s="114"/>
      <c r="J36" s="114"/>
    </row>
    <row r="37" spans="1:10" ht="12.75" customHeight="1">
      <c r="A37" s="11" t="s">
        <v>307</v>
      </c>
      <c r="B37" s="175">
        <v>1</v>
      </c>
      <c r="C37" s="22">
        <v>1</v>
      </c>
      <c r="D37" s="22">
        <v>0</v>
      </c>
      <c r="E37" s="84" t="s">
        <v>88</v>
      </c>
      <c r="F37" s="84" t="s">
        <v>88</v>
      </c>
      <c r="G37" s="84" t="s">
        <v>88</v>
      </c>
      <c r="H37" s="114"/>
      <c r="I37" s="114"/>
      <c r="J37" s="114"/>
    </row>
    <row r="38" spans="1:10" ht="12.75" customHeight="1">
      <c r="A38" s="11" t="s">
        <v>308</v>
      </c>
      <c r="B38" s="175">
        <v>1</v>
      </c>
      <c r="C38" s="22">
        <v>0</v>
      </c>
      <c r="D38" s="22">
        <v>1</v>
      </c>
      <c r="E38" s="84" t="s">
        <v>88</v>
      </c>
      <c r="F38" s="84" t="s">
        <v>88</v>
      </c>
      <c r="G38" s="84" t="s">
        <v>88</v>
      </c>
      <c r="H38" s="114"/>
      <c r="I38" s="114"/>
      <c r="J38" s="114"/>
    </row>
    <row r="39" spans="1:10" ht="16.5" customHeight="1">
      <c r="A39" s="13" t="s">
        <v>309</v>
      </c>
      <c r="B39" s="203">
        <v>48</v>
      </c>
      <c r="C39" s="96">
        <v>20</v>
      </c>
      <c r="D39" s="96">
        <v>28</v>
      </c>
      <c r="E39" s="42">
        <v>48</v>
      </c>
      <c r="F39" s="42">
        <v>0</v>
      </c>
      <c r="G39" s="42">
        <v>0</v>
      </c>
    </row>
    <row r="40" spans="1:10" ht="12.75" customHeight="1">
      <c r="A40" s="58" t="s">
        <v>310</v>
      </c>
      <c r="B40" s="175">
        <v>8</v>
      </c>
      <c r="C40" s="8">
        <v>2</v>
      </c>
      <c r="D40" s="8">
        <v>6</v>
      </c>
      <c r="E40" s="51">
        <v>8</v>
      </c>
      <c r="F40" s="51">
        <v>0</v>
      </c>
      <c r="G40" s="51">
        <v>0</v>
      </c>
    </row>
    <row r="41" spans="1:10" ht="12.75" customHeight="1">
      <c r="A41" s="54" t="s">
        <v>311</v>
      </c>
      <c r="B41" s="175">
        <v>7</v>
      </c>
      <c r="C41" s="8">
        <v>2</v>
      </c>
      <c r="D41" s="8">
        <v>5</v>
      </c>
      <c r="E41" s="51">
        <v>7</v>
      </c>
      <c r="F41" s="51">
        <v>0</v>
      </c>
      <c r="G41" s="51">
        <v>0</v>
      </c>
    </row>
    <row r="42" spans="1:10" ht="12.75" customHeight="1">
      <c r="A42" s="54" t="s">
        <v>312</v>
      </c>
      <c r="B42" s="175">
        <v>4</v>
      </c>
      <c r="C42" s="8">
        <v>3</v>
      </c>
      <c r="D42" s="8">
        <v>1</v>
      </c>
      <c r="E42" s="51">
        <v>4</v>
      </c>
      <c r="F42" s="51">
        <v>0</v>
      </c>
      <c r="G42" s="51">
        <v>0</v>
      </c>
    </row>
    <row r="43" spans="1:10" ht="12.75" customHeight="1">
      <c r="A43" s="54" t="s">
        <v>313</v>
      </c>
      <c r="B43" s="175">
        <v>2</v>
      </c>
      <c r="C43" s="8">
        <v>2</v>
      </c>
      <c r="D43" s="8">
        <v>0</v>
      </c>
      <c r="E43" s="51">
        <v>2</v>
      </c>
      <c r="F43" s="51">
        <v>0</v>
      </c>
      <c r="G43" s="51">
        <v>0</v>
      </c>
    </row>
    <row r="44" spans="1:10" ht="12.75" customHeight="1">
      <c r="A44" s="54" t="s">
        <v>314</v>
      </c>
      <c r="B44" s="175">
        <v>2</v>
      </c>
      <c r="C44" s="8">
        <v>0</v>
      </c>
      <c r="D44" s="8">
        <v>2</v>
      </c>
      <c r="E44" s="51">
        <v>2</v>
      </c>
      <c r="F44" s="51">
        <v>0</v>
      </c>
      <c r="G44" s="51">
        <v>0</v>
      </c>
    </row>
    <row r="45" spans="1:10" ht="12.75" customHeight="1">
      <c r="A45" s="54" t="s">
        <v>315</v>
      </c>
      <c r="B45" s="175">
        <v>2</v>
      </c>
      <c r="C45" s="8">
        <v>0</v>
      </c>
      <c r="D45" s="8">
        <v>2</v>
      </c>
      <c r="E45" s="51">
        <v>2</v>
      </c>
      <c r="F45" s="51">
        <v>0</v>
      </c>
      <c r="G45" s="51">
        <v>0</v>
      </c>
    </row>
    <row r="46" spans="1:10" ht="12.75" customHeight="1">
      <c r="A46" s="54" t="s">
        <v>316</v>
      </c>
      <c r="B46" s="175">
        <v>2</v>
      </c>
      <c r="C46" s="8">
        <v>0</v>
      </c>
      <c r="D46" s="8">
        <v>2</v>
      </c>
      <c r="E46" s="51">
        <v>2</v>
      </c>
      <c r="F46" s="51">
        <v>0</v>
      </c>
      <c r="G46" s="51">
        <v>0</v>
      </c>
    </row>
    <row r="47" spans="1:10" ht="12.75" customHeight="1">
      <c r="A47" s="54" t="s">
        <v>317</v>
      </c>
      <c r="B47" s="175">
        <v>2</v>
      </c>
      <c r="C47" s="8">
        <v>0</v>
      </c>
      <c r="D47" s="8">
        <v>2</v>
      </c>
      <c r="E47" s="51">
        <v>2</v>
      </c>
      <c r="F47" s="51">
        <v>0</v>
      </c>
      <c r="G47" s="51">
        <v>0</v>
      </c>
    </row>
    <row r="48" spans="1:10" ht="12.75" customHeight="1">
      <c r="A48" s="54" t="s">
        <v>318</v>
      </c>
      <c r="B48" s="175">
        <v>2</v>
      </c>
      <c r="C48" s="8">
        <v>1</v>
      </c>
      <c r="D48" s="8">
        <v>1</v>
      </c>
      <c r="E48" s="51">
        <v>2</v>
      </c>
      <c r="F48" s="51">
        <v>0</v>
      </c>
      <c r="G48" s="51">
        <v>0</v>
      </c>
    </row>
    <row r="49" spans="1:7" ht="12.75" customHeight="1">
      <c r="A49" s="54" t="s">
        <v>319</v>
      </c>
      <c r="B49" s="175">
        <v>1</v>
      </c>
      <c r="C49" s="8">
        <v>1</v>
      </c>
      <c r="D49" s="8">
        <v>0</v>
      </c>
      <c r="E49" s="51">
        <v>1</v>
      </c>
      <c r="F49" s="51">
        <v>0</v>
      </c>
      <c r="G49" s="51">
        <v>0</v>
      </c>
    </row>
    <row r="50" spans="1:7" ht="12.75" customHeight="1">
      <c r="A50" s="54" t="s">
        <v>320</v>
      </c>
      <c r="B50" s="175">
        <v>1</v>
      </c>
      <c r="C50" s="8">
        <v>0</v>
      </c>
      <c r="D50" s="8">
        <v>1</v>
      </c>
      <c r="E50" s="51">
        <v>1</v>
      </c>
      <c r="F50" s="51">
        <v>0</v>
      </c>
      <c r="G50" s="51">
        <v>0</v>
      </c>
    </row>
    <row r="51" spans="1:7" ht="12.75" customHeight="1">
      <c r="A51" s="54" t="s">
        <v>321</v>
      </c>
      <c r="B51" s="175">
        <v>1</v>
      </c>
      <c r="C51" s="8">
        <v>1</v>
      </c>
      <c r="D51" s="8">
        <v>0</v>
      </c>
      <c r="E51" s="51">
        <v>1</v>
      </c>
      <c r="F51" s="51">
        <v>0</v>
      </c>
      <c r="G51" s="51">
        <v>0</v>
      </c>
    </row>
    <row r="52" spans="1:7" ht="12.75" customHeight="1">
      <c r="A52" s="54" t="s">
        <v>322</v>
      </c>
      <c r="B52" s="175">
        <v>1</v>
      </c>
      <c r="C52" s="8">
        <v>1</v>
      </c>
      <c r="D52" s="8">
        <v>0</v>
      </c>
      <c r="E52" s="51">
        <v>1</v>
      </c>
      <c r="F52" s="51">
        <v>0</v>
      </c>
      <c r="G52" s="51">
        <v>0</v>
      </c>
    </row>
    <row r="53" spans="1:7" ht="12.75" customHeight="1">
      <c r="A53" s="12" t="s">
        <v>323</v>
      </c>
      <c r="B53" s="175">
        <v>1</v>
      </c>
      <c r="C53" s="8">
        <v>0</v>
      </c>
      <c r="D53" s="8">
        <v>1</v>
      </c>
      <c r="E53" s="51">
        <v>1</v>
      </c>
      <c r="F53" s="51">
        <v>0</v>
      </c>
      <c r="G53" s="51">
        <v>0</v>
      </c>
    </row>
    <row r="54" spans="1:7" ht="12.75" customHeight="1">
      <c r="A54" s="54" t="s">
        <v>324</v>
      </c>
      <c r="B54" s="175">
        <v>1</v>
      </c>
      <c r="C54" s="8">
        <v>1</v>
      </c>
      <c r="D54" s="8">
        <v>0</v>
      </c>
      <c r="E54" s="51">
        <v>1</v>
      </c>
      <c r="F54" s="51">
        <v>0</v>
      </c>
      <c r="G54" s="51">
        <v>0</v>
      </c>
    </row>
    <row r="55" spans="1:7" ht="12.75" customHeight="1">
      <c r="A55" s="54" t="s">
        <v>325</v>
      </c>
      <c r="B55" s="175">
        <v>1</v>
      </c>
      <c r="C55" s="8">
        <v>0</v>
      </c>
      <c r="D55" s="8">
        <v>1</v>
      </c>
      <c r="E55" s="51">
        <v>1</v>
      </c>
      <c r="F55" s="51">
        <v>0</v>
      </c>
      <c r="G55" s="51">
        <v>0</v>
      </c>
    </row>
    <row r="56" spans="1:7" ht="12.75" customHeight="1">
      <c r="A56" s="54" t="s">
        <v>326</v>
      </c>
      <c r="B56" s="175">
        <v>1</v>
      </c>
      <c r="C56" s="8">
        <v>1</v>
      </c>
      <c r="D56" s="8">
        <v>0</v>
      </c>
      <c r="E56" s="51">
        <v>1</v>
      </c>
      <c r="F56" s="51">
        <v>0</v>
      </c>
      <c r="G56" s="51">
        <v>0</v>
      </c>
    </row>
    <row r="57" spans="1:7" ht="12.75" customHeight="1">
      <c r="A57" s="12" t="s">
        <v>327</v>
      </c>
      <c r="B57" s="175">
        <v>1</v>
      </c>
      <c r="C57" s="8">
        <v>1</v>
      </c>
      <c r="D57" s="8">
        <v>0</v>
      </c>
      <c r="E57" s="51">
        <v>1</v>
      </c>
      <c r="F57" s="51">
        <v>0</v>
      </c>
      <c r="G57" s="51">
        <v>0</v>
      </c>
    </row>
    <row r="58" spans="1:7" ht="12.75" customHeight="1">
      <c r="A58" s="54" t="s">
        <v>328</v>
      </c>
      <c r="B58" s="175">
        <v>1</v>
      </c>
      <c r="C58" s="8">
        <v>0</v>
      </c>
      <c r="D58" s="8">
        <v>1</v>
      </c>
      <c r="E58" s="51">
        <v>1</v>
      </c>
      <c r="F58" s="51">
        <v>0</v>
      </c>
      <c r="G58" s="51">
        <v>0</v>
      </c>
    </row>
    <row r="59" spans="1:7" ht="12.75" customHeight="1">
      <c r="A59" s="54" t="s">
        <v>329</v>
      </c>
      <c r="B59" s="175">
        <v>1</v>
      </c>
      <c r="C59" s="8">
        <v>0</v>
      </c>
      <c r="D59" s="8">
        <v>1</v>
      </c>
      <c r="E59" s="51">
        <v>1</v>
      </c>
      <c r="F59" s="51">
        <v>0</v>
      </c>
      <c r="G59" s="51">
        <v>0</v>
      </c>
    </row>
    <row r="60" spans="1:7" ht="12.75" customHeight="1">
      <c r="A60" s="54" t="s">
        <v>330</v>
      </c>
      <c r="B60" s="175">
        <v>1</v>
      </c>
      <c r="C60" s="8">
        <v>0</v>
      </c>
      <c r="D60" s="8">
        <v>1</v>
      </c>
      <c r="E60" s="51">
        <v>1</v>
      </c>
      <c r="F60" s="51">
        <v>0</v>
      </c>
      <c r="G60" s="51">
        <v>0</v>
      </c>
    </row>
    <row r="61" spans="1:7" ht="12.75" customHeight="1">
      <c r="A61" s="54" t="s">
        <v>331</v>
      </c>
      <c r="B61" s="175">
        <v>1</v>
      </c>
      <c r="C61" s="8">
        <v>1</v>
      </c>
      <c r="D61" s="8">
        <v>0</v>
      </c>
      <c r="E61" s="51">
        <v>1</v>
      </c>
      <c r="F61" s="51">
        <v>0</v>
      </c>
      <c r="G61" s="51">
        <v>0</v>
      </c>
    </row>
    <row r="62" spans="1:7" ht="12.75" customHeight="1">
      <c r="A62" s="12" t="s">
        <v>332</v>
      </c>
      <c r="B62" s="175">
        <v>1</v>
      </c>
      <c r="C62" s="8">
        <v>0</v>
      </c>
      <c r="D62" s="8">
        <v>1</v>
      </c>
      <c r="E62" s="51">
        <v>1</v>
      </c>
      <c r="F62" s="51">
        <v>0</v>
      </c>
      <c r="G62" s="51">
        <v>0</v>
      </c>
    </row>
    <row r="63" spans="1:7" ht="12.75" customHeight="1">
      <c r="A63" s="12" t="s">
        <v>333</v>
      </c>
      <c r="B63" s="175">
        <v>1</v>
      </c>
      <c r="C63" s="8">
        <v>1</v>
      </c>
      <c r="D63" s="8">
        <v>0</v>
      </c>
      <c r="E63" s="51">
        <v>1</v>
      </c>
      <c r="F63" s="51">
        <v>0</v>
      </c>
      <c r="G63" s="51">
        <v>0</v>
      </c>
    </row>
    <row r="64" spans="1:7" ht="12.75" customHeight="1">
      <c r="A64" s="54" t="s">
        <v>334</v>
      </c>
      <c r="B64" s="175">
        <v>1</v>
      </c>
      <c r="C64" s="8">
        <v>1</v>
      </c>
      <c r="D64" s="8">
        <v>0</v>
      </c>
      <c r="E64" s="51">
        <v>1</v>
      </c>
      <c r="F64" s="51">
        <v>0</v>
      </c>
      <c r="G64" s="51">
        <v>0</v>
      </c>
    </row>
    <row r="65" spans="1:10" ht="12.75" customHeight="1">
      <c r="A65" s="54" t="s">
        <v>335</v>
      </c>
      <c r="B65" s="175">
        <v>1</v>
      </c>
      <c r="C65" s="8">
        <v>1</v>
      </c>
      <c r="D65" s="8">
        <v>0</v>
      </c>
      <c r="E65" s="51">
        <v>1</v>
      </c>
      <c r="F65" s="51">
        <v>0</v>
      </c>
      <c r="G65" s="51">
        <v>0</v>
      </c>
    </row>
    <row r="66" spans="1:10" ht="12.75" customHeight="1">
      <c r="A66" s="360" t="s">
        <v>392</v>
      </c>
      <c r="B66" s="360"/>
      <c r="C66" s="360"/>
      <c r="D66" s="360"/>
      <c r="E66" s="360"/>
      <c r="F66" s="360"/>
      <c r="G66" s="360"/>
      <c r="H66" s="262"/>
      <c r="I66" s="262"/>
      <c r="J66" s="262"/>
    </row>
    <row r="67" spans="1:10" ht="12.75" customHeight="1">
      <c r="A67" s="54"/>
      <c r="B67" s="22"/>
      <c r="C67" s="22"/>
      <c r="D67" s="22"/>
      <c r="E67" s="117"/>
      <c r="F67" s="117"/>
      <c r="G67" s="117"/>
    </row>
    <row r="68" spans="1:10">
      <c r="A68" s="378" t="s">
        <v>33</v>
      </c>
      <c r="B68" s="378"/>
      <c r="C68" s="378"/>
      <c r="D68" s="378"/>
      <c r="E68" s="378"/>
      <c r="F68" s="378"/>
      <c r="G68" s="378"/>
    </row>
    <row r="69" spans="1:10" ht="38.25" customHeight="1">
      <c r="A69" s="368" t="s">
        <v>336</v>
      </c>
      <c r="B69" s="379"/>
      <c r="C69" s="379"/>
      <c r="D69" s="379"/>
      <c r="E69" s="379"/>
      <c r="F69" s="379"/>
      <c r="G69" s="379"/>
    </row>
  </sheetData>
  <mergeCells count="7">
    <mergeCell ref="A69:G69"/>
    <mergeCell ref="A66:G66"/>
    <mergeCell ref="A1:G1"/>
    <mergeCell ref="A2:G2"/>
    <mergeCell ref="E3:G3"/>
    <mergeCell ref="E4:G4"/>
    <mergeCell ref="A68:G68"/>
  </mergeCells>
  <pageMargins left="0.78740157499999996" right="0.78740157499999996" top="0.984251969" bottom="0.984251969" header="0.4921259845" footer="0.4921259845"/>
  <pageSetup paperSize="9" scale="67" fitToHeight="0"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FE3C29-C488-4375-8081-67C7053DB53E}">
  <sheetPr>
    <tabColor theme="5" tint="0.59999389629810485"/>
    <pageSetUpPr fitToPage="1"/>
  </sheetPr>
  <dimension ref="A1:J32"/>
  <sheetViews>
    <sheetView zoomScaleNormal="100" workbookViewId="0">
      <selection activeCell="A37" sqref="A37:F37"/>
    </sheetView>
  </sheetViews>
  <sheetFormatPr baseColWidth="10" defaultRowHeight="12.75"/>
  <cols>
    <col min="1" max="1" width="39.85546875" bestFit="1" customWidth="1"/>
    <col min="2" max="2" width="7.85546875" customWidth="1"/>
    <col min="3" max="4" width="8.28515625" customWidth="1"/>
    <col min="5" max="5" width="7.42578125" customWidth="1"/>
    <col min="6" max="6" width="7.5703125" customWidth="1"/>
    <col min="7" max="7" width="7.7109375" customWidth="1"/>
    <col min="8" max="8" width="6.28515625" customWidth="1"/>
    <col min="9" max="9" width="10" customWidth="1"/>
    <col min="10" max="10" width="8" customWidth="1"/>
  </cols>
  <sheetData>
    <row r="1" spans="1:10" ht="15" customHeight="1">
      <c r="A1" s="365" t="s">
        <v>337</v>
      </c>
      <c r="B1" s="374"/>
      <c r="C1" s="374"/>
      <c r="D1" s="374"/>
      <c r="E1" s="374"/>
      <c r="F1" s="374"/>
      <c r="G1" s="374"/>
      <c r="H1" s="374"/>
      <c r="I1" s="374"/>
      <c r="J1" s="374"/>
    </row>
    <row r="2" spans="1:10">
      <c r="A2" s="373" t="s">
        <v>1</v>
      </c>
      <c r="B2" s="373"/>
      <c r="C2" s="373"/>
      <c r="D2" s="373"/>
      <c r="E2" s="373"/>
      <c r="F2" s="373"/>
      <c r="G2" s="373"/>
      <c r="H2" s="373"/>
      <c r="I2" s="373"/>
      <c r="J2" s="373"/>
    </row>
    <row r="3" spans="1:10">
      <c r="I3" s="375" t="s">
        <v>338</v>
      </c>
      <c r="J3" s="374"/>
    </row>
    <row r="4" spans="1:10">
      <c r="B4" s="5" t="s">
        <v>3</v>
      </c>
      <c r="C4" s="118"/>
      <c r="D4" s="118"/>
      <c r="E4" s="393" t="s">
        <v>50</v>
      </c>
      <c r="F4" s="393"/>
      <c r="G4" s="393"/>
      <c r="H4" s="393"/>
      <c r="I4" s="394"/>
      <c r="J4" s="93" t="s">
        <v>82</v>
      </c>
    </row>
    <row r="5" spans="1:10">
      <c r="A5" s="102"/>
      <c r="C5" s="17" t="s">
        <v>4</v>
      </c>
      <c r="D5" s="17" t="s">
        <v>5</v>
      </c>
      <c r="E5" s="17" t="s">
        <v>51</v>
      </c>
      <c r="F5" s="17" t="s">
        <v>52</v>
      </c>
      <c r="G5" s="17" t="s">
        <v>53</v>
      </c>
      <c r="H5" s="17" t="s">
        <v>54</v>
      </c>
      <c r="I5" s="17" t="s">
        <v>55</v>
      </c>
      <c r="J5" s="89"/>
    </row>
    <row r="6" spans="1:10" ht="19.5" customHeight="1">
      <c r="A6" s="119" t="s">
        <v>8</v>
      </c>
      <c r="B6" s="205">
        <v>881</v>
      </c>
      <c r="C6" s="120">
        <v>353</v>
      </c>
      <c r="D6" s="120">
        <v>528</v>
      </c>
      <c r="E6" s="120">
        <v>110</v>
      </c>
      <c r="F6" s="120">
        <v>142</v>
      </c>
      <c r="G6" s="120">
        <v>310</v>
      </c>
      <c r="H6" s="120">
        <v>215</v>
      </c>
      <c r="I6" s="120">
        <v>104</v>
      </c>
      <c r="J6" s="74">
        <v>28</v>
      </c>
    </row>
    <row r="7" spans="1:10" ht="12" customHeight="1">
      <c r="A7" s="23" t="s">
        <v>83</v>
      </c>
      <c r="B7" s="195">
        <v>9</v>
      </c>
      <c r="C7" s="49">
        <v>0</v>
      </c>
      <c r="D7" s="49">
        <v>9</v>
      </c>
      <c r="E7" s="49">
        <v>0</v>
      </c>
      <c r="F7" s="49">
        <v>1</v>
      </c>
      <c r="G7" s="49">
        <v>2</v>
      </c>
      <c r="H7" s="49">
        <v>4</v>
      </c>
      <c r="I7" s="49">
        <v>2</v>
      </c>
      <c r="J7" s="81">
        <v>42.56</v>
      </c>
    </row>
    <row r="8" spans="1:10" ht="12" customHeight="1">
      <c r="A8" s="121" t="s">
        <v>218</v>
      </c>
      <c r="B8" s="196">
        <v>9</v>
      </c>
      <c r="C8" s="46">
        <v>0</v>
      </c>
      <c r="D8" s="46">
        <v>9</v>
      </c>
      <c r="E8" s="46">
        <v>0</v>
      </c>
      <c r="F8" s="46">
        <v>1</v>
      </c>
      <c r="G8" s="46">
        <v>2</v>
      </c>
      <c r="H8" s="46">
        <v>4</v>
      </c>
      <c r="I8" s="46">
        <v>2</v>
      </c>
      <c r="J8" s="122">
        <v>42.56</v>
      </c>
    </row>
    <row r="9" spans="1:10" ht="12" customHeight="1">
      <c r="A9" s="23" t="s">
        <v>75</v>
      </c>
      <c r="B9" s="195">
        <v>164</v>
      </c>
      <c r="C9" s="49">
        <v>43</v>
      </c>
      <c r="D9" s="49">
        <v>121</v>
      </c>
      <c r="E9" s="49">
        <v>18</v>
      </c>
      <c r="F9" s="49">
        <v>38</v>
      </c>
      <c r="G9" s="49">
        <v>34</v>
      </c>
      <c r="H9" s="49">
        <v>73</v>
      </c>
      <c r="I9" s="49">
        <v>1</v>
      </c>
      <c r="J9" s="81">
        <v>41.78</v>
      </c>
    </row>
    <row r="10" spans="1:10" ht="12" customHeight="1">
      <c r="A10" s="67" t="s">
        <v>40</v>
      </c>
      <c r="B10" s="196">
        <v>89</v>
      </c>
      <c r="C10" s="46">
        <v>14</v>
      </c>
      <c r="D10" s="46">
        <v>75</v>
      </c>
      <c r="E10" s="46">
        <v>12</v>
      </c>
      <c r="F10" s="46">
        <v>16</v>
      </c>
      <c r="G10" s="46">
        <v>13</v>
      </c>
      <c r="H10" s="46">
        <v>47</v>
      </c>
      <c r="I10" s="46">
        <v>1</v>
      </c>
      <c r="J10" s="122">
        <v>42.91</v>
      </c>
    </row>
    <row r="11" spans="1:10" ht="12" customHeight="1">
      <c r="A11" s="123" t="s">
        <v>339</v>
      </c>
      <c r="B11" s="197">
        <v>75</v>
      </c>
      <c r="C11" s="51">
        <v>29</v>
      </c>
      <c r="D11" s="51">
        <v>46</v>
      </c>
      <c r="E11" s="51">
        <v>6</v>
      </c>
      <c r="F11" s="51">
        <v>22</v>
      </c>
      <c r="G11" s="51">
        <v>21</v>
      </c>
      <c r="H11" s="51">
        <v>26</v>
      </c>
      <c r="I11" s="51">
        <v>0</v>
      </c>
      <c r="J11" s="85">
        <v>40.44</v>
      </c>
    </row>
    <row r="12" spans="1:10" ht="12" customHeight="1">
      <c r="A12" s="124" t="s">
        <v>76</v>
      </c>
      <c r="B12" s="195">
        <v>708</v>
      </c>
      <c r="C12" s="49">
        <v>310</v>
      </c>
      <c r="D12" s="49">
        <v>398</v>
      </c>
      <c r="E12" s="49">
        <v>92</v>
      </c>
      <c r="F12" s="49">
        <v>103</v>
      </c>
      <c r="G12" s="49">
        <v>274</v>
      </c>
      <c r="H12" s="49">
        <v>138</v>
      </c>
      <c r="I12" s="49">
        <v>101</v>
      </c>
      <c r="J12" s="81">
        <v>24.63</v>
      </c>
    </row>
    <row r="13" spans="1:10" ht="12" customHeight="1">
      <c r="A13" s="67" t="s">
        <v>39</v>
      </c>
      <c r="B13" s="196">
        <v>506</v>
      </c>
      <c r="C13" s="46">
        <v>189</v>
      </c>
      <c r="D13" s="46">
        <v>317</v>
      </c>
      <c r="E13" s="46">
        <v>72</v>
      </c>
      <c r="F13" s="46">
        <v>70</v>
      </c>
      <c r="G13" s="46">
        <v>197</v>
      </c>
      <c r="H13" s="46">
        <v>105</v>
      </c>
      <c r="I13" s="46">
        <v>62</v>
      </c>
      <c r="J13" s="77">
        <v>24.77</v>
      </c>
    </row>
    <row r="14" spans="1:10" ht="12" customHeight="1">
      <c r="A14" s="125" t="s">
        <v>196</v>
      </c>
      <c r="B14" s="194">
        <v>227</v>
      </c>
      <c r="C14" s="45">
        <v>105</v>
      </c>
      <c r="D14" s="45">
        <v>122</v>
      </c>
      <c r="E14" s="45">
        <v>46</v>
      </c>
      <c r="F14" s="45">
        <v>26</v>
      </c>
      <c r="G14" s="45">
        <v>120</v>
      </c>
      <c r="H14" s="45">
        <v>29</v>
      </c>
      <c r="I14" s="45">
        <v>6</v>
      </c>
      <c r="J14" s="85">
        <v>22.33</v>
      </c>
    </row>
    <row r="15" spans="1:10" ht="12" customHeight="1">
      <c r="A15" s="126" t="s">
        <v>198</v>
      </c>
      <c r="B15" s="194">
        <v>84</v>
      </c>
      <c r="C15" s="45">
        <v>26</v>
      </c>
      <c r="D15" s="45">
        <v>58</v>
      </c>
      <c r="E15" s="45">
        <v>7</v>
      </c>
      <c r="F15" s="45">
        <v>11</v>
      </c>
      <c r="G15" s="45">
        <v>18</v>
      </c>
      <c r="H15" s="45">
        <v>21</v>
      </c>
      <c r="I15" s="45">
        <v>27</v>
      </c>
      <c r="J15" s="85">
        <v>26.06</v>
      </c>
    </row>
    <row r="16" spans="1:10" ht="12" customHeight="1">
      <c r="A16" s="125" t="s">
        <v>197</v>
      </c>
      <c r="B16" s="194">
        <v>70</v>
      </c>
      <c r="C16" s="45">
        <v>24</v>
      </c>
      <c r="D16" s="45">
        <v>46</v>
      </c>
      <c r="E16" s="45">
        <v>3</v>
      </c>
      <c r="F16" s="45">
        <v>8</v>
      </c>
      <c r="G16" s="45">
        <v>27</v>
      </c>
      <c r="H16" s="45">
        <v>31</v>
      </c>
      <c r="I16" s="45">
        <v>1</v>
      </c>
      <c r="J16" s="15">
        <v>26.17</v>
      </c>
    </row>
    <row r="17" spans="1:10" ht="12" customHeight="1">
      <c r="A17" s="126" t="s">
        <v>199</v>
      </c>
      <c r="B17" s="194">
        <v>89</v>
      </c>
      <c r="C17" s="45">
        <v>25</v>
      </c>
      <c r="D17" s="45">
        <v>64</v>
      </c>
      <c r="E17" s="45">
        <v>8</v>
      </c>
      <c r="F17" s="45">
        <v>18</v>
      </c>
      <c r="G17" s="45">
        <v>21</v>
      </c>
      <c r="H17" s="45">
        <v>18</v>
      </c>
      <c r="I17" s="45">
        <v>24</v>
      </c>
      <c r="J17" s="85">
        <v>26.64</v>
      </c>
    </row>
    <row r="18" spans="1:10" ht="12" customHeight="1">
      <c r="A18" s="126" t="s">
        <v>39</v>
      </c>
      <c r="B18" s="194">
        <v>36</v>
      </c>
      <c r="C18" s="45">
        <v>9</v>
      </c>
      <c r="D18" s="45">
        <v>27</v>
      </c>
      <c r="E18" s="45">
        <v>8</v>
      </c>
      <c r="F18" s="45">
        <v>7</v>
      </c>
      <c r="G18" s="45">
        <v>11</v>
      </c>
      <c r="H18" s="45">
        <v>6</v>
      </c>
      <c r="I18" s="45">
        <v>4</v>
      </c>
      <c r="J18" s="85">
        <v>29.83</v>
      </c>
    </row>
    <row r="19" spans="1:10" ht="12" customHeight="1">
      <c r="A19" s="10" t="s">
        <v>43</v>
      </c>
      <c r="B19" s="194">
        <v>202</v>
      </c>
      <c r="C19" s="45">
        <v>121</v>
      </c>
      <c r="D19" s="45">
        <v>81</v>
      </c>
      <c r="E19" s="45">
        <v>20</v>
      </c>
      <c r="F19" s="45">
        <v>33</v>
      </c>
      <c r="G19" s="45">
        <v>77</v>
      </c>
      <c r="H19" s="45">
        <v>33</v>
      </c>
      <c r="I19" s="45">
        <v>39</v>
      </c>
      <c r="J19" s="57">
        <v>24.27</v>
      </c>
    </row>
    <row r="20" spans="1:10" ht="12" customHeight="1">
      <c r="A20" s="127" t="s">
        <v>101</v>
      </c>
      <c r="B20" s="194">
        <v>198</v>
      </c>
      <c r="C20" s="45">
        <v>120</v>
      </c>
      <c r="D20" s="45">
        <v>78</v>
      </c>
      <c r="E20" s="45">
        <v>18</v>
      </c>
      <c r="F20" s="45">
        <v>33</v>
      </c>
      <c r="G20" s="45">
        <v>75</v>
      </c>
      <c r="H20" s="45">
        <v>33</v>
      </c>
      <c r="I20" s="45">
        <v>39</v>
      </c>
      <c r="J20" s="15">
        <v>24.13</v>
      </c>
    </row>
    <row r="21" spans="1:10" ht="12" customHeight="1">
      <c r="A21" s="126" t="s">
        <v>201</v>
      </c>
      <c r="B21" s="194">
        <v>4</v>
      </c>
      <c r="C21" s="45">
        <v>1</v>
      </c>
      <c r="D21" s="45">
        <v>3</v>
      </c>
      <c r="E21" s="45">
        <v>2</v>
      </c>
      <c r="F21" s="45">
        <v>0</v>
      </c>
      <c r="G21" s="45">
        <v>2</v>
      </c>
      <c r="H21" s="45">
        <v>0</v>
      </c>
      <c r="I21" s="45">
        <v>0</v>
      </c>
      <c r="J21" s="85">
        <v>31.25</v>
      </c>
    </row>
    <row r="22" spans="1:10">
      <c r="A22" s="360" t="s">
        <v>392</v>
      </c>
      <c r="B22" s="360"/>
      <c r="C22" s="360"/>
      <c r="D22" s="360"/>
      <c r="E22" s="360"/>
      <c r="F22" s="360"/>
      <c r="G22" s="360"/>
      <c r="H22" s="360"/>
      <c r="I22" s="360"/>
      <c r="J22" s="360"/>
    </row>
    <row r="23" spans="1:10">
      <c r="A23" s="127"/>
      <c r="B23" s="45"/>
    </row>
    <row r="24" spans="1:10">
      <c r="A24" s="378" t="s">
        <v>33</v>
      </c>
      <c r="B24" s="378"/>
      <c r="C24" s="378"/>
      <c r="D24" s="378"/>
      <c r="E24" s="378"/>
      <c r="F24" s="378"/>
      <c r="G24" s="378"/>
      <c r="H24" s="378"/>
      <c r="I24" s="378"/>
      <c r="J24" s="378"/>
    </row>
    <row r="25" spans="1:10">
      <c r="A25" s="391" t="s">
        <v>56</v>
      </c>
      <c r="B25" s="392"/>
      <c r="C25" s="392"/>
      <c r="D25" s="392"/>
      <c r="E25" s="392"/>
      <c r="F25" s="392"/>
      <c r="G25" s="392"/>
      <c r="H25" s="392"/>
      <c r="I25" s="392"/>
      <c r="J25" s="392"/>
    </row>
    <row r="28" spans="1:10" ht="12" customHeight="1">
      <c r="A28" s="126"/>
      <c r="C28" s="45"/>
      <c r="D28" s="45"/>
      <c r="E28" s="45"/>
      <c r="F28" s="45"/>
      <c r="G28" s="45"/>
      <c r="H28" s="45"/>
      <c r="I28" s="45"/>
      <c r="J28" s="85"/>
    </row>
    <row r="29" spans="1:10">
      <c r="I29" s="128"/>
    </row>
    <row r="30" spans="1:10">
      <c r="A30" s="102"/>
    </row>
    <row r="31" spans="1:10">
      <c r="A31" s="35"/>
    </row>
    <row r="32" spans="1:10">
      <c r="A32" s="102"/>
    </row>
  </sheetData>
  <mergeCells count="7">
    <mergeCell ref="A25:J25"/>
    <mergeCell ref="A22:J22"/>
    <mergeCell ref="A1:J1"/>
    <mergeCell ref="A2:J2"/>
    <mergeCell ref="I3:J3"/>
    <mergeCell ref="E4:I4"/>
    <mergeCell ref="A24:J24"/>
  </mergeCells>
  <pageMargins left="0.78740157499999996" right="0.78740157499999996" top="0.984251969" bottom="0.984251969" header="0.4921259845" footer="0.4921259845"/>
  <pageSetup paperSize="9" scale="78" fitToHeight="0" orientation="portrait"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59E6D7-37D1-459E-9258-44FE78BABE9B}">
  <sheetPr>
    <tabColor theme="5" tint="0.59999389629810485"/>
    <pageSetUpPr fitToPage="1"/>
  </sheetPr>
  <dimension ref="A1:J46"/>
  <sheetViews>
    <sheetView zoomScaleNormal="100" workbookViewId="0">
      <selection sqref="A1:J1"/>
    </sheetView>
  </sheetViews>
  <sheetFormatPr baseColWidth="10" defaultRowHeight="12.75"/>
  <cols>
    <col min="1" max="1" width="53.140625" style="319" bestFit="1" customWidth="1"/>
    <col min="2" max="2" width="7.85546875" style="319" bestFit="1" customWidth="1"/>
    <col min="3" max="3" width="12" style="319" customWidth="1"/>
    <col min="4" max="16384" width="11.42578125" style="319"/>
  </cols>
  <sheetData>
    <row r="1" spans="1:7" ht="31.5" customHeight="1">
      <c r="A1" s="365" t="s">
        <v>510</v>
      </c>
      <c r="B1" s="379"/>
      <c r="C1" s="379"/>
      <c r="D1" s="379"/>
      <c r="E1" s="379"/>
      <c r="F1" s="379"/>
      <c r="G1" s="379"/>
    </row>
    <row r="2" spans="1:7">
      <c r="A2" s="382" t="s">
        <v>1</v>
      </c>
      <c r="B2" s="379"/>
      <c r="C2" s="379"/>
      <c r="D2" s="379"/>
      <c r="E2" s="379"/>
      <c r="F2" s="379"/>
      <c r="G2" s="379"/>
    </row>
    <row r="3" spans="1:7">
      <c r="A3" s="1"/>
      <c r="B3" s="1"/>
      <c r="C3" s="1"/>
      <c r="D3" s="375" t="s">
        <v>509</v>
      </c>
      <c r="E3" s="375"/>
      <c r="F3" s="375"/>
      <c r="G3" s="375"/>
    </row>
    <row r="4" spans="1:7">
      <c r="A4" s="1"/>
      <c r="B4" s="323" t="s">
        <v>3</v>
      </c>
      <c r="C4" s="323"/>
      <c r="D4" s="18"/>
      <c r="E4" s="395" t="s">
        <v>94</v>
      </c>
      <c r="F4" s="395"/>
      <c r="G4" s="395"/>
    </row>
    <row r="5" spans="1:7">
      <c r="A5" s="4"/>
      <c r="B5" s="40"/>
      <c r="C5" s="20" t="s">
        <v>4</v>
      </c>
      <c r="D5" s="20" t="s">
        <v>5</v>
      </c>
      <c r="E5" s="20" t="s">
        <v>51</v>
      </c>
      <c r="F5" s="20" t="s">
        <v>95</v>
      </c>
      <c r="G5" s="20" t="s">
        <v>55</v>
      </c>
    </row>
    <row r="6" spans="1:7" ht="19.5" customHeight="1">
      <c r="A6" s="330" t="s">
        <v>8</v>
      </c>
      <c r="B6" s="335">
        <v>79</v>
      </c>
      <c r="C6" s="336">
        <v>42</v>
      </c>
      <c r="D6" s="336">
        <v>37</v>
      </c>
      <c r="E6" s="336">
        <v>50</v>
      </c>
      <c r="F6" s="336">
        <v>23</v>
      </c>
      <c r="G6" s="336">
        <v>6</v>
      </c>
    </row>
    <row r="7" spans="1:7" ht="16.5" customHeight="1">
      <c r="A7" s="337" t="s">
        <v>45</v>
      </c>
      <c r="B7" s="338">
        <v>30</v>
      </c>
      <c r="C7" s="339">
        <v>12</v>
      </c>
      <c r="D7" s="339">
        <v>18</v>
      </c>
      <c r="E7" s="339">
        <v>18</v>
      </c>
      <c r="F7" s="339">
        <v>10</v>
      </c>
      <c r="G7" s="339">
        <v>2</v>
      </c>
    </row>
    <row r="8" spans="1:7" ht="16.5" customHeight="1">
      <c r="A8" s="340" t="s">
        <v>76</v>
      </c>
      <c r="B8" s="338">
        <v>30</v>
      </c>
      <c r="C8" s="339">
        <v>12</v>
      </c>
      <c r="D8" s="339">
        <v>18</v>
      </c>
      <c r="E8" s="339">
        <v>18</v>
      </c>
      <c r="F8" s="339">
        <v>10</v>
      </c>
      <c r="G8" s="339">
        <v>2</v>
      </c>
    </row>
    <row r="9" spans="1:7">
      <c r="A9" s="156" t="s">
        <v>508</v>
      </c>
      <c r="B9" s="329">
        <v>11</v>
      </c>
      <c r="C9" s="22">
        <v>6</v>
      </c>
      <c r="D9" s="22">
        <v>5</v>
      </c>
      <c r="E9" s="22">
        <v>8</v>
      </c>
      <c r="F9" s="22">
        <v>3</v>
      </c>
      <c r="G9" s="22">
        <v>0</v>
      </c>
    </row>
    <row r="10" spans="1:7">
      <c r="A10" s="156" t="s">
        <v>507</v>
      </c>
      <c r="B10" s="329">
        <v>7</v>
      </c>
      <c r="C10" s="22">
        <v>2</v>
      </c>
      <c r="D10" s="22">
        <v>5</v>
      </c>
      <c r="E10" s="22">
        <v>3</v>
      </c>
      <c r="F10" s="22">
        <v>3</v>
      </c>
      <c r="G10" s="22">
        <v>1</v>
      </c>
    </row>
    <row r="11" spans="1:7">
      <c r="A11" s="156" t="s">
        <v>506</v>
      </c>
      <c r="B11" s="329">
        <v>6</v>
      </c>
      <c r="C11" s="22">
        <v>2</v>
      </c>
      <c r="D11" s="22">
        <v>4</v>
      </c>
      <c r="E11" s="22">
        <v>4</v>
      </c>
      <c r="F11" s="22">
        <v>2</v>
      </c>
      <c r="G11" s="22">
        <v>0</v>
      </c>
    </row>
    <row r="12" spans="1:7">
      <c r="A12" s="157" t="s">
        <v>505</v>
      </c>
      <c r="B12" s="329">
        <v>6</v>
      </c>
      <c r="C12" s="22">
        <v>2</v>
      </c>
      <c r="D12" s="22">
        <v>4</v>
      </c>
      <c r="E12" s="84">
        <v>3</v>
      </c>
      <c r="F12" s="84">
        <v>2</v>
      </c>
      <c r="G12" s="84">
        <v>1</v>
      </c>
    </row>
    <row r="13" spans="1:7" ht="16.5" customHeight="1">
      <c r="A13" s="337" t="s">
        <v>504</v>
      </c>
      <c r="B13" s="338">
        <v>39</v>
      </c>
      <c r="C13" s="341">
        <v>23</v>
      </c>
      <c r="D13" s="341">
        <v>16</v>
      </c>
      <c r="E13" s="341">
        <v>26</v>
      </c>
      <c r="F13" s="341">
        <v>11</v>
      </c>
      <c r="G13" s="341">
        <v>2</v>
      </c>
    </row>
    <row r="14" spans="1:7" ht="16.5" customHeight="1">
      <c r="A14" s="340" t="s">
        <v>503</v>
      </c>
      <c r="B14" s="338">
        <v>30</v>
      </c>
      <c r="C14" s="339">
        <v>16</v>
      </c>
      <c r="D14" s="339">
        <v>14</v>
      </c>
      <c r="E14" s="339">
        <v>21</v>
      </c>
      <c r="F14" s="339">
        <v>8</v>
      </c>
      <c r="G14" s="339">
        <v>1</v>
      </c>
    </row>
    <row r="15" spans="1:7">
      <c r="A15" s="156" t="s">
        <v>25</v>
      </c>
      <c r="B15" s="329">
        <v>14</v>
      </c>
      <c r="C15" s="22">
        <v>6</v>
      </c>
      <c r="D15" s="22">
        <v>8</v>
      </c>
      <c r="E15" s="22">
        <v>7</v>
      </c>
      <c r="F15" s="22">
        <v>6</v>
      </c>
      <c r="G15" s="22">
        <v>1</v>
      </c>
    </row>
    <row r="16" spans="1:7">
      <c r="A16" s="156" t="s">
        <v>29</v>
      </c>
      <c r="B16" s="329">
        <v>5</v>
      </c>
      <c r="C16" s="22">
        <v>4</v>
      </c>
      <c r="D16" s="22">
        <v>1</v>
      </c>
      <c r="E16" s="84">
        <v>4</v>
      </c>
      <c r="F16" s="84">
        <v>1</v>
      </c>
      <c r="G16" s="84">
        <v>0</v>
      </c>
    </row>
    <row r="17" spans="1:10">
      <c r="A17" s="156" t="s">
        <v>31</v>
      </c>
      <c r="B17" s="329">
        <v>4</v>
      </c>
      <c r="C17" s="22">
        <v>3</v>
      </c>
      <c r="D17" s="22">
        <v>1</v>
      </c>
      <c r="E17" s="84" t="s">
        <v>88</v>
      </c>
      <c r="F17" s="84" t="s">
        <v>88</v>
      </c>
      <c r="G17" s="84" t="s">
        <v>88</v>
      </c>
    </row>
    <row r="18" spans="1:10">
      <c r="A18" s="156" t="s">
        <v>22</v>
      </c>
      <c r="B18" s="329">
        <v>4</v>
      </c>
      <c r="C18" s="22">
        <v>0</v>
      </c>
      <c r="D18" s="22">
        <v>4</v>
      </c>
      <c r="E18" s="84" t="s">
        <v>88</v>
      </c>
      <c r="F18" s="84" t="s">
        <v>88</v>
      </c>
      <c r="G18" s="84" t="s">
        <v>88</v>
      </c>
    </row>
    <row r="19" spans="1:10">
      <c r="A19" s="156" t="s">
        <v>28</v>
      </c>
      <c r="B19" s="329">
        <v>2</v>
      </c>
      <c r="C19" s="22">
        <v>2</v>
      </c>
      <c r="D19" s="22">
        <v>0</v>
      </c>
      <c r="E19" s="84" t="s">
        <v>88</v>
      </c>
      <c r="F19" s="84" t="s">
        <v>88</v>
      </c>
      <c r="G19" s="84" t="s">
        <v>88</v>
      </c>
    </row>
    <row r="20" spans="1:10">
      <c r="A20" s="156" t="s">
        <v>30</v>
      </c>
      <c r="B20" s="329">
        <v>1</v>
      </c>
      <c r="C20" s="22">
        <v>1</v>
      </c>
      <c r="D20" s="22">
        <v>0</v>
      </c>
      <c r="E20" s="84" t="s">
        <v>88</v>
      </c>
      <c r="F20" s="84" t="s">
        <v>88</v>
      </c>
      <c r="G20" s="84" t="s">
        <v>88</v>
      </c>
    </row>
    <row r="21" spans="1:10" ht="16.5" customHeight="1">
      <c r="A21" s="342" t="s">
        <v>501</v>
      </c>
      <c r="B21" s="338">
        <v>9</v>
      </c>
      <c r="C21" s="339">
        <v>7</v>
      </c>
      <c r="D21" s="339">
        <v>2</v>
      </c>
      <c r="E21" s="339">
        <v>5</v>
      </c>
      <c r="F21" s="339">
        <v>3</v>
      </c>
      <c r="G21" s="339">
        <v>1</v>
      </c>
    </row>
    <row r="22" spans="1:10">
      <c r="A22" s="156" t="s">
        <v>220</v>
      </c>
      <c r="B22" s="334">
        <v>4</v>
      </c>
      <c r="C22" s="84">
        <v>3</v>
      </c>
      <c r="D22" s="84">
        <v>1</v>
      </c>
      <c r="E22" s="84">
        <v>3</v>
      </c>
      <c r="F22" s="84">
        <v>1</v>
      </c>
      <c r="G22" s="84">
        <v>0</v>
      </c>
    </row>
    <row r="23" spans="1:10">
      <c r="A23" s="156" t="s">
        <v>242</v>
      </c>
      <c r="B23" s="334">
        <v>2</v>
      </c>
      <c r="C23" s="84">
        <v>2</v>
      </c>
      <c r="D23" s="84">
        <v>0</v>
      </c>
      <c r="E23" s="84" t="s">
        <v>88</v>
      </c>
      <c r="F23" s="84" t="s">
        <v>88</v>
      </c>
      <c r="G23" s="84" t="s">
        <v>88</v>
      </c>
    </row>
    <row r="24" spans="1:10">
      <c r="A24" s="156" t="s">
        <v>200</v>
      </c>
      <c r="B24" s="334">
        <v>1</v>
      </c>
      <c r="C24" s="84">
        <v>1</v>
      </c>
      <c r="D24" s="84">
        <v>0</v>
      </c>
      <c r="E24" s="84" t="s">
        <v>88</v>
      </c>
      <c r="F24" s="84" t="s">
        <v>88</v>
      </c>
      <c r="G24" s="84" t="s">
        <v>88</v>
      </c>
    </row>
    <row r="25" spans="1:10">
      <c r="A25" s="156" t="s">
        <v>211</v>
      </c>
      <c r="B25" s="334">
        <v>1</v>
      </c>
      <c r="C25" s="84">
        <v>0</v>
      </c>
      <c r="D25" s="84">
        <v>1</v>
      </c>
      <c r="E25" s="84" t="s">
        <v>88</v>
      </c>
      <c r="F25" s="84" t="s">
        <v>88</v>
      </c>
      <c r="G25" s="84" t="s">
        <v>88</v>
      </c>
    </row>
    <row r="26" spans="1:10">
      <c r="A26" s="156" t="s">
        <v>502</v>
      </c>
      <c r="B26" s="334">
        <v>1</v>
      </c>
      <c r="C26" s="84">
        <v>1</v>
      </c>
      <c r="D26" s="84">
        <v>0</v>
      </c>
      <c r="E26" s="84" t="s">
        <v>88</v>
      </c>
      <c r="F26" s="84" t="s">
        <v>88</v>
      </c>
      <c r="G26" s="84" t="s">
        <v>88</v>
      </c>
    </row>
    <row r="27" spans="1:10" ht="16.5" customHeight="1">
      <c r="A27" s="337" t="s">
        <v>32</v>
      </c>
      <c r="B27" s="338">
        <v>10</v>
      </c>
      <c r="C27" s="339">
        <v>7</v>
      </c>
      <c r="D27" s="339">
        <v>3</v>
      </c>
      <c r="E27" s="343">
        <v>6</v>
      </c>
      <c r="F27" s="343">
        <v>2</v>
      </c>
      <c r="G27" s="343">
        <v>2</v>
      </c>
    </row>
    <row r="28" spans="1:10">
      <c r="A28" s="12" t="s">
        <v>501</v>
      </c>
      <c r="B28" s="329">
        <v>10</v>
      </c>
      <c r="C28" s="22">
        <v>7</v>
      </c>
      <c r="D28" s="22">
        <v>3</v>
      </c>
      <c r="E28" s="84">
        <v>6</v>
      </c>
      <c r="F28" s="84">
        <v>2</v>
      </c>
      <c r="G28" s="84">
        <v>2</v>
      </c>
    </row>
    <row r="29" spans="1:10">
      <c r="A29" s="360" t="s">
        <v>392</v>
      </c>
      <c r="B29" s="360"/>
      <c r="C29" s="360"/>
      <c r="D29" s="360"/>
      <c r="E29" s="360"/>
      <c r="F29" s="360"/>
      <c r="G29" s="360"/>
      <c r="H29" s="262"/>
      <c r="I29" s="262"/>
      <c r="J29" s="262"/>
    </row>
    <row r="30" spans="1:10">
      <c r="A30" s="4"/>
      <c r="B30" s="117"/>
      <c r="C30" s="117"/>
      <c r="D30" s="4"/>
      <c r="E30" s="4"/>
      <c r="F30" s="4"/>
      <c r="G30" s="4"/>
    </row>
    <row r="31" spans="1:10">
      <c r="A31" s="165" t="s">
        <v>33</v>
      </c>
      <c r="B31" s="4"/>
      <c r="C31" s="4"/>
      <c r="D31" s="4"/>
      <c r="E31" s="4"/>
      <c r="F31" s="4"/>
      <c r="G31" s="4"/>
    </row>
    <row r="32" spans="1:10" ht="25.9" customHeight="1">
      <c r="A32" s="368" t="s">
        <v>500</v>
      </c>
      <c r="B32" s="379"/>
      <c r="C32" s="379"/>
      <c r="D32" s="379"/>
      <c r="E32" s="379"/>
      <c r="F32" s="379"/>
      <c r="G32" s="379"/>
    </row>
    <row r="41" spans="1:7">
      <c r="A41" s="327"/>
    </row>
    <row r="42" spans="1:7">
      <c r="A42" s="327"/>
    </row>
    <row r="43" spans="1:7">
      <c r="A43" s="327"/>
    </row>
    <row r="46" spans="1:7">
      <c r="B46" s="326"/>
      <c r="C46" s="326"/>
      <c r="D46" s="326"/>
      <c r="E46" s="326"/>
      <c r="F46" s="326"/>
      <c r="G46" s="326"/>
    </row>
  </sheetData>
  <mergeCells count="6">
    <mergeCell ref="E4:G4"/>
    <mergeCell ref="A1:G1"/>
    <mergeCell ref="D3:G3"/>
    <mergeCell ref="A2:G2"/>
    <mergeCell ref="A32:G32"/>
    <mergeCell ref="A29:G29"/>
  </mergeCells>
  <pageMargins left="0.78740157499999996" right="0.78740157499999996" top="0.984251969" bottom="0.984251969" header="0.4921259845" footer="0.4921259845"/>
  <pageSetup paperSize="9" scale="72" fitToHeight="0" orientation="portrait"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56F444-FDC8-4CAF-9E52-34A3E3EBBC0C}">
  <sheetPr>
    <tabColor theme="5" tint="0.59999389629810485"/>
    <pageSetUpPr fitToPage="1"/>
  </sheetPr>
  <dimension ref="A1:J11"/>
  <sheetViews>
    <sheetView zoomScaleNormal="100" workbookViewId="0">
      <selection sqref="A1:J1"/>
    </sheetView>
  </sheetViews>
  <sheetFormatPr baseColWidth="10" defaultRowHeight="12.75"/>
  <cols>
    <col min="1" max="1" width="74.28515625" style="319" customWidth="1"/>
    <col min="2" max="2" width="7.85546875" style="319" bestFit="1" customWidth="1"/>
    <col min="3" max="3" width="7.85546875" style="319" customWidth="1"/>
    <col min="4" max="4" width="7.42578125" style="319" customWidth="1"/>
    <col min="5" max="5" width="5.7109375" style="319" customWidth="1"/>
    <col min="6" max="6" width="5.42578125" style="319" customWidth="1"/>
    <col min="7" max="7" width="5.85546875" style="319" customWidth="1"/>
    <col min="8" max="8" width="5.5703125" style="319" customWidth="1"/>
    <col min="9" max="9" width="7.28515625" style="319" customWidth="1"/>
    <col min="10" max="10" width="7" style="319" customWidth="1"/>
    <col min="11" max="16384" width="11.42578125" style="319"/>
  </cols>
  <sheetData>
    <row r="1" spans="1:10" ht="15.75">
      <c r="A1" s="396" t="s">
        <v>512</v>
      </c>
      <c r="B1" s="396"/>
      <c r="C1" s="396"/>
      <c r="D1" s="396"/>
      <c r="E1" s="396"/>
      <c r="F1" s="396"/>
      <c r="G1" s="396"/>
      <c r="H1" s="396"/>
      <c r="I1" s="396"/>
      <c r="J1" s="396"/>
    </row>
    <row r="2" spans="1:10">
      <c r="A2" s="373" t="s">
        <v>1</v>
      </c>
      <c r="B2" s="373"/>
      <c r="C2" s="373"/>
      <c r="D2" s="373"/>
      <c r="E2" s="373"/>
      <c r="F2" s="373"/>
      <c r="G2" s="373"/>
      <c r="H2" s="373"/>
      <c r="I2" s="373"/>
      <c r="J2" s="373"/>
    </row>
    <row r="3" spans="1:10">
      <c r="A3" s="1"/>
      <c r="B3" s="1"/>
      <c r="C3" s="1"/>
      <c r="D3" s="1"/>
      <c r="E3" s="375" t="s">
        <v>511</v>
      </c>
      <c r="F3" s="375"/>
      <c r="G3" s="375"/>
      <c r="H3" s="375"/>
      <c r="I3" s="375"/>
      <c r="J3" s="375"/>
    </row>
    <row r="4" spans="1:10">
      <c r="A4" s="1"/>
      <c r="B4" s="323" t="s">
        <v>3</v>
      </c>
      <c r="C4" s="323"/>
      <c r="D4" s="323"/>
      <c r="E4" s="393" t="s">
        <v>50</v>
      </c>
      <c r="F4" s="393"/>
      <c r="G4" s="393"/>
      <c r="H4" s="393"/>
      <c r="I4" s="324"/>
      <c r="J4" s="92" t="s">
        <v>82</v>
      </c>
    </row>
    <row r="5" spans="1:10">
      <c r="A5" s="26"/>
      <c r="B5" s="322"/>
      <c r="C5" s="328" t="s">
        <v>4</v>
      </c>
      <c r="D5" s="328" t="s">
        <v>5</v>
      </c>
      <c r="E5" s="328" t="s">
        <v>51</v>
      </c>
      <c r="F5" s="328" t="s">
        <v>52</v>
      </c>
      <c r="G5" s="328" t="s">
        <v>53</v>
      </c>
      <c r="H5" s="328" t="s">
        <v>54</v>
      </c>
      <c r="I5" s="328" t="s">
        <v>55</v>
      </c>
      <c r="J5" s="322"/>
    </row>
    <row r="6" spans="1:10" ht="19.5" customHeight="1">
      <c r="A6" s="330" t="s">
        <v>8</v>
      </c>
      <c r="B6" s="331">
        <v>90</v>
      </c>
      <c r="C6" s="332">
        <v>31</v>
      </c>
      <c r="D6" s="332">
        <v>59</v>
      </c>
      <c r="E6" s="332">
        <v>30</v>
      </c>
      <c r="F6" s="332">
        <v>36</v>
      </c>
      <c r="G6" s="332">
        <v>19</v>
      </c>
      <c r="H6" s="332">
        <v>5</v>
      </c>
      <c r="I6" s="332">
        <v>0</v>
      </c>
      <c r="J6" s="333">
        <v>35.1</v>
      </c>
    </row>
    <row r="7" spans="1:10">
      <c r="A7" s="12" t="s">
        <v>508</v>
      </c>
      <c r="B7" s="329">
        <v>27</v>
      </c>
      <c r="C7" s="22">
        <v>11</v>
      </c>
      <c r="D7" s="22">
        <v>16</v>
      </c>
      <c r="E7" s="22">
        <v>11</v>
      </c>
      <c r="F7" s="22">
        <v>8</v>
      </c>
      <c r="G7" s="22">
        <v>4</v>
      </c>
      <c r="H7" s="22">
        <v>4</v>
      </c>
      <c r="I7" s="22">
        <v>0</v>
      </c>
      <c r="J7" s="59">
        <v>33.520000000000003</v>
      </c>
    </row>
    <row r="8" spans="1:10">
      <c r="A8" s="11" t="s">
        <v>507</v>
      </c>
      <c r="B8" s="329">
        <v>23</v>
      </c>
      <c r="C8" s="8">
        <v>10</v>
      </c>
      <c r="D8" s="8">
        <v>13</v>
      </c>
      <c r="E8" s="8">
        <v>7</v>
      </c>
      <c r="F8" s="8">
        <v>9</v>
      </c>
      <c r="G8" s="8">
        <v>7</v>
      </c>
      <c r="H8" s="8">
        <v>0</v>
      </c>
      <c r="I8" s="8">
        <v>0</v>
      </c>
      <c r="J8" s="52">
        <v>37.26</v>
      </c>
    </row>
    <row r="9" spans="1:10">
      <c r="A9" s="11" t="s">
        <v>505</v>
      </c>
      <c r="B9" s="329">
        <v>22</v>
      </c>
      <c r="C9" s="22">
        <v>3</v>
      </c>
      <c r="D9" s="22">
        <v>19</v>
      </c>
      <c r="E9" s="22">
        <v>6</v>
      </c>
      <c r="F9" s="22">
        <v>10</v>
      </c>
      <c r="G9" s="22">
        <v>6</v>
      </c>
      <c r="H9" s="22">
        <v>0</v>
      </c>
      <c r="I9" s="22">
        <v>0</v>
      </c>
      <c r="J9" s="48">
        <v>34.64</v>
      </c>
    </row>
    <row r="10" spans="1:10">
      <c r="A10" s="54" t="s">
        <v>506</v>
      </c>
      <c r="B10" s="329">
        <v>18</v>
      </c>
      <c r="C10" s="22">
        <v>7</v>
      </c>
      <c r="D10" s="22">
        <v>11</v>
      </c>
      <c r="E10" s="22">
        <v>6</v>
      </c>
      <c r="F10" s="22">
        <v>9</v>
      </c>
      <c r="G10" s="22">
        <v>2</v>
      </c>
      <c r="H10" s="22">
        <v>1</v>
      </c>
      <c r="I10" s="22">
        <v>0</v>
      </c>
      <c r="J10" s="59">
        <v>35.28</v>
      </c>
    </row>
    <row r="11" spans="1:10">
      <c r="A11" s="360" t="s">
        <v>392</v>
      </c>
      <c r="B11" s="360"/>
      <c r="C11" s="360"/>
      <c r="D11" s="360"/>
      <c r="E11" s="360"/>
      <c r="F11" s="360"/>
      <c r="G11" s="360"/>
      <c r="H11" s="360"/>
      <c r="I11" s="360"/>
      <c r="J11" s="360"/>
    </row>
  </sheetData>
  <mergeCells count="5">
    <mergeCell ref="E3:J3"/>
    <mergeCell ref="A1:J1"/>
    <mergeCell ref="E4:H4"/>
    <mergeCell ref="A2:J2"/>
    <mergeCell ref="A11:J11"/>
  </mergeCells>
  <pageMargins left="0.78740157499999996" right="0.78740157499999996" top="0.984251969" bottom="0.984251969" header="0.4921259845" footer="0.4921259845"/>
  <pageSetup paperSize="9" scale="64" fitToHeight="0" orientation="portrait"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41C72D-9CC5-4A77-9E8D-8EADA50D9DD1}">
  <sheetPr>
    <tabColor theme="5" tint="0.59999389629810485"/>
    <pageSetUpPr fitToPage="1"/>
  </sheetPr>
  <dimension ref="A1:G48"/>
  <sheetViews>
    <sheetView zoomScaleNormal="100" workbookViewId="0">
      <selection activeCell="A42" sqref="A42:G42"/>
    </sheetView>
  </sheetViews>
  <sheetFormatPr baseColWidth="10" defaultRowHeight="12.75"/>
  <cols>
    <col min="1" max="1" width="34.7109375" customWidth="1"/>
    <col min="2" max="2" width="7.7109375" customWidth="1"/>
    <col min="3" max="3" width="12.140625" customWidth="1"/>
    <col min="4" max="7" width="11.85546875" customWidth="1"/>
  </cols>
  <sheetData>
    <row r="1" spans="1:7" ht="35.25" customHeight="1">
      <c r="A1" s="397" t="s">
        <v>373</v>
      </c>
      <c r="B1" s="397"/>
      <c r="C1" s="397"/>
      <c r="D1" s="397"/>
      <c r="E1" s="397"/>
      <c r="F1" s="397"/>
      <c r="G1" s="397"/>
    </row>
    <row r="2" spans="1:7">
      <c r="A2" s="376" t="s">
        <v>58</v>
      </c>
      <c r="B2" s="376"/>
      <c r="C2" s="376"/>
      <c r="D2" s="376"/>
      <c r="E2" s="376"/>
      <c r="F2" s="376"/>
      <c r="G2" s="376"/>
    </row>
    <row r="3" spans="1:7">
      <c r="F3" s="375" t="s">
        <v>374</v>
      </c>
      <c r="G3" s="374"/>
    </row>
    <row r="4" spans="1:7">
      <c r="B4" s="113" t="s">
        <v>3</v>
      </c>
      <c r="C4" s="113"/>
      <c r="D4" s="118"/>
      <c r="E4" s="377" t="s">
        <v>94</v>
      </c>
      <c r="F4" s="377"/>
      <c r="G4" s="377"/>
    </row>
    <row r="5" spans="1:7">
      <c r="A5" s="102"/>
      <c r="C5" s="17" t="s">
        <v>4</v>
      </c>
      <c r="D5" s="17" t="s">
        <v>5</v>
      </c>
      <c r="E5" s="17" t="s">
        <v>51</v>
      </c>
      <c r="F5" s="151" t="s">
        <v>95</v>
      </c>
      <c r="G5" s="17" t="s">
        <v>55</v>
      </c>
    </row>
    <row r="6" spans="1:7" ht="19.5" customHeight="1">
      <c r="A6" s="169" t="s">
        <v>8</v>
      </c>
      <c r="B6" s="209">
        <v>106</v>
      </c>
      <c r="C6" s="210">
        <v>57</v>
      </c>
      <c r="D6" s="210">
        <v>49</v>
      </c>
      <c r="E6" s="210">
        <v>84</v>
      </c>
      <c r="F6" s="210">
        <v>18</v>
      </c>
      <c r="G6" s="210">
        <v>4</v>
      </c>
    </row>
    <row r="7" spans="1:7" ht="14.25" customHeight="1">
      <c r="A7" s="156" t="s">
        <v>60</v>
      </c>
      <c r="B7" s="207">
        <v>6</v>
      </c>
      <c r="C7" s="155">
        <v>1</v>
      </c>
      <c r="D7" s="155">
        <v>5</v>
      </c>
      <c r="E7" s="155">
        <v>3</v>
      </c>
      <c r="F7" s="155">
        <v>2</v>
      </c>
      <c r="G7" s="155">
        <v>1</v>
      </c>
    </row>
    <row r="8" spans="1:7" ht="14.25" customHeight="1">
      <c r="A8" s="125" t="s">
        <v>61</v>
      </c>
      <c r="B8" s="207">
        <v>77</v>
      </c>
      <c r="C8" s="153">
        <v>42</v>
      </c>
      <c r="D8" s="153">
        <v>35</v>
      </c>
      <c r="E8" s="153">
        <v>64</v>
      </c>
      <c r="F8" s="153">
        <v>10</v>
      </c>
      <c r="G8" s="153">
        <v>3</v>
      </c>
    </row>
    <row r="9" spans="1:7" ht="14.25" customHeight="1">
      <c r="A9" s="125" t="s">
        <v>62</v>
      </c>
      <c r="B9" s="207">
        <v>23</v>
      </c>
      <c r="C9" s="153">
        <v>14</v>
      </c>
      <c r="D9" s="153">
        <v>9</v>
      </c>
      <c r="E9" s="153">
        <v>17</v>
      </c>
      <c r="F9" s="153">
        <v>6</v>
      </c>
      <c r="G9" s="153">
        <v>0</v>
      </c>
    </row>
    <row r="10" spans="1:7" ht="16.5" customHeight="1">
      <c r="A10" s="169" t="s">
        <v>21</v>
      </c>
      <c r="B10" s="211">
        <v>100</v>
      </c>
      <c r="C10" s="212">
        <v>56</v>
      </c>
      <c r="D10" s="212">
        <v>44</v>
      </c>
      <c r="E10" s="212">
        <v>80</v>
      </c>
      <c r="F10" s="212">
        <v>16</v>
      </c>
      <c r="G10" s="212">
        <v>4</v>
      </c>
    </row>
    <row r="11" spans="1:7">
      <c r="A11" s="156" t="s">
        <v>60</v>
      </c>
      <c r="B11" s="207">
        <v>6</v>
      </c>
      <c r="C11" s="155">
        <v>1</v>
      </c>
      <c r="D11" s="155">
        <v>5</v>
      </c>
      <c r="E11" s="155">
        <v>3</v>
      </c>
      <c r="F11" s="155">
        <v>2</v>
      </c>
      <c r="G11" s="155">
        <v>1</v>
      </c>
    </row>
    <row r="12" spans="1:7">
      <c r="A12" s="125" t="s">
        <v>61</v>
      </c>
      <c r="B12" s="207">
        <v>72</v>
      </c>
      <c r="C12" s="153">
        <v>41</v>
      </c>
      <c r="D12" s="153">
        <v>31</v>
      </c>
      <c r="E12" s="153">
        <v>61</v>
      </c>
      <c r="F12" s="153">
        <v>8</v>
      </c>
      <c r="G12" s="153">
        <v>3</v>
      </c>
    </row>
    <row r="13" spans="1:7">
      <c r="A13" s="125" t="s">
        <v>62</v>
      </c>
      <c r="B13" s="207">
        <v>22</v>
      </c>
      <c r="C13" s="153">
        <v>14</v>
      </c>
      <c r="D13" s="153">
        <v>8</v>
      </c>
      <c r="E13" s="153">
        <v>16</v>
      </c>
      <c r="F13" s="153">
        <v>6</v>
      </c>
      <c r="G13" s="153">
        <v>0</v>
      </c>
    </row>
    <row r="14" spans="1:7">
      <c r="A14" s="213" t="s">
        <v>101</v>
      </c>
      <c r="B14" s="214">
        <v>5</v>
      </c>
      <c r="C14" s="215">
        <v>0</v>
      </c>
      <c r="D14" s="215">
        <v>5</v>
      </c>
      <c r="E14" s="215" t="s">
        <v>88</v>
      </c>
      <c r="F14" s="215" t="s">
        <v>88</v>
      </c>
      <c r="G14" s="215" t="s">
        <v>88</v>
      </c>
    </row>
    <row r="15" spans="1:7">
      <c r="A15" s="156" t="s">
        <v>61</v>
      </c>
      <c r="B15" s="207">
        <v>3</v>
      </c>
      <c r="C15" s="155">
        <v>0</v>
      </c>
      <c r="D15" s="155">
        <v>3</v>
      </c>
      <c r="E15" s="155" t="s">
        <v>88</v>
      </c>
      <c r="F15" s="155" t="s">
        <v>88</v>
      </c>
      <c r="G15" s="155" t="s">
        <v>88</v>
      </c>
    </row>
    <row r="16" spans="1:7">
      <c r="A16" s="125" t="s">
        <v>62</v>
      </c>
      <c r="B16" s="207">
        <v>2</v>
      </c>
      <c r="C16" s="155">
        <v>0</v>
      </c>
      <c r="D16" s="155">
        <v>2</v>
      </c>
      <c r="E16" s="155" t="s">
        <v>88</v>
      </c>
      <c r="F16" s="155" t="s">
        <v>88</v>
      </c>
      <c r="G16" s="155" t="s">
        <v>88</v>
      </c>
    </row>
    <row r="17" spans="1:7" ht="16.5" customHeight="1">
      <c r="A17" s="213" t="s">
        <v>22</v>
      </c>
      <c r="B17" s="214">
        <v>13</v>
      </c>
      <c r="C17" s="215">
        <v>1</v>
      </c>
      <c r="D17" s="215">
        <v>12</v>
      </c>
      <c r="E17" s="215">
        <v>10</v>
      </c>
      <c r="F17" s="215">
        <v>2</v>
      </c>
      <c r="G17" s="215">
        <v>1</v>
      </c>
    </row>
    <row r="18" spans="1:7">
      <c r="A18" s="156" t="s">
        <v>61</v>
      </c>
      <c r="B18" s="207">
        <v>12</v>
      </c>
      <c r="C18" s="155">
        <v>1</v>
      </c>
      <c r="D18" s="155">
        <v>11</v>
      </c>
      <c r="E18" s="155" t="s">
        <v>88</v>
      </c>
      <c r="F18" s="155" t="s">
        <v>88</v>
      </c>
      <c r="G18" s="155" t="s">
        <v>88</v>
      </c>
    </row>
    <row r="19" spans="1:7">
      <c r="A19" s="125" t="s">
        <v>62</v>
      </c>
      <c r="B19" s="207">
        <v>1</v>
      </c>
      <c r="C19" s="155">
        <v>0</v>
      </c>
      <c r="D19" s="155">
        <v>1</v>
      </c>
      <c r="E19" s="155" t="s">
        <v>88</v>
      </c>
      <c r="F19" s="155" t="s">
        <v>88</v>
      </c>
      <c r="G19" s="155" t="s">
        <v>88</v>
      </c>
    </row>
    <row r="20" spans="1:7" ht="16.5" customHeight="1">
      <c r="A20" s="213" t="s">
        <v>25</v>
      </c>
      <c r="B20" s="214">
        <v>23</v>
      </c>
      <c r="C20" s="215">
        <v>8</v>
      </c>
      <c r="D20" s="215">
        <v>15</v>
      </c>
      <c r="E20" s="215">
        <v>19</v>
      </c>
      <c r="F20" s="215">
        <v>4</v>
      </c>
      <c r="G20" s="215">
        <v>0</v>
      </c>
    </row>
    <row r="21" spans="1:7">
      <c r="A21" s="156" t="s">
        <v>61</v>
      </c>
      <c r="B21" s="207">
        <v>19</v>
      </c>
      <c r="C21" s="155">
        <v>6</v>
      </c>
      <c r="D21" s="155">
        <v>13</v>
      </c>
      <c r="E21" s="155">
        <v>17</v>
      </c>
      <c r="F21" s="155">
        <v>2</v>
      </c>
      <c r="G21" s="155">
        <v>0</v>
      </c>
    </row>
    <row r="22" spans="1:7">
      <c r="A22" s="156" t="s">
        <v>62</v>
      </c>
      <c r="B22" s="207">
        <v>4</v>
      </c>
      <c r="C22" s="155">
        <v>2</v>
      </c>
      <c r="D22" s="155">
        <v>2</v>
      </c>
      <c r="E22" s="155">
        <v>2</v>
      </c>
      <c r="F22" s="155">
        <v>2</v>
      </c>
      <c r="G22" s="155">
        <v>0</v>
      </c>
    </row>
    <row r="23" spans="1:7">
      <c r="A23" s="216" t="s">
        <v>375</v>
      </c>
      <c r="B23" s="214">
        <v>6</v>
      </c>
      <c r="C23" s="217">
        <v>4</v>
      </c>
      <c r="D23" s="217">
        <v>2</v>
      </c>
      <c r="E23" s="217">
        <v>4</v>
      </c>
      <c r="F23" s="217">
        <v>2</v>
      </c>
      <c r="G23" s="217">
        <v>0</v>
      </c>
    </row>
    <row r="24" spans="1:7">
      <c r="A24" s="157" t="s">
        <v>61</v>
      </c>
      <c r="B24" s="207">
        <v>3</v>
      </c>
      <c r="C24" s="153">
        <v>2</v>
      </c>
      <c r="D24" s="153">
        <v>1</v>
      </c>
      <c r="E24" s="153">
        <v>2</v>
      </c>
      <c r="F24" s="153">
        <v>1</v>
      </c>
      <c r="G24" s="153">
        <v>0</v>
      </c>
    </row>
    <row r="25" spans="1:7">
      <c r="A25" s="157" t="s">
        <v>62</v>
      </c>
      <c r="B25" s="207">
        <v>3</v>
      </c>
      <c r="C25" s="153">
        <v>2</v>
      </c>
      <c r="D25" s="153">
        <v>1</v>
      </c>
      <c r="E25" s="153">
        <v>2</v>
      </c>
      <c r="F25" s="153">
        <v>1</v>
      </c>
      <c r="G25" s="153">
        <v>0</v>
      </c>
    </row>
    <row r="26" spans="1:7">
      <c r="A26" s="216" t="s">
        <v>28</v>
      </c>
      <c r="B26" s="214">
        <v>8</v>
      </c>
      <c r="C26" s="217">
        <v>6</v>
      </c>
      <c r="D26" s="217">
        <v>2</v>
      </c>
      <c r="E26" s="217">
        <v>8</v>
      </c>
      <c r="F26" s="217">
        <v>0</v>
      </c>
      <c r="G26" s="217">
        <v>0</v>
      </c>
    </row>
    <row r="27" spans="1:7">
      <c r="A27" s="156" t="s">
        <v>61</v>
      </c>
      <c r="B27" s="207">
        <v>8</v>
      </c>
      <c r="C27" s="153">
        <v>6</v>
      </c>
      <c r="D27" s="153">
        <v>2</v>
      </c>
      <c r="E27" s="153">
        <v>8</v>
      </c>
      <c r="F27" s="153">
        <v>0</v>
      </c>
      <c r="G27" s="153">
        <v>0</v>
      </c>
    </row>
    <row r="28" spans="1:7">
      <c r="A28" s="213" t="s">
        <v>30</v>
      </c>
      <c r="B28" s="214">
        <v>1</v>
      </c>
      <c r="C28" s="215">
        <v>1</v>
      </c>
      <c r="D28" s="215">
        <v>0</v>
      </c>
      <c r="E28" s="215" t="s">
        <v>88</v>
      </c>
      <c r="F28" s="215" t="s">
        <v>88</v>
      </c>
      <c r="G28" s="215" t="s">
        <v>88</v>
      </c>
    </row>
    <row r="29" spans="1:7">
      <c r="A29" s="156" t="s">
        <v>62</v>
      </c>
      <c r="B29" s="207">
        <v>1</v>
      </c>
      <c r="C29" s="155">
        <v>1</v>
      </c>
      <c r="D29" s="155">
        <v>0</v>
      </c>
      <c r="E29" s="155" t="s">
        <v>88</v>
      </c>
      <c r="F29" s="155" t="s">
        <v>88</v>
      </c>
      <c r="G29" s="155" t="s">
        <v>88</v>
      </c>
    </row>
    <row r="30" spans="1:7" ht="16.5" customHeight="1">
      <c r="A30" s="213" t="s">
        <v>31</v>
      </c>
      <c r="B30" s="214">
        <v>44</v>
      </c>
      <c r="C30" s="215">
        <v>36</v>
      </c>
      <c r="D30" s="215">
        <v>8</v>
      </c>
      <c r="E30" s="215">
        <v>34</v>
      </c>
      <c r="F30" s="215">
        <v>7</v>
      </c>
      <c r="G30" s="215">
        <v>3</v>
      </c>
    </row>
    <row r="31" spans="1:7">
      <c r="A31" s="156" t="s">
        <v>60</v>
      </c>
      <c r="B31" s="207">
        <v>6</v>
      </c>
      <c r="C31" s="155">
        <v>1</v>
      </c>
      <c r="D31" s="155">
        <v>5</v>
      </c>
      <c r="E31" s="155">
        <v>3</v>
      </c>
      <c r="F31" s="155">
        <v>2</v>
      </c>
      <c r="G31" s="155">
        <v>1</v>
      </c>
    </row>
    <row r="32" spans="1:7">
      <c r="A32" s="125" t="s">
        <v>61</v>
      </c>
      <c r="B32" s="207">
        <v>27</v>
      </c>
      <c r="C32" s="155">
        <v>26</v>
      </c>
      <c r="D32" s="155">
        <v>1</v>
      </c>
      <c r="E32" s="155">
        <v>22</v>
      </c>
      <c r="F32" s="155">
        <v>3</v>
      </c>
      <c r="G32" s="155">
        <v>2</v>
      </c>
    </row>
    <row r="33" spans="1:7">
      <c r="A33" s="125" t="s">
        <v>62</v>
      </c>
      <c r="B33" s="207">
        <v>11</v>
      </c>
      <c r="C33" s="155">
        <v>9</v>
      </c>
      <c r="D33" s="155">
        <v>2</v>
      </c>
      <c r="E33" s="155">
        <v>9</v>
      </c>
      <c r="F33" s="155">
        <v>2</v>
      </c>
      <c r="G33" s="155">
        <v>0</v>
      </c>
    </row>
    <row r="34" spans="1:7" ht="16.5" customHeight="1">
      <c r="A34" s="177" t="s">
        <v>32</v>
      </c>
      <c r="B34" s="211">
        <v>6</v>
      </c>
      <c r="C34" s="218">
        <v>1</v>
      </c>
      <c r="D34" s="218">
        <v>5</v>
      </c>
      <c r="E34" s="218">
        <v>4</v>
      </c>
      <c r="F34" s="218">
        <v>2</v>
      </c>
      <c r="G34" s="218">
        <v>0</v>
      </c>
    </row>
    <row r="35" spans="1:7">
      <c r="A35" s="157" t="s">
        <v>61</v>
      </c>
      <c r="B35" s="207">
        <v>5</v>
      </c>
      <c r="C35" s="153">
        <v>1</v>
      </c>
      <c r="D35" s="153">
        <v>4</v>
      </c>
      <c r="E35" s="153" t="s">
        <v>88</v>
      </c>
      <c r="F35" s="153" t="s">
        <v>88</v>
      </c>
      <c r="G35" s="153" t="s">
        <v>88</v>
      </c>
    </row>
    <row r="36" spans="1:7">
      <c r="A36" s="156" t="s">
        <v>62</v>
      </c>
      <c r="B36" s="207">
        <v>1</v>
      </c>
      <c r="C36" s="153">
        <v>0</v>
      </c>
      <c r="D36" s="153">
        <v>1</v>
      </c>
      <c r="E36" s="153" t="s">
        <v>88</v>
      </c>
      <c r="F36" s="153" t="s">
        <v>88</v>
      </c>
      <c r="G36" s="153" t="s">
        <v>88</v>
      </c>
    </row>
    <row r="37" spans="1:7">
      <c r="A37" s="216" t="s">
        <v>22</v>
      </c>
      <c r="B37" s="214">
        <v>3</v>
      </c>
      <c r="C37" s="217">
        <v>1</v>
      </c>
      <c r="D37" s="217">
        <v>2</v>
      </c>
      <c r="E37" s="217">
        <v>2</v>
      </c>
      <c r="F37" s="217">
        <v>1</v>
      </c>
      <c r="G37" s="217">
        <v>0</v>
      </c>
    </row>
    <row r="38" spans="1:7">
      <c r="A38" s="157" t="s">
        <v>61</v>
      </c>
      <c r="B38" s="207">
        <v>2</v>
      </c>
      <c r="C38" s="153">
        <v>1</v>
      </c>
      <c r="D38" s="153">
        <v>1</v>
      </c>
      <c r="E38" s="153" t="s">
        <v>88</v>
      </c>
      <c r="F38" s="153" t="s">
        <v>88</v>
      </c>
      <c r="G38" s="153" t="s">
        <v>88</v>
      </c>
    </row>
    <row r="39" spans="1:7">
      <c r="A39" s="157" t="s">
        <v>62</v>
      </c>
      <c r="B39" s="207">
        <v>1</v>
      </c>
      <c r="C39" s="153">
        <v>0</v>
      </c>
      <c r="D39" s="153">
        <v>1</v>
      </c>
      <c r="E39" s="153" t="s">
        <v>88</v>
      </c>
      <c r="F39" s="153" t="s">
        <v>88</v>
      </c>
      <c r="G39" s="153" t="s">
        <v>88</v>
      </c>
    </row>
    <row r="40" spans="1:7">
      <c r="A40" s="216" t="s">
        <v>25</v>
      </c>
      <c r="B40" s="214">
        <v>3</v>
      </c>
      <c r="C40" s="217">
        <v>0</v>
      </c>
      <c r="D40" s="217">
        <v>3</v>
      </c>
      <c r="E40" s="217">
        <v>2</v>
      </c>
      <c r="F40" s="217">
        <v>1</v>
      </c>
      <c r="G40" s="217">
        <v>0</v>
      </c>
    </row>
    <row r="41" spans="1:7">
      <c r="A41" s="157" t="s">
        <v>61</v>
      </c>
      <c r="B41" s="207">
        <v>3</v>
      </c>
      <c r="C41" s="153">
        <v>0</v>
      </c>
      <c r="D41" s="153">
        <v>3</v>
      </c>
      <c r="E41" s="153">
        <v>2</v>
      </c>
      <c r="F41" s="153">
        <v>1</v>
      </c>
      <c r="G41" s="153">
        <v>0</v>
      </c>
    </row>
    <row r="42" spans="1:7">
      <c r="A42" s="360" t="s">
        <v>392</v>
      </c>
      <c r="B42" s="360"/>
      <c r="C42" s="360"/>
      <c r="D42" s="360"/>
      <c r="E42" s="360"/>
      <c r="F42" s="360"/>
      <c r="G42" s="360"/>
    </row>
    <row r="47" spans="1:7">
      <c r="B47" s="160"/>
      <c r="C47" s="160"/>
      <c r="D47" s="160"/>
      <c r="E47" s="160"/>
      <c r="F47" s="160"/>
      <c r="G47" s="160"/>
    </row>
    <row r="48" spans="1:7">
      <c r="B48" s="160"/>
      <c r="C48" s="160"/>
      <c r="D48" s="160"/>
      <c r="E48" s="160"/>
      <c r="F48" s="160"/>
      <c r="G48" s="160"/>
    </row>
  </sheetData>
  <mergeCells count="5">
    <mergeCell ref="A1:G1"/>
    <mergeCell ref="A2:G2"/>
    <mergeCell ref="F3:G3"/>
    <mergeCell ref="E4:G4"/>
    <mergeCell ref="A42:G42"/>
  </mergeCells>
  <pageMargins left="0.78740157499999996" right="0.78740157499999996" top="0.984251969" bottom="0.984251969" header="0.4921259845" footer="0.4921259845"/>
  <pageSetup paperSize="9" scale="85" fitToHeight="0"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D72CF5-BAD7-4BF6-B6FE-4C90D69FDB5B}">
  <dimension ref="A1:B37"/>
  <sheetViews>
    <sheetView tabSelected="1" workbookViewId="0">
      <selection activeCell="A2" sqref="A2"/>
    </sheetView>
  </sheetViews>
  <sheetFormatPr baseColWidth="10" defaultRowHeight="12.75"/>
  <cols>
    <col min="1" max="1" width="101.28515625" customWidth="1"/>
  </cols>
  <sheetData>
    <row r="1" spans="1:2" ht="26.25">
      <c r="A1" s="270" t="s">
        <v>499</v>
      </c>
    </row>
    <row r="4" spans="1:2">
      <c r="A4" t="s">
        <v>0</v>
      </c>
      <c r="B4" s="318" t="s">
        <v>393</v>
      </c>
    </row>
    <row r="5" spans="1:2">
      <c r="A5" t="s">
        <v>36</v>
      </c>
      <c r="B5" s="318" t="s">
        <v>394</v>
      </c>
    </row>
    <row r="6" spans="1:2">
      <c r="A6" t="s">
        <v>48</v>
      </c>
      <c r="B6" s="318" t="s">
        <v>395</v>
      </c>
    </row>
    <row r="7" spans="1:2">
      <c r="A7" t="s">
        <v>57</v>
      </c>
      <c r="B7" s="318" t="s">
        <v>396</v>
      </c>
    </row>
    <row r="8" spans="1:2">
      <c r="A8" t="s">
        <v>63</v>
      </c>
      <c r="B8" s="318" t="s">
        <v>397</v>
      </c>
    </row>
    <row r="9" spans="1:2">
      <c r="A9" t="s">
        <v>72</v>
      </c>
      <c r="B9" s="318" t="s">
        <v>398</v>
      </c>
    </row>
    <row r="10" spans="1:2">
      <c r="A10" t="s">
        <v>78</v>
      </c>
      <c r="B10" s="318" t="s">
        <v>399</v>
      </c>
    </row>
    <row r="11" spans="1:2">
      <c r="A11" t="s">
        <v>0</v>
      </c>
      <c r="B11" s="318" t="s">
        <v>400</v>
      </c>
    </row>
    <row r="12" spans="1:2">
      <c r="A12" t="s">
        <v>99</v>
      </c>
      <c r="B12" s="318" t="s">
        <v>401</v>
      </c>
    </row>
    <row r="13" spans="1:2">
      <c r="A13" t="s">
        <v>169</v>
      </c>
      <c r="B13" s="318" t="s">
        <v>402</v>
      </c>
    </row>
    <row r="14" spans="1:2">
      <c r="A14" t="s">
        <v>189</v>
      </c>
      <c r="B14" s="318" t="s">
        <v>404</v>
      </c>
    </row>
    <row r="15" spans="1:2">
      <c r="A15" t="s">
        <v>194</v>
      </c>
      <c r="B15" s="318" t="s">
        <v>403</v>
      </c>
    </row>
    <row r="16" spans="1:2">
      <c r="A16" t="s">
        <v>280</v>
      </c>
      <c r="B16" s="318" t="s">
        <v>405</v>
      </c>
    </row>
    <row r="17" spans="1:2">
      <c r="A17" t="s">
        <v>337</v>
      </c>
      <c r="B17" s="318" t="s">
        <v>406</v>
      </c>
    </row>
    <row r="18" spans="1:2" s="319" customFormat="1">
      <c r="A18" s="319" t="s">
        <v>510</v>
      </c>
      <c r="B18" s="318" t="s">
        <v>513</v>
      </c>
    </row>
    <row r="19" spans="1:2" s="319" customFormat="1">
      <c r="A19" s="319" t="s">
        <v>512</v>
      </c>
      <c r="B19" s="318" t="s">
        <v>514</v>
      </c>
    </row>
    <row r="20" spans="1:2">
      <c r="A20" t="s">
        <v>373</v>
      </c>
      <c r="B20" s="318" t="s">
        <v>407</v>
      </c>
    </row>
    <row r="21" spans="1:2">
      <c r="A21" t="s">
        <v>376</v>
      </c>
      <c r="B21" s="318" t="s">
        <v>408</v>
      </c>
    </row>
    <row r="22" spans="1:2">
      <c r="A22" t="s">
        <v>380</v>
      </c>
      <c r="B22" s="318" t="s">
        <v>409</v>
      </c>
    </row>
    <row r="23" spans="1:2">
      <c r="A23" t="s">
        <v>385</v>
      </c>
      <c r="B23" s="318" t="s">
        <v>410</v>
      </c>
    </row>
    <row r="24" spans="1:2" s="319" customFormat="1">
      <c r="A24" s="319" t="s">
        <v>522</v>
      </c>
      <c r="B24" s="318" t="s">
        <v>525</v>
      </c>
    </row>
    <row r="25" spans="1:2" s="319" customFormat="1">
      <c r="A25" s="319" t="s">
        <v>524</v>
      </c>
      <c r="B25" s="318" t="s">
        <v>526</v>
      </c>
    </row>
    <row r="26" spans="1:2">
      <c r="A26" t="s">
        <v>340</v>
      </c>
      <c r="B26" s="318" t="s">
        <v>411</v>
      </c>
    </row>
    <row r="29" spans="1:2">
      <c r="A29" t="s">
        <v>490</v>
      </c>
    </row>
    <row r="30" spans="1:2">
      <c r="A30" t="s">
        <v>412</v>
      </c>
      <c r="B30" s="318" t="s">
        <v>491</v>
      </c>
    </row>
    <row r="31" spans="1:2">
      <c r="A31" t="s">
        <v>438</v>
      </c>
      <c r="B31" s="318" t="s">
        <v>492</v>
      </c>
    </row>
    <row r="32" spans="1:2">
      <c r="A32" t="s">
        <v>446</v>
      </c>
      <c r="B32" s="318" t="s">
        <v>493</v>
      </c>
    </row>
    <row r="33" spans="1:2">
      <c r="A33" t="s">
        <v>455</v>
      </c>
      <c r="B33" s="318" t="s">
        <v>494</v>
      </c>
    </row>
    <row r="34" spans="1:2">
      <c r="A34" t="s">
        <v>459</v>
      </c>
      <c r="B34" s="318" t="s">
        <v>496</v>
      </c>
    </row>
    <row r="35" spans="1:2">
      <c r="A35" t="s">
        <v>468</v>
      </c>
      <c r="B35" s="318" t="s">
        <v>495</v>
      </c>
    </row>
    <row r="36" spans="1:2">
      <c r="A36" t="s">
        <v>78</v>
      </c>
      <c r="B36" s="318" t="s">
        <v>497</v>
      </c>
    </row>
    <row r="37" spans="1:2">
      <c r="A37" t="s">
        <v>484</v>
      </c>
      <c r="B37" s="318" t="s">
        <v>498</v>
      </c>
    </row>
  </sheetData>
  <hyperlinks>
    <hyperlink ref="B4" location="Tab_1_1_3!A1" display="1_1_3" xr:uid="{52BA4B2B-9F1F-4FE9-A5DF-0D1A783AA7D7}"/>
    <hyperlink ref="B5" location="Tab_1_1_4!A1" display="1_1_4" xr:uid="{3D629842-5840-4EB0-96C5-6AAB4AC11B94}"/>
    <hyperlink ref="B6" location="Tab_1_1_5!A1" display="1_1_5" xr:uid="{91A33C6A-CF09-4107-8E78-3A100480BCF8}"/>
    <hyperlink ref="B7" location="Tab_1_4_3!A1" display="1_4_3" xr:uid="{36801041-144D-4108-811E-81CF6FBC4213}"/>
    <hyperlink ref="B8" location="Tab_1_4_4!A1" display="1_4_4" xr:uid="{28C6BDE7-835B-4FEB-9301-214541C287DE}"/>
    <hyperlink ref="B9" location="Tab_1_4_5!A1" display="1_4_5" xr:uid="{1F29FFA2-8824-4F5F-B771-020864863A56}"/>
    <hyperlink ref="B10" location="Tab_1_5_3!A1" display="1_5_3" xr:uid="{16952EDC-A205-40E6-BBFC-15200467F990}"/>
    <hyperlink ref="B11" location="Tab_2_5_1!A1" display="2_5_1" xr:uid="{925BD77E-5138-431B-8B47-D115AF18C52F}"/>
    <hyperlink ref="B12" location="Tab_2_5_1a!A1" display="2_5_1a" xr:uid="{64B8B39A-CC30-4D1F-B6CA-BC918F589B81}"/>
    <hyperlink ref="B13" location="Tab_2_5_2!A1" display="2_5_2" xr:uid="{65F9A94E-BE87-409A-9A73-90369775CE6A}"/>
    <hyperlink ref="B14" location="Tab_2_5_3!A1" display="2_5_3" xr:uid="{D3BC9D1D-BA2B-4C0A-B9A4-50DB2D1553D8}"/>
    <hyperlink ref="B15" location="Tab_2_5_3a!A1" display="2_5_3a" xr:uid="{4D4627FB-86C8-4F74-87E8-AD81A1E2C8AD}"/>
    <hyperlink ref="B16" location="Tab_2_5_4!A1" display="2_5_4" xr:uid="{51A30E87-D34B-4598-A308-FF8EF458F4EF}"/>
    <hyperlink ref="B17" location="Tab_2_5_5!A1" display="2_5_5" xr:uid="{B0E73A7E-0978-4A79-A510-234BD2C0B365}"/>
    <hyperlink ref="B20" location="Tab_5_1_3!A1" display="5_1_3" xr:uid="{482CBFAB-B9E0-4F2C-97BE-2813EA695A28}"/>
    <hyperlink ref="B21" location="Tab_5_1_4!A1" display="5_1_4" xr:uid="{E731CA38-E41E-4990-A915-C8DB93DE3DF8}"/>
    <hyperlink ref="B22" location="Tab_5_1_4a!A1" display="5_1_4a" xr:uid="{EAE19C97-35B5-403C-8603-83C8765FFDCD}"/>
    <hyperlink ref="B23" location="Tab_5_1_5!A1" display="5_1_5" xr:uid="{2C6E2170-6D56-408C-BF44-1A31B46E67AB}"/>
    <hyperlink ref="B26" location="Tab_7_2_1!A1" display="7_1_2" xr:uid="{8C88F967-DD54-42FF-A568-834465C6AEEA}"/>
    <hyperlink ref="B30" location="Tab_9_1_3!A1" display="9_1_3" xr:uid="{F39A981B-2F93-4D4D-901A-CD52415FDE68}"/>
    <hyperlink ref="B31" location="Tab_9_1_4!A1" display="9_1_4" xr:uid="{C4323AF7-43DE-4355-8535-07DAC6EB0B45}"/>
    <hyperlink ref="B32" location="Tab_9_4_3!A1" display="9_4_3" xr:uid="{0C68CB1A-7ABD-4221-AC83-7C64165CC7CF}"/>
    <hyperlink ref="B33" location="Tab_9_4_4!A1" display="9_4_4" xr:uid="{53A67122-172C-4795-8C7C-32A234B01491}"/>
    <hyperlink ref="B34" location="Tab_9_4_5!A1" display="9_4_5" xr:uid="{3983517B-EC4A-498E-8483-E182BE98C86C}"/>
    <hyperlink ref="B35" location="Tab_9_4_6!A1" display="9_4_6" xr:uid="{E0FF8488-8EDD-47CA-838E-C09832685CCD}"/>
    <hyperlink ref="B36" location="Tab_9_6_5!A1" display="9_6_5" xr:uid="{C723E461-D7A8-41F0-B727-26381F021B60}"/>
    <hyperlink ref="B37" location="Tab_9_6_6!A1" display="9_6_6" xr:uid="{1B547ABC-ED14-4CA4-8B67-4A8D0C959041}"/>
    <hyperlink ref="B18" location="Tab_4_3_2!A1" display="4_3_2" xr:uid="{5A31A515-F770-4A60-9C4D-745DD903EB41}"/>
    <hyperlink ref="B19" location="Tab_4_3_3!A1" display="4_3_3" xr:uid="{4FB47B70-F269-47C9-B1BD-5F5909B9017B}"/>
    <hyperlink ref="B24" location="Tab_5_3_4!A1" display="5_3_4" xr:uid="{83A51789-8E43-4181-A90C-7376C48AB17C}"/>
    <hyperlink ref="B25" location="Tab_5_3_5!A1" display="5_3_5" xr:uid="{E4DDDEC6-A4B2-487C-953F-CD05ABDFB610}"/>
  </hyperlinks>
  <pageMargins left="0.7" right="0.7" top="0.78740157499999996" bottom="0.78740157499999996"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296246-ACEF-41C0-BD69-8020D82AACFA}">
  <sheetPr>
    <tabColor theme="5" tint="0.59999389629810485"/>
  </sheetPr>
  <dimension ref="A1:G35"/>
  <sheetViews>
    <sheetView zoomScaleNormal="100" workbookViewId="0">
      <selection activeCell="A37" sqref="A37:F37"/>
    </sheetView>
  </sheetViews>
  <sheetFormatPr baseColWidth="10" defaultColWidth="11.5703125" defaultRowHeight="12.75"/>
  <cols>
    <col min="1" max="1" width="32.28515625" bestFit="1" customWidth="1"/>
    <col min="2" max="2" width="8.42578125" bestFit="1" customWidth="1"/>
    <col min="3" max="4" width="9.140625" customWidth="1"/>
    <col min="5" max="5" width="6.85546875" customWidth="1"/>
    <col min="6" max="6" width="12" customWidth="1"/>
    <col min="7" max="7" width="8.42578125" customWidth="1"/>
    <col min="8" max="16384" width="11.5703125" style="38"/>
  </cols>
  <sheetData>
    <row r="1" spans="1:7" ht="35.25" customHeight="1">
      <c r="A1" s="398" t="s">
        <v>376</v>
      </c>
      <c r="B1" s="374"/>
      <c r="C1" s="374"/>
      <c r="D1" s="374"/>
      <c r="E1" s="374"/>
      <c r="F1" s="374"/>
      <c r="G1" s="374"/>
    </row>
    <row r="2" spans="1:7">
      <c r="A2" s="373" t="s">
        <v>58</v>
      </c>
      <c r="B2" s="373"/>
      <c r="C2" s="373"/>
      <c r="D2" s="373"/>
      <c r="E2" s="373"/>
      <c r="F2" s="373"/>
      <c r="G2" s="373"/>
    </row>
    <row r="3" spans="1:7">
      <c r="F3" s="375" t="s">
        <v>377</v>
      </c>
      <c r="G3" s="374"/>
    </row>
    <row r="4" spans="1:7">
      <c r="A4" s="1"/>
      <c r="B4" s="399" t="s">
        <v>3</v>
      </c>
      <c r="C4" s="399"/>
      <c r="D4" s="399"/>
      <c r="E4" s="377" t="s">
        <v>94</v>
      </c>
      <c r="F4" s="377"/>
      <c r="G4" s="377"/>
    </row>
    <row r="5" spans="1:7">
      <c r="A5" s="4"/>
      <c r="B5" s="17" t="s">
        <v>8</v>
      </c>
      <c r="C5" s="17" t="s">
        <v>4</v>
      </c>
      <c r="D5" s="17" t="s">
        <v>5</v>
      </c>
      <c r="E5" s="17" t="s">
        <v>51</v>
      </c>
      <c r="F5" s="62" t="s">
        <v>95</v>
      </c>
      <c r="G5" s="17" t="s">
        <v>55</v>
      </c>
    </row>
    <row r="6" spans="1:7" ht="19.5" customHeight="1">
      <c r="A6" s="169" t="s">
        <v>8</v>
      </c>
      <c r="B6" s="219">
        <v>181</v>
      </c>
      <c r="C6" s="220">
        <v>75</v>
      </c>
      <c r="D6" s="220">
        <v>106</v>
      </c>
      <c r="E6" s="220">
        <v>140</v>
      </c>
      <c r="F6" s="220">
        <v>33</v>
      </c>
      <c r="G6" s="220">
        <v>8</v>
      </c>
    </row>
    <row r="7" spans="1:7">
      <c r="A7" s="11" t="s">
        <v>38</v>
      </c>
      <c r="B7" s="207">
        <v>33</v>
      </c>
      <c r="C7" s="153">
        <v>21</v>
      </c>
      <c r="D7" s="153">
        <v>12</v>
      </c>
      <c r="E7" s="153">
        <v>26</v>
      </c>
      <c r="F7" s="153">
        <v>6</v>
      </c>
      <c r="G7" s="153">
        <v>1</v>
      </c>
    </row>
    <row r="8" spans="1:7">
      <c r="A8" s="10" t="s">
        <v>39</v>
      </c>
      <c r="B8" s="207">
        <v>42</v>
      </c>
      <c r="C8" s="153">
        <v>11</v>
      </c>
      <c r="D8" s="153">
        <v>31</v>
      </c>
      <c r="E8" s="153">
        <v>35</v>
      </c>
      <c r="F8" s="153">
        <v>7</v>
      </c>
      <c r="G8" s="153">
        <v>0</v>
      </c>
    </row>
    <row r="9" spans="1:7">
      <c r="A9" s="10" t="s">
        <v>40</v>
      </c>
      <c r="B9" s="207">
        <v>22</v>
      </c>
      <c r="C9" s="153">
        <v>14</v>
      </c>
      <c r="D9" s="153">
        <v>8</v>
      </c>
      <c r="E9" s="153">
        <v>14</v>
      </c>
      <c r="F9" s="153">
        <v>7</v>
      </c>
      <c r="G9" s="153">
        <v>1</v>
      </c>
    </row>
    <row r="10" spans="1:7">
      <c r="A10" s="10" t="s">
        <v>41</v>
      </c>
      <c r="B10" s="207">
        <v>25</v>
      </c>
      <c r="C10" s="153">
        <v>7</v>
      </c>
      <c r="D10" s="153">
        <v>18</v>
      </c>
      <c r="E10" s="153">
        <v>21</v>
      </c>
      <c r="F10" s="153">
        <v>3</v>
      </c>
      <c r="G10" s="153">
        <v>1</v>
      </c>
    </row>
    <row r="11" spans="1:7">
      <c r="A11" s="10" t="s">
        <v>42</v>
      </c>
      <c r="B11" s="207">
        <v>15</v>
      </c>
      <c r="C11" s="153">
        <v>6</v>
      </c>
      <c r="D11" s="153">
        <v>9</v>
      </c>
      <c r="E11" s="153">
        <v>11</v>
      </c>
      <c r="F11" s="153">
        <v>3</v>
      </c>
      <c r="G11" s="153">
        <v>1</v>
      </c>
    </row>
    <row r="12" spans="1:7">
      <c r="A12" s="10" t="s">
        <v>43</v>
      </c>
      <c r="B12" s="207">
        <v>38</v>
      </c>
      <c r="C12" s="153">
        <v>11</v>
      </c>
      <c r="D12" s="153">
        <v>27</v>
      </c>
      <c r="E12" s="153">
        <v>27</v>
      </c>
      <c r="F12" s="153">
        <v>7</v>
      </c>
      <c r="G12" s="153">
        <v>4</v>
      </c>
    </row>
    <row r="13" spans="1:7">
      <c r="A13" s="10" t="s">
        <v>378</v>
      </c>
      <c r="B13" s="207">
        <v>6</v>
      </c>
      <c r="C13" s="153">
        <v>5</v>
      </c>
      <c r="D13" s="153">
        <v>1</v>
      </c>
      <c r="E13" s="153">
        <v>6</v>
      </c>
      <c r="F13" s="153">
        <v>0</v>
      </c>
      <c r="G13" s="153">
        <v>0</v>
      </c>
    </row>
    <row r="14" spans="1:7" ht="19.5" customHeight="1">
      <c r="A14" s="177" t="s">
        <v>45</v>
      </c>
      <c r="B14" s="214">
        <v>26</v>
      </c>
      <c r="C14" s="215">
        <v>6</v>
      </c>
      <c r="D14" s="215">
        <v>20</v>
      </c>
      <c r="E14" s="215">
        <v>16</v>
      </c>
      <c r="F14" s="215">
        <v>7</v>
      </c>
      <c r="G14" s="215">
        <v>3</v>
      </c>
    </row>
    <row r="15" spans="1:7">
      <c r="A15" s="11" t="s">
        <v>39</v>
      </c>
      <c r="B15" s="207">
        <v>12</v>
      </c>
      <c r="C15" s="155">
        <v>2</v>
      </c>
      <c r="D15" s="155">
        <v>10</v>
      </c>
      <c r="E15" s="155" t="s">
        <v>88</v>
      </c>
      <c r="F15" s="155" t="s">
        <v>88</v>
      </c>
      <c r="G15" s="155" t="s">
        <v>88</v>
      </c>
    </row>
    <row r="16" spans="1:7">
      <c r="A16" s="10" t="s">
        <v>42</v>
      </c>
      <c r="B16" s="207">
        <v>2</v>
      </c>
      <c r="C16" s="155">
        <v>0</v>
      </c>
      <c r="D16" s="155">
        <v>2</v>
      </c>
      <c r="E16" s="155" t="s">
        <v>88</v>
      </c>
      <c r="F16" s="155" t="s">
        <v>88</v>
      </c>
      <c r="G16" s="155" t="s">
        <v>88</v>
      </c>
    </row>
    <row r="17" spans="1:7">
      <c r="A17" s="10" t="s">
        <v>43</v>
      </c>
      <c r="B17" s="207">
        <v>12</v>
      </c>
      <c r="C17" s="155">
        <v>4</v>
      </c>
      <c r="D17" s="155">
        <v>8</v>
      </c>
      <c r="E17" s="155">
        <v>9</v>
      </c>
      <c r="F17" s="155">
        <v>0</v>
      </c>
      <c r="G17" s="155">
        <v>3</v>
      </c>
    </row>
    <row r="18" spans="1:7" ht="19.5" customHeight="1">
      <c r="A18" s="177" t="s">
        <v>21</v>
      </c>
      <c r="B18" s="214">
        <v>130</v>
      </c>
      <c r="C18" s="215">
        <v>57</v>
      </c>
      <c r="D18" s="215">
        <v>73</v>
      </c>
      <c r="E18" s="215">
        <v>104</v>
      </c>
      <c r="F18" s="215">
        <v>22</v>
      </c>
      <c r="G18" s="215">
        <v>4</v>
      </c>
    </row>
    <row r="19" spans="1:7">
      <c r="A19" s="11" t="s">
        <v>38</v>
      </c>
      <c r="B19" s="207">
        <v>27</v>
      </c>
      <c r="C19" s="155">
        <v>19</v>
      </c>
      <c r="D19" s="155">
        <v>8</v>
      </c>
      <c r="E19" s="155">
        <v>22</v>
      </c>
      <c r="F19" s="155">
        <v>4</v>
      </c>
      <c r="G19" s="155">
        <v>1</v>
      </c>
    </row>
    <row r="20" spans="1:7">
      <c r="A20" s="10" t="s">
        <v>39</v>
      </c>
      <c r="B20" s="207">
        <v>24</v>
      </c>
      <c r="C20" s="155">
        <v>8</v>
      </c>
      <c r="D20" s="155">
        <v>16</v>
      </c>
      <c r="E20" s="155">
        <v>24</v>
      </c>
      <c r="F20" s="155">
        <v>0</v>
      </c>
      <c r="G20" s="155">
        <v>0</v>
      </c>
    </row>
    <row r="21" spans="1:7">
      <c r="A21" s="10" t="s">
        <v>40</v>
      </c>
      <c r="B21" s="207">
        <v>17</v>
      </c>
      <c r="C21" s="155">
        <v>10</v>
      </c>
      <c r="D21" s="155">
        <v>7</v>
      </c>
      <c r="E21" s="155">
        <v>11</v>
      </c>
      <c r="F21" s="155">
        <v>6</v>
      </c>
      <c r="G21" s="155">
        <v>0</v>
      </c>
    </row>
    <row r="22" spans="1:7">
      <c r="A22" s="10" t="s">
        <v>41</v>
      </c>
      <c r="B22" s="207">
        <v>18</v>
      </c>
      <c r="C22" s="155">
        <v>3</v>
      </c>
      <c r="D22" s="155">
        <v>15</v>
      </c>
      <c r="E22" s="155">
        <v>14</v>
      </c>
      <c r="F22" s="155">
        <v>3</v>
      </c>
      <c r="G22" s="155">
        <v>1</v>
      </c>
    </row>
    <row r="23" spans="1:7">
      <c r="A23" s="10" t="s">
        <v>42</v>
      </c>
      <c r="B23" s="207">
        <v>13</v>
      </c>
      <c r="C23" s="155">
        <v>6</v>
      </c>
      <c r="D23" s="155">
        <v>7</v>
      </c>
      <c r="E23" s="155">
        <v>10</v>
      </c>
      <c r="F23" s="155">
        <v>2</v>
      </c>
      <c r="G23" s="155">
        <v>1</v>
      </c>
    </row>
    <row r="24" spans="1:7">
      <c r="A24" s="10" t="s">
        <v>43</v>
      </c>
      <c r="B24" s="207">
        <v>26</v>
      </c>
      <c r="C24" s="155">
        <v>7</v>
      </c>
      <c r="D24" s="155">
        <v>19</v>
      </c>
      <c r="E24" s="155">
        <v>18</v>
      </c>
      <c r="F24" s="155">
        <v>7</v>
      </c>
      <c r="G24" s="155">
        <v>1</v>
      </c>
    </row>
    <row r="25" spans="1:7">
      <c r="A25" s="10" t="s">
        <v>378</v>
      </c>
      <c r="B25" s="207">
        <v>5</v>
      </c>
      <c r="C25" s="155">
        <v>4</v>
      </c>
      <c r="D25" s="155">
        <v>1</v>
      </c>
      <c r="E25" s="155">
        <v>5</v>
      </c>
      <c r="F25" s="155">
        <v>0</v>
      </c>
      <c r="G25" s="155">
        <v>0</v>
      </c>
    </row>
    <row r="26" spans="1:7" ht="19.5" customHeight="1">
      <c r="A26" s="177" t="s">
        <v>32</v>
      </c>
      <c r="B26" s="214">
        <v>25</v>
      </c>
      <c r="C26" s="215">
        <v>12</v>
      </c>
      <c r="D26" s="215">
        <v>13</v>
      </c>
      <c r="E26" s="215">
        <v>20</v>
      </c>
      <c r="F26" s="215">
        <v>4</v>
      </c>
      <c r="G26" s="215">
        <v>1</v>
      </c>
    </row>
    <row r="27" spans="1:7">
      <c r="A27" s="11" t="s">
        <v>38</v>
      </c>
      <c r="B27" s="207">
        <v>6</v>
      </c>
      <c r="C27" s="155">
        <v>2</v>
      </c>
      <c r="D27" s="155">
        <v>4</v>
      </c>
      <c r="E27" s="155">
        <v>4</v>
      </c>
      <c r="F27" s="155">
        <v>2</v>
      </c>
      <c r="G27" s="155">
        <v>0</v>
      </c>
    </row>
    <row r="28" spans="1:7">
      <c r="A28" s="10" t="s">
        <v>39</v>
      </c>
      <c r="B28" s="207">
        <v>6</v>
      </c>
      <c r="C28" s="155">
        <v>1</v>
      </c>
      <c r="D28" s="155">
        <v>5</v>
      </c>
      <c r="E28" s="153">
        <v>5</v>
      </c>
      <c r="F28" s="153">
        <v>1</v>
      </c>
      <c r="G28" s="153">
        <v>0</v>
      </c>
    </row>
    <row r="29" spans="1:7">
      <c r="A29" s="10" t="s">
        <v>40</v>
      </c>
      <c r="B29" s="207">
        <v>5</v>
      </c>
      <c r="C29" s="155">
        <v>4</v>
      </c>
      <c r="D29" s="155">
        <v>1</v>
      </c>
      <c r="E29" s="155" t="s">
        <v>88</v>
      </c>
      <c r="F29" s="155" t="s">
        <v>88</v>
      </c>
      <c r="G29" s="155" t="s">
        <v>88</v>
      </c>
    </row>
    <row r="30" spans="1:7">
      <c r="A30" s="10" t="s">
        <v>41</v>
      </c>
      <c r="B30" s="207">
        <v>7</v>
      </c>
      <c r="C30" s="155">
        <v>4</v>
      </c>
      <c r="D30" s="155">
        <v>3</v>
      </c>
      <c r="E30" s="155">
        <v>7</v>
      </c>
      <c r="F30" s="155">
        <v>0</v>
      </c>
      <c r="G30" s="155">
        <v>0</v>
      </c>
    </row>
    <row r="31" spans="1:7">
      <c r="A31" s="10" t="s">
        <v>378</v>
      </c>
      <c r="B31" s="207">
        <v>1</v>
      </c>
      <c r="C31" s="155">
        <v>1</v>
      </c>
      <c r="D31" s="155">
        <v>0</v>
      </c>
      <c r="E31" s="153" t="s">
        <v>88</v>
      </c>
      <c r="F31" s="153" t="s">
        <v>88</v>
      </c>
      <c r="G31" s="153" t="s">
        <v>88</v>
      </c>
    </row>
    <row r="32" spans="1:7">
      <c r="A32" s="360" t="s">
        <v>392</v>
      </c>
      <c r="B32" s="360"/>
      <c r="C32" s="360"/>
      <c r="D32" s="360"/>
      <c r="E32" s="360"/>
      <c r="F32" s="360"/>
      <c r="G32" s="360"/>
    </row>
    <row r="33" spans="1:7">
      <c r="A33" s="10"/>
      <c r="B33" s="10"/>
      <c r="C33" s="10"/>
      <c r="D33" s="155"/>
      <c r="E33" s="155"/>
      <c r="F33" s="155"/>
      <c r="G33" s="155"/>
    </row>
    <row r="34" spans="1:7">
      <c r="A34" s="378" t="s">
        <v>33</v>
      </c>
      <c r="B34" s="378"/>
      <c r="C34" s="378"/>
      <c r="D34" s="378"/>
      <c r="E34" s="378"/>
      <c r="F34" s="378"/>
      <c r="G34" s="378"/>
    </row>
    <row r="35" spans="1:7">
      <c r="A35" s="368" t="s">
        <v>379</v>
      </c>
      <c r="B35" s="368"/>
      <c r="C35" s="368"/>
      <c r="D35" s="368"/>
      <c r="E35" s="368"/>
      <c r="F35" s="368"/>
      <c r="G35" s="368"/>
    </row>
  </sheetData>
  <mergeCells count="8">
    <mergeCell ref="A35:G35"/>
    <mergeCell ref="A32:G32"/>
    <mergeCell ref="A1:G1"/>
    <mergeCell ref="A2:G2"/>
    <mergeCell ref="F3:G3"/>
    <mergeCell ref="B4:D4"/>
    <mergeCell ref="E4:G4"/>
    <mergeCell ref="A34:G34"/>
  </mergeCells>
  <pageMargins left="0.78740157499999996" right="0.78740157499999996" top="0.984251969" bottom="0.984251969" header="0.4921259845" footer="0.4921259845"/>
  <pageSetup paperSize="9" fitToHeight="0" orientation="portrait"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C2025E-F9E6-48E3-9A82-5FABA97674E5}">
  <sheetPr>
    <tabColor theme="5" tint="0.59999389629810485"/>
  </sheetPr>
  <dimension ref="A1:I79"/>
  <sheetViews>
    <sheetView zoomScaleNormal="100" workbookViewId="0">
      <selection activeCell="A37" sqref="A37:F37"/>
    </sheetView>
  </sheetViews>
  <sheetFormatPr baseColWidth="10" defaultRowHeight="12.75"/>
  <cols>
    <col min="1" max="1" width="37.7109375" customWidth="1"/>
    <col min="2" max="2" width="8" customWidth="1"/>
    <col min="3" max="3" width="4.7109375" customWidth="1"/>
    <col min="4" max="4" width="5.140625" customWidth="1"/>
    <col min="5" max="5" width="6" customWidth="1"/>
    <col min="6" max="6" width="10.7109375" customWidth="1"/>
    <col min="7" max="7" width="6.85546875" customWidth="1"/>
  </cols>
  <sheetData>
    <row r="1" spans="1:7" ht="32.25" customHeight="1">
      <c r="A1" s="398" t="s">
        <v>380</v>
      </c>
      <c r="B1" s="379"/>
      <c r="C1" s="379"/>
      <c r="D1" s="379"/>
      <c r="E1" s="379"/>
      <c r="F1" s="379"/>
      <c r="G1" s="379"/>
    </row>
    <row r="2" spans="1:7" ht="12" customHeight="1">
      <c r="A2" s="376" t="s">
        <v>58</v>
      </c>
      <c r="B2" s="374"/>
      <c r="C2" s="374"/>
      <c r="D2" s="374"/>
      <c r="E2" s="374"/>
      <c r="F2" s="374"/>
      <c r="G2" s="374"/>
    </row>
    <row r="3" spans="1:7">
      <c r="F3" s="375" t="s">
        <v>381</v>
      </c>
      <c r="G3" s="374"/>
    </row>
    <row r="4" spans="1:7">
      <c r="B4" s="373" t="s">
        <v>3</v>
      </c>
      <c r="C4" s="373"/>
      <c r="D4" s="373"/>
      <c r="E4" s="400" t="s">
        <v>94</v>
      </c>
      <c r="F4" s="400"/>
      <c r="G4" s="400"/>
    </row>
    <row r="5" spans="1:7" ht="16.5" customHeight="1">
      <c r="B5" s="6" t="s">
        <v>8</v>
      </c>
      <c r="C5" s="6" t="s">
        <v>343</v>
      </c>
      <c r="D5" s="6" t="s">
        <v>344</v>
      </c>
      <c r="E5" s="6" t="s">
        <v>51</v>
      </c>
      <c r="F5" s="32" t="s">
        <v>95</v>
      </c>
      <c r="G5" s="6" t="s">
        <v>55</v>
      </c>
    </row>
    <row r="6" spans="1:7">
      <c r="A6" s="221" t="s">
        <v>3</v>
      </c>
      <c r="B6" s="219">
        <v>181</v>
      </c>
      <c r="C6" s="222">
        <v>75</v>
      </c>
      <c r="D6" s="222">
        <v>106</v>
      </c>
      <c r="E6" s="222">
        <v>140</v>
      </c>
      <c r="F6" s="222">
        <v>33</v>
      </c>
      <c r="G6" s="222">
        <v>8</v>
      </c>
    </row>
    <row r="7" spans="1:7">
      <c r="A7" s="38" t="s">
        <v>61</v>
      </c>
      <c r="B7" s="207">
        <v>85</v>
      </c>
      <c r="C7" s="155">
        <v>37</v>
      </c>
      <c r="D7" s="155">
        <v>48</v>
      </c>
      <c r="E7" s="155">
        <v>68</v>
      </c>
      <c r="F7" s="155">
        <v>13</v>
      </c>
      <c r="G7" s="155">
        <v>4</v>
      </c>
    </row>
    <row r="8" spans="1:7">
      <c r="A8" s="38" t="s">
        <v>66</v>
      </c>
      <c r="B8" s="207">
        <v>4</v>
      </c>
      <c r="C8" s="155">
        <v>3</v>
      </c>
      <c r="D8" s="155">
        <v>1</v>
      </c>
      <c r="E8" s="155">
        <v>3</v>
      </c>
      <c r="F8" s="155">
        <v>0</v>
      </c>
      <c r="G8" s="155">
        <v>1</v>
      </c>
    </row>
    <row r="9" spans="1:7">
      <c r="A9" s="13" t="s">
        <v>62</v>
      </c>
      <c r="B9" s="207">
        <v>68</v>
      </c>
      <c r="C9" s="155">
        <v>25</v>
      </c>
      <c r="D9" s="155">
        <v>43</v>
      </c>
      <c r="E9" s="155">
        <v>51</v>
      </c>
      <c r="F9" s="155">
        <v>14</v>
      </c>
      <c r="G9" s="155">
        <v>3</v>
      </c>
    </row>
    <row r="10" spans="1:7">
      <c r="A10" s="13" t="s">
        <v>65</v>
      </c>
      <c r="B10" s="207">
        <v>19</v>
      </c>
      <c r="C10" s="155">
        <v>6</v>
      </c>
      <c r="D10" s="155">
        <v>13</v>
      </c>
      <c r="E10" s="155">
        <v>15</v>
      </c>
      <c r="F10" s="155">
        <v>4</v>
      </c>
      <c r="G10" s="155">
        <v>0</v>
      </c>
    </row>
    <row r="11" spans="1:7">
      <c r="A11" s="13" t="s">
        <v>67</v>
      </c>
      <c r="B11" s="207">
        <v>2</v>
      </c>
      <c r="C11" s="155">
        <v>2</v>
      </c>
      <c r="D11" s="155">
        <v>0</v>
      </c>
      <c r="E11" s="155" t="s">
        <v>88</v>
      </c>
      <c r="F11" s="155" t="s">
        <v>88</v>
      </c>
      <c r="G11" s="155" t="s">
        <v>88</v>
      </c>
    </row>
    <row r="12" spans="1:7">
      <c r="A12" s="13" t="s">
        <v>382</v>
      </c>
      <c r="B12" s="207">
        <v>3</v>
      </c>
      <c r="C12" s="155">
        <v>2</v>
      </c>
      <c r="D12" s="155">
        <v>1</v>
      </c>
      <c r="E12" s="155" t="s">
        <v>88</v>
      </c>
      <c r="F12" s="155" t="s">
        <v>88</v>
      </c>
      <c r="G12" s="155" t="s">
        <v>88</v>
      </c>
    </row>
    <row r="13" spans="1:7" ht="12" customHeight="1">
      <c r="A13" s="13"/>
      <c r="B13" s="207"/>
      <c r="C13" s="155"/>
      <c r="D13" s="155"/>
      <c r="E13" s="155"/>
      <c r="F13" s="155"/>
      <c r="G13" s="155"/>
    </row>
    <row r="14" spans="1:7">
      <c r="A14" s="177" t="s">
        <v>45</v>
      </c>
      <c r="B14" s="214">
        <v>26</v>
      </c>
      <c r="C14" s="215">
        <v>6</v>
      </c>
      <c r="D14" s="215">
        <v>20</v>
      </c>
      <c r="E14" s="215">
        <v>16</v>
      </c>
      <c r="F14" s="215">
        <v>7</v>
      </c>
      <c r="G14" s="215">
        <v>3</v>
      </c>
    </row>
    <row r="15" spans="1:7">
      <c r="A15" s="161" t="s">
        <v>39</v>
      </c>
      <c r="B15" s="206">
        <v>12</v>
      </c>
      <c r="C15" s="152">
        <v>2</v>
      </c>
      <c r="D15" s="152">
        <v>10</v>
      </c>
      <c r="E15" s="152">
        <v>6</v>
      </c>
      <c r="F15" s="152">
        <v>6</v>
      </c>
      <c r="G15" s="152">
        <v>0</v>
      </c>
    </row>
    <row r="16" spans="1:7" ht="12.75" customHeight="1">
      <c r="A16" s="38" t="s">
        <v>61</v>
      </c>
      <c r="B16" s="207">
        <v>8</v>
      </c>
      <c r="C16" s="155">
        <v>0</v>
      </c>
      <c r="D16" s="155">
        <v>8</v>
      </c>
      <c r="E16" s="155">
        <v>4</v>
      </c>
      <c r="F16" s="155">
        <v>4</v>
      </c>
      <c r="G16" s="155">
        <v>0</v>
      </c>
    </row>
    <row r="17" spans="1:7" ht="12.75" customHeight="1">
      <c r="A17" s="13" t="s">
        <v>62</v>
      </c>
      <c r="B17" s="207">
        <v>3</v>
      </c>
      <c r="C17" s="155">
        <v>1</v>
      </c>
      <c r="D17" s="155">
        <v>2</v>
      </c>
      <c r="E17" s="155">
        <v>2</v>
      </c>
      <c r="F17" s="155">
        <v>1</v>
      </c>
      <c r="G17" s="155">
        <v>0</v>
      </c>
    </row>
    <row r="18" spans="1:7" ht="12.75" customHeight="1">
      <c r="A18" s="13" t="s">
        <v>65</v>
      </c>
      <c r="B18" s="207">
        <v>1</v>
      </c>
      <c r="C18" s="155">
        <v>1</v>
      </c>
      <c r="D18" s="155">
        <v>0</v>
      </c>
      <c r="E18" s="155" t="s">
        <v>88</v>
      </c>
      <c r="F18" s="155" t="s">
        <v>88</v>
      </c>
      <c r="G18" s="155" t="s">
        <v>88</v>
      </c>
    </row>
    <row r="19" spans="1:7" ht="12.75" customHeight="1">
      <c r="A19" s="158" t="s">
        <v>42</v>
      </c>
      <c r="B19" s="207">
        <v>2</v>
      </c>
      <c r="C19" s="155">
        <v>0</v>
      </c>
      <c r="D19" s="155">
        <v>2</v>
      </c>
      <c r="E19" s="155" t="s">
        <v>88</v>
      </c>
      <c r="F19" s="155" t="s">
        <v>88</v>
      </c>
      <c r="G19" s="155" t="s">
        <v>88</v>
      </c>
    </row>
    <row r="20" spans="1:7" ht="12.75" customHeight="1">
      <c r="A20" t="s">
        <v>65</v>
      </c>
      <c r="B20" s="207">
        <v>2</v>
      </c>
      <c r="C20" s="155">
        <v>0</v>
      </c>
      <c r="D20" s="155">
        <v>2</v>
      </c>
      <c r="E20" s="155" t="s">
        <v>88</v>
      </c>
      <c r="F20" s="155" t="s">
        <v>88</v>
      </c>
      <c r="G20" s="155" t="s">
        <v>88</v>
      </c>
    </row>
    <row r="21" spans="1:7" ht="12.75" customHeight="1">
      <c r="A21" s="158" t="s">
        <v>43</v>
      </c>
      <c r="B21" s="207">
        <v>12</v>
      </c>
      <c r="C21" s="155">
        <v>4</v>
      </c>
      <c r="D21" s="155">
        <v>8</v>
      </c>
      <c r="E21" s="155">
        <v>9</v>
      </c>
      <c r="F21" s="155">
        <v>0</v>
      </c>
      <c r="G21" s="155">
        <v>3</v>
      </c>
    </row>
    <row r="22" spans="1:7" ht="12.75" customHeight="1">
      <c r="A22" s="38" t="s">
        <v>61</v>
      </c>
      <c r="B22" s="207">
        <v>11</v>
      </c>
      <c r="C22" s="155">
        <v>4</v>
      </c>
      <c r="D22" s="155">
        <v>7</v>
      </c>
      <c r="E22" s="155" t="s">
        <v>88</v>
      </c>
      <c r="F22" s="155" t="s">
        <v>88</v>
      </c>
      <c r="G22" s="155" t="s">
        <v>88</v>
      </c>
    </row>
    <row r="23" spans="1:7" ht="12.75" customHeight="1">
      <c r="A23" s="38" t="s">
        <v>62</v>
      </c>
      <c r="B23" s="207">
        <v>1</v>
      </c>
      <c r="C23" s="155">
        <v>0</v>
      </c>
      <c r="D23" s="155">
        <v>1</v>
      </c>
      <c r="E23" s="155" t="s">
        <v>88</v>
      </c>
      <c r="F23" s="155" t="s">
        <v>88</v>
      </c>
      <c r="G23" s="155" t="s">
        <v>88</v>
      </c>
    </row>
    <row r="24" spans="1:7" ht="2.1" customHeight="1">
      <c r="A24" s="38"/>
      <c r="B24" s="207"/>
      <c r="C24" s="155"/>
      <c r="D24" s="155"/>
      <c r="E24" s="155"/>
      <c r="F24" s="155"/>
      <c r="G24" s="155"/>
    </row>
    <row r="25" spans="1:7">
      <c r="A25" s="177" t="s">
        <v>21</v>
      </c>
      <c r="B25" s="214">
        <v>130</v>
      </c>
      <c r="C25" s="215">
        <v>57</v>
      </c>
      <c r="D25" s="215">
        <v>73</v>
      </c>
      <c r="E25" s="215">
        <v>104</v>
      </c>
      <c r="F25" s="215">
        <v>22</v>
      </c>
      <c r="G25" s="215">
        <v>4</v>
      </c>
    </row>
    <row r="26" spans="1:7">
      <c r="A26" s="161" t="s">
        <v>38</v>
      </c>
      <c r="B26" s="206">
        <v>27</v>
      </c>
      <c r="C26" s="152">
        <v>19</v>
      </c>
      <c r="D26" s="152">
        <v>8</v>
      </c>
      <c r="E26" s="152">
        <v>22</v>
      </c>
      <c r="F26" s="152">
        <v>4</v>
      </c>
      <c r="G26" s="152">
        <v>1</v>
      </c>
    </row>
    <row r="27" spans="1:7" ht="12.75" customHeight="1">
      <c r="A27" s="13" t="s">
        <v>61</v>
      </c>
      <c r="B27" s="207">
        <v>14</v>
      </c>
      <c r="C27" s="155">
        <v>11</v>
      </c>
      <c r="D27" s="155">
        <v>3</v>
      </c>
      <c r="E27" s="155">
        <v>12</v>
      </c>
      <c r="F27" s="155">
        <v>2</v>
      </c>
      <c r="G27" s="155">
        <v>0</v>
      </c>
    </row>
    <row r="28" spans="1:7" ht="12.75" customHeight="1">
      <c r="A28" s="13" t="s">
        <v>62</v>
      </c>
      <c r="B28" s="207">
        <v>10</v>
      </c>
      <c r="C28" s="155">
        <v>8</v>
      </c>
      <c r="D28" s="155">
        <v>2</v>
      </c>
      <c r="E28" s="155">
        <v>7</v>
      </c>
      <c r="F28" s="155">
        <v>2</v>
      </c>
      <c r="G28" s="155">
        <v>1</v>
      </c>
    </row>
    <row r="29" spans="1:7" ht="12.75" customHeight="1">
      <c r="A29" s="13" t="s">
        <v>65</v>
      </c>
      <c r="B29" s="207">
        <v>3</v>
      </c>
      <c r="C29" s="155">
        <v>0</v>
      </c>
      <c r="D29" s="155">
        <v>3</v>
      </c>
      <c r="E29" s="155">
        <v>3</v>
      </c>
      <c r="F29" s="155">
        <v>0</v>
      </c>
      <c r="G29" s="155">
        <v>0</v>
      </c>
    </row>
    <row r="30" spans="1:7" ht="12.75" customHeight="1">
      <c r="A30" s="158" t="s">
        <v>39</v>
      </c>
      <c r="B30" s="207">
        <v>24</v>
      </c>
      <c r="C30" s="155">
        <v>8</v>
      </c>
      <c r="D30" s="155">
        <v>16</v>
      </c>
      <c r="E30" s="155" t="s">
        <v>88</v>
      </c>
      <c r="F30" s="155" t="s">
        <v>88</v>
      </c>
      <c r="G30" s="155" t="s">
        <v>88</v>
      </c>
    </row>
    <row r="31" spans="1:7" ht="12.75" customHeight="1">
      <c r="A31" s="38" t="s">
        <v>69</v>
      </c>
      <c r="B31" s="207">
        <v>12</v>
      </c>
      <c r="C31" s="155">
        <v>4</v>
      </c>
      <c r="D31" s="155">
        <v>8</v>
      </c>
      <c r="E31" s="155" t="s">
        <v>88</v>
      </c>
      <c r="F31" s="155" t="s">
        <v>88</v>
      </c>
      <c r="G31" s="155" t="s">
        <v>88</v>
      </c>
    </row>
    <row r="32" spans="1:7" ht="12.75" customHeight="1">
      <c r="A32" s="38" t="s">
        <v>70</v>
      </c>
      <c r="B32" s="207">
        <v>10</v>
      </c>
      <c r="C32" s="155">
        <v>3</v>
      </c>
      <c r="D32" s="155">
        <v>7</v>
      </c>
      <c r="E32" s="155" t="s">
        <v>88</v>
      </c>
      <c r="F32" s="155" t="s">
        <v>88</v>
      </c>
      <c r="G32" s="155" t="s">
        <v>88</v>
      </c>
    </row>
    <row r="33" spans="1:7" ht="12.75" customHeight="1">
      <c r="A33" s="13" t="s">
        <v>65</v>
      </c>
      <c r="B33" s="207">
        <v>2</v>
      </c>
      <c r="C33" s="155">
        <v>1</v>
      </c>
      <c r="D33" s="155">
        <v>1</v>
      </c>
      <c r="E33" s="155" t="s">
        <v>88</v>
      </c>
      <c r="F33" s="155" t="s">
        <v>88</v>
      </c>
      <c r="G33" s="155" t="s">
        <v>88</v>
      </c>
    </row>
    <row r="34" spans="1:7" ht="12.75" customHeight="1">
      <c r="A34" s="158" t="s">
        <v>40</v>
      </c>
      <c r="B34" s="207">
        <v>17</v>
      </c>
      <c r="C34" s="155">
        <v>10</v>
      </c>
      <c r="D34" s="155">
        <v>7</v>
      </c>
      <c r="E34" s="155">
        <v>11</v>
      </c>
      <c r="F34" s="155">
        <v>6</v>
      </c>
      <c r="G34" s="155">
        <v>0</v>
      </c>
    </row>
    <row r="35" spans="1:7" ht="12.75" customHeight="1">
      <c r="A35" s="38" t="s">
        <v>69</v>
      </c>
      <c r="B35" s="207">
        <v>6</v>
      </c>
      <c r="C35" s="155">
        <v>4</v>
      </c>
      <c r="D35" s="155">
        <v>2</v>
      </c>
      <c r="E35" s="155" t="s">
        <v>88</v>
      </c>
      <c r="F35" s="155" t="s">
        <v>88</v>
      </c>
      <c r="G35" s="155" t="s">
        <v>88</v>
      </c>
    </row>
    <row r="36" spans="1:7" ht="12.75" customHeight="1">
      <c r="A36" s="38" t="s">
        <v>70</v>
      </c>
      <c r="B36" s="207">
        <v>9</v>
      </c>
      <c r="C36" s="155">
        <v>4</v>
      </c>
      <c r="D36" s="155">
        <v>5</v>
      </c>
      <c r="E36" s="155">
        <v>6</v>
      </c>
      <c r="F36" s="155">
        <v>3</v>
      </c>
      <c r="G36" s="155">
        <v>0</v>
      </c>
    </row>
    <row r="37" spans="1:7" ht="12.75" customHeight="1">
      <c r="A37" s="13" t="s">
        <v>67</v>
      </c>
      <c r="B37" s="207">
        <v>2</v>
      </c>
      <c r="C37" s="155">
        <v>2</v>
      </c>
      <c r="D37" s="155">
        <v>0</v>
      </c>
      <c r="E37" s="155" t="s">
        <v>88</v>
      </c>
      <c r="F37" s="155" t="s">
        <v>88</v>
      </c>
      <c r="G37" s="155" t="s">
        <v>88</v>
      </c>
    </row>
    <row r="38" spans="1:7" ht="12.75" customHeight="1">
      <c r="A38" s="158" t="s">
        <v>383</v>
      </c>
      <c r="B38" s="207">
        <v>18</v>
      </c>
      <c r="C38" s="155">
        <v>3</v>
      </c>
      <c r="D38" s="155">
        <v>15</v>
      </c>
      <c r="E38" s="155">
        <v>14</v>
      </c>
      <c r="F38" s="155">
        <v>3</v>
      </c>
      <c r="G38" s="155">
        <v>1</v>
      </c>
    </row>
    <row r="39" spans="1:7" ht="12.75" customHeight="1">
      <c r="A39" s="13" t="s">
        <v>69</v>
      </c>
      <c r="B39" s="207">
        <v>5</v>
      </c>
      <c r="C39" s="155">
        <v>1</v>
      </c>
      <c r="D39" s="155">
        <v>4</v>
      </c>
      <c r="E39" s="155" t="s">
        <v>88</v>
      </c>
      <c r="F39" s="155" t="s">
        <v>88</v>
      </c>
      <c r="G39" s="155" t="s">
        <v>88</v>
      </c>
    </row>
    <row r="40" spans="1:7" ht="12.75" customHeight="1">
      <c r="A40" s="38" t="s">
        <v>70</v>
      </c>
      <c r="B40" s="207">
        <v>11</v>
      </c>
      <c r="C40" s="155">
        <v>2</v>
      </c>
      <c r="D40" s="155">
        <v>9</v>
      </c>
      <c r="E40" s="155">
        <v>8</v>
      </c>
      <c r="F40" s="155">
        <v>2</v>
      </c>
      <c r="G40" s="155">
        <v>1</v>
      </c>
    </row>
    <row r="41" spans="1:7" ht="12.75" customHeight="1">
      <c r="A41" s="38" t="s">
        <v>65</v>
      </c>
      <c r="B41" s="207">
        <v>2</v>
      </c>
      <c r="C41" s="155">
        <v>0</v>
      </c>
      <c r="D41" s="155">
        <v>2</v>
      </c>
      <c r="E41" s="155" t="s">
        <v>88</v>
      </c>
      <c r="F41" s="155" t="s">
        <v>88</v>
      </c>
      <c r="G41" s="155" t="s">
        <v>88</v>
      </c>
    </row>
    <row r="42" spans="1:7" ht="12.75" customHeight="1">
      <c r="A42" s="158" t="s">
        <v>42</v>
      </c>
      <c r="B42" s="207">
        <v>13</v>
      </c>
      <c r="C42" s="155">
        <v>6</v>
      </c>
      <c r="D42" s="155">
        <v>7</v>
      </c>
      <c r="E42" s="155" t="s">
        <v>88</v>
      </c>
      <c r="F42" s="155" t="s">
        <v>88</v>
      </c>
      <c r="G42" s="155" t="s">
        <v>88</v>
      </c>
    </row>
    <row r="43" spans="1:7" ht="12.75" customHeight="1">
      <c r="A43" s="13" t="s">
        <v>69</v>
      </c>
      <c r="B43" s="207">
        <v>4</v>
      </c>
      <c r="C43" s="155">
        <v>2</v>
      </c>
      <c r="D43" s="155">
        <v>2</v>
      </c>
      <c r="E43" s="155" t="s">
        <v>88</v>
      </c>
      <c r="F43" s="155" t="s">
        <v>88</v>
      </c>
      <c r="G43" s="155" t="s">
        <v>88</v>
      </c>
    </row>
    <row r="44" spans="1:7" ht="12.75" customHeight="1">
      <c r="A44" s="38" t="s">
        <v>70</v>
      </c>
      <c r="B44" s="207">
        <v>4</v>
      </c>
      <c r="C44" s="155">
        <v>1</v>
      </c>
      <c r="D44" s="155">
        <v>3</v>
      </c>
      <c r="E44" s="155" t="s">
        <v>88</v>
      </c>
      <c r="F44" s="155" t="s">
        <v>88</v>
      </c>
      <c r="G44" s="155" t="s">
        <v>88</v>
      </c>
    </row>
    <row r="45" spans="1:7" ht="12.75" customHeight="1">
      <c r="A45" s="38" t="s">
        <v>65</v>
      </c>
      <c r="B45" s="207">
        <v>5</v>
      </c>
      <c r="C45" s="155">
        <v>3</v>
      </c>
      <c r="D45" s="155">
        <v>2</v>
      </c>
      <c r="E45" s="155">
        <v>4</v>
      </c>
      <c r="F45" s="155">
        <v>1</v>
      </c>
      <c r="G45" s="155">
        <v>0</v>
      </c>
    </row>
    <row r="46" spans="1:7" ht="12.75" customHeight="1">
      <c r="A46" s="158" t="s">
        <v>43</v>
      </c>
      <c r="B46" s="207">
        <v>26</v>
      </c>
      <c r="C46" s="155">
        <v>7</v>
      </c>
      <c r="D46" s="155">
        <v>19</v>
      </c>
      <c r="E46" s="155">
        <v>18</v>
      </c>
      <c r="F46" s="155">
        <v>7</v>
      </c>
      <c r="G46" s="155">
        <v>1</v>
      </c>
    </row>
    <row r="47" spans="1:7" ht="12.75" customHeight="1">
      <c r="A47" s="13" t="s">
        <v>69</v>
      </c>
      <c r="B47" s="207">
        <v>10</v>
      </c>
      <c r="C47" s="155">
        <v>3</v>
      </c>
      <c r="D47" s="155">
        <v>7</v>
      </c>
      <c r="E47" s="155">
        <v>6</v>
      </c>
      <c r="F47" s="155">
        <v>3</v>
      </c>
      <c r="G47" s="155">
        <v>1</v>
      </c>
    </row>
    <row r="48" spans="1:7" ht="12.75" customHeight="1">
      <c r="A48" s="13" t="s">
        <v>70</v>
      </c>
      <c r="B48" s="207">
        <v>13</v>
      </c>
      <c r="C48" s="155">
        <v>4</v>
      </c>
      <c r="D48" s="155">
        <v>9</v>
      </c>
      <c r="E48" s="155">
        <v>9</v>
      </c>
      <c r="F48" s="155">
        <v>4</v>
      </c>
      <c r="G48" s="155">
        <v>0</v>
      </c>
    </row>
    <row r="49" spans="1:7" ht="12.75" customHeight="1">
      <c r="A49" s="38" t="s">
        <v>65</v>
      </c>
      <c r="B49" s="207">
        <v>3</v>
      </c>
      <c r="C49" s="155">
        <v>0</v>
      </c>
      <c r="D49" s="155">
        <v>3</v>
      </c>
      <c r="E49" s="155">
        <v>3</v>
      </c>
      <c r="F49" s="155">
        <v>0</v>
      </c>
      <c r="G49" s="155">
        <v>0</v>
      </c>
    </row>
    <row r="50" spans="1:7" ht="12.75" customHeight="1">
      <c r="A50" s="158" t="s">
        <v>44</v>
      </c>
      <c r="B50" s="207">
        <v>5</v>
      </c>
      <c r="C50" s="155">
        <v>4</v>
      </c>
      <c r="D50" s="155">
        <v>1</v>
      </c>
      <c r="E50" s="155" t="s">
        <v>88</v>
      </c>
      <c r="F50" s="155" t="s">
        <v>88</v>
      </c>
      <c r="G50" s="155" t="s">
        <v>88</v>
      </c>
    </row>
    <row r="51" spans="1:7" ht="12.75" customHeight="1">
      <c r="A51" s="13" t="s">
        <v>70</v>
      </c>
      <c r="B51" s="207">
        <v>2</v>
      </c>
      <c r="C51" s="155">
        <v>2</v>
      </c>
      <c r="D51" s="155">
        <v>0</v>
      </c>
      <c r="E51" s="155" t="s">
        <v>88</v>
      </c>
      <c r="F51" s="155" t="s">
        <v>88</v>
      </c>
      <c r="G51" s="155" t="s">
        <v>88</v>
      </c>
    </row>
    <row r="52" spans="1:7" ht="12.75" customHeight="1">
      <c r="A52" s="13" t="s">
        <v>384</v>
      </c>
      <c r="B52" s="207">
        <v>3</v>
      </c>
      <c r="C52" s="155">
        <v>2</v>
      </c>
      <c r="D52" s="155">
        <v>1</v>
      </c>
      <c r="E52" s="155" t="s">
        <v>88</v>
      </c>
      <c r="F52" s="155" t="s">
        <v>88</v>
      </c>
      <c r="G52" s="155" t="s">
        <v>88</v>
      </c>
    </row>
    <row r="53" spans="1:7" ht="12.75" customHeight="1">
      <c r="A53" s="13"/>
      <c r="B53" s="207"/>
      <c r="C53" s="155"/>
      <c r="D53" s="155"/>
      <c r="E53" s="155"/>
      <c r="F53" s="155"/>
      <c r="G53" s="155"/>
    </row>
    <row r="54" spans="1:7" ht="12.75" customHeight="1">
      <c r="A54" s="177" t="s">
        <v>32</v>
      </c>
      <c r="B54" s="214">
        <v>25</v>
      </c>
      <c r="C54" s="215">
        <v>12</v>
      </c>
      <c r="D54" s="215">
        <v>13</v>
      </c>
      <c r="E54" s="215">
        <v>20</v>
      </c>
      <c r="F54" s="215">
        <v>4</v>
      </c>
      <c r="G54" s="215">
        <v>1</v>
      </c>
    </row>
    <row r="55" spans="1:7" ht="12.75" customHeight="1">
      <c r="A55" s="161" t="s">
        <v>38</v>
      </c>
      <c r="B55" s="206">
        <v>6</v>
      </c>
      <c r="C55" s="152">
        <v>2</v>
      </c>
      <c r="D55" s="152">
        <v>4</v>
      </c>
      <c r="E55" s="152">
        <v>4</v>
      </c>
      <c r="F55" s="152">
        <v>2</v>
      </c>
      <c r="G55" s="152">
        <v>0</v>
      </c>
    </row>
    <row r="56" spans="1:7" ht="12.75" customHeight="1">
      <c r="A56" s="13" t="s">
        <v>69</v>
      </c>
      <c r="B56" s="207">
        <v>3</v>
      </c>
      <c r="C56" s="155">
        <v>2</v>
      </c>
      <c r="D56" s="155">
        <v>1</v>
      </c>
      <c r="E56" s="155">
        <v>2</v>
      </c>
      <c r="F56" s="155">
        <v>1</v>
      </c>
      <c r="G56" s="155">
        <v>0</v>
      </c>
    </row>
    <row r="57" spans="1:7" ht="12.75" customHeight="1">
      <c r="A57" s="13" t="s">
        <v>70</v>
      </c>
      <c r="B57" s="207">
        <v>3</v>
      </c>
      <c r="C57" s="155">
        <v>0</v>
      </c>
      <c r="D57" s="155">
        <v>3</v>
      </c>
      <c r="E57" s="155">
        <v>2</v>
      </c>
      <c r="F57" s="155">
        <v>1</v>
      </c>
      <c r="G57" s="155">
        <v>0</v>
      </c>
    </row>
    <row r="58" spans="1:7" ht="12.75" customHeight="1">
      <c r="A58" s="158" t="s">
        <v>39</v>
      </c>
      <c r="B58" s="207">
        <v>6</v>
      </c>
      <c r="C58" s="155">
        <v>1</v>
      </c>
      <c r="D58" s="155">
        <v>5</v>
      </c>
      <c r="E58" s="155">
        <v>5</v>
      </c>
      <c r="F58" s="155">
        <v>1</v>
      </c>
      <c r="G58" s="155">
        <v>0</v>
      </c>
    </row>
    <row r="59" spans="1:7" ht="12.75" customHeight="1">
      <c r="A59" s="38" t="s">
        <v>69</v>
      </c>
      <c r="B59" s="207">
        <v>6</v>
      </c>
      <c r="C59" s="155">
        <v>1</v>
      </c>
      <c r="D59" s="155">
        <v>5</v>
      </c>
      <c r="E59" s="155">
        <v>5</v>
      </c>
      <c r="F59" s="155">
        <v>1</v>
      </c>
      <c r="G59" s="155">
        <v>0</v>
      </c>
    </row>
    <row r="60" spans="1:7" ht="12.75" customHeight="1">
      <c r="A60" s="158" t="s">
        <v>40</v>
      </c>
      <c r="B60" s="207">
        <v>5</v>
      </c>
      <c r="C60" s="155">
        <v>4</v>
      </c>
      <c r="D60" s="155">
        <v>1</v>
      </c>
      <c r="E60" s="155" t="s">
        <v>88</v>
      </c>
      <c r="F60" s="155" t="s">
        <v>88</v>
      </c>
      <c r="G60" s="155" t="s">
        <v>88</v>
      </c>
    </row>
    <row r="61" spans="1:7" ht="12.75" customHeight="1">
      <c r="A61" s="13" t="s">
        <v>66</v>
      </c>
      <c r="B61" s="207">
        <v>4</v>
      </c>
      <c r="C61" s="155">
        <v>3</v>
      </c>
      <c r="D61" s="155">
        <v>1</v>
      </c>
      <c r="E61" s="155" t="s">
        <v>88</v>
      </c>
      <c r="F61" s="155" t="s">
        <v>88</v>
      </c>
      <c r="G61" s="155" t="s">
        <v>88</v>
      </c>
    </row>
    <row r="62" spans="1:7" ht="12.75" customHeight="1">
      <c r="A62" s="13" t="s">
        <v>65</v>
      </c>
      <c r="B62" s="207">
        <v>1</v>
      </c>
      <c r="C62" s="155">
        <v>1</v>
      </c>
      <c r="D62" s="155">
        <v>0</v>
      </c>
      <c r="E62" s="155" t="s">
        <v>88</v>
      </c>
      <c r="F62" s="155" t="s">
        <v>88</v>
      </c>
      <c r="G62" s="155" t="s">
        <v>88</v>
      </c>
    </row>
    <row r="63" spans="1:7" ht="12.75" customHeight="1">
      <c r="A63" s="158" t="s">
        <v>383</v>
      </c>
      <c r="B63" s="207">
        <v>7</v>
      </c>
      <c r="C63" s="155">
        <v>4</v>
      </c>
      <c r="D63" s="155">
        <v>3</v>
      </c>
      <c r="E63" s="155">
        <v>7</v>
      </c>
      <c r="F63" s="155">
        <v>0</v>
      </c>
      <c r="G63" s="155">
        <v>0</v>
      </c>
    </row>
    <row r="64" spans="1:7" ht="12.75" customHeight="1">
      <c r="A64" s="13" t="s">
        <v>61</v>
      </c>
      <c r="B64" s="207">
        <v>5</v>
      </c>
      <c r="C64" s="155">
        <v>4</v>
      </c>
      <c r="D64" s="155">
        <v>1</v>
      </c>
      <c r="E64" s="155" t="s">
        <v>88</v>
      </c>
      <c r="F64" s="155" t="s">
        <v>88</v>
      </c>
      <c r="G64" s="155" t="s">
        <v>88</v>
      </c>
    </row>
    <row r="65" spans="1:9" ht="12.75" customHeight="1">
      <c r="A65" s="13" t="s">
        <v>70</v>
      </c>
      <c r="B65" s="207">
        <v>2</v>
      </c>
      <c r="C65" s="155">
        <v>0</v>
      </c>
      <c r="D65" s="155">
        <v>2</v>
      </c>
      <c r="E65" s="155" t="s">
        <v>88</v>
      </c>
      <c r="F65" s="155" t="s">
        <v>88</v>
      </c>
      <c r="G65" s="155" t="s">
        <v>88</v>
      </c>
    </row>
    <row r="66" spans="1:9" ht="12.75" customHeight="1">
      <c r="A66" s="158" t="s">
        <v>44</v>
      </c>
      <c r="B66" s="207">
        <v>1</v>
      </c>
      <c r="C66" s="155">
        <v>1</v>
      </c>
      <c r="D66" s="155">
        <v>0</v>
      </c>
      <c r="E66" s="155" t="s">
        <v>88</v>
      </c>
      <c r="F66" s="155" t="s">
        <v>88</v>
      </c>
      <c r="G66" s="155" t="s">
        <v>88</v>
      </c>
    </row>
    <row r="67" spans="1:9" ht="12.75" customHeight="1">
      <c r="A67" s="13" t="s">
        <v>61</v>
      </c>
      <c r="B67" s="207">
        <v>1</v>
      </c>
      <c r="C67" s="155">
        <v>1</v>
      </c>
      <c r="D67" s="155">
        <v>0</v>
      </c>
      <c r="E67" s="155" t="s">
        <v>88</v>
      </c>
      <c r="F67" s="155" t="s">
        <v>88</v>
      </c>
      <c r="G67" s="155" t="s">
        <v>88</v>
      </c>
    </row>
    <row r="68" spans="1:9" ht="12.75" customHeight="1">
      <c r="A68" s="360" t="s">
        <v>392</v>
      </c>
      <c r="B68" s="360"/>
      <c r="C68" s="360"/>
      <c r="D68" s="360"/>
      <c r="E68" s="360"/>
      <c r="F68" s="360"/>
      <c r="G68" s="360"/>
      <c r="H68" s="262"/>
      <c r="I68" s="262"/>
    </row>
    <row r="69" spans="1:9" ht="12.75" customHeight="1">
      <c r="A69" s="38"/>
      <c r="B69" s="89"/>
      <c r="C69" s="89"/>
      <c r="D69" s="89"/>
      <c r="E69" s="89"/>
      <c r="F69" s="89"/>
      <c r="G69" s="89"/>
    </row>
    <row r="70" spans="1:9" ht="12.75" customHeight="1">
      <c r="A70" s="158"/>
      <c r="B70" s="89"/>
      <c r="C70" s="89"/>
      <c r="D70" s="89"/>
      <c r="E70" s="89"/>
      <c r="F70" s="89"/>
      <c r="G70" s="89"/>
    </row>
    <row r="71" spans="1:9" ht="12.75" customHeight="1">
      <c r="B71" s="89"/>
      <c r="C71" s="89"/>
      <c r="D71" s="89"/>
      <c r="E71" s="89"/>
      <c r="F71" s="89"/>
      <c r="G71" s="89"/>
    </row>
    <row r="72" spans="1:9" ht="12.75" customHeight="1">
      <c r="B72" s="89"/>
      <c r="C72" s="89"/>
      <c r="D72" s="89"/>
      <c r="E72" s="89"/>
      <c r="F72" s="89"/>
      <c r="G72" s="89"/>
    </row>
    <row r="73" spans="1:9" ht="12.75" customHeight="1">
      <c r="A73" s="6"/>
      <c r="B73" s="89"/>
      <c r="C73" s="89"/>
      <c r="D73" s="89"/>
      <c r="E73" s="89"/>
      <c r="F73" s="89"/>
      <c r="G73" s="89"/>
    </row>
    <row r="74" spans="1:9" ht="12.75" customHeight="1">
      <c r="A74" s="1"/>
      <c r="B74" s="89"/>
      <c r="C74" s="89"/>
      <c r="D74" s="89"/>
      <c r="E74" s="89"/>
      <c r="F74" s="89"/>
      <c r="G74" s="89"/>
    </row>
    <row r="75" spans="1:9" ht="12.75" customHeight="1">
      <c r="A75" s="1"/>
      <c r="B75" s="89"/>
      <c r="C75" s="89"/>
      <c r="D75" s="89"/>
      <c r="E75" s="89"/>
      <c r="F75" s="89"/>
      <c r="G75" s="89"/>
    </row>
    <row r="76" spans="1:9" ht="12.75" customHeight="1">
      <c r="A76" s="6"/>
      <c r="B76" s="89"/>
      <c r="C76" s="89"/>
      <c r="D76" s="89"/>
      <c r="E76" s="89"/>
      <c r="F76" s="89"/>
      <c r="G76" s="89"/>
    </row>
    <row r="77" spans="1:9" ht="12.75" customHeight="1">
      <c r="B77" s="89"/>
      <c r="C77" s="89"/>
      <c r="D77" s="89"/>
      <c r="E77" s="89"/>
      <c r="F77" s="89"/>
      <c r="G77" s="89"/>
    </row>
    <row r="78" spans="1:9">
      <c r="B78" s="89"/>
      <c r="C78" s="89"/>
    </row>
    <row r="79" spans="1:9">
      <c r="A79" s="6"/>
      <c r="B79" s="89"/>
      <c r="C79" s="89"/>
    </row>
  </sheetData>
  <mergeCells count="6">
    <mergeCell ref="A68:G68"/>
    <mergeCell ref="A1:G1"/>
    <mergeCell ref="A2:G2"/>
    <mergeCell ref="F3:G3"/>
    <mergeCell ref="B4:D4"/>
    <mergeCell ref="E4:G4"/>
  </mergeCells>
  <pageMargins left="0.78740157499999996" right="0.78740157499999996" top="0.984251969" bottom="0.984251969" header="0.4921259845" footer="0.4921259845"/>
  <pageSetup paperSize="9" fitToHeight="0" orientation="portrait" r:id="rId1"/>
  <headerFooter alignWithMargins="0"/>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9A2641-D697-42D5-9FFB-5040B603BAE0}">
  <sheetPr>
    <tabColor theme="5" tint="0.59999389629810485"/>
  </sheetPr>
  <dimension ref="A1:I22"/>
  <sheetViews>
    <sheetView zoomScaleNormal="100" workbookViewId="0">
      <selection activeCell="A37" sqref="A37:F37"/>
    </sheetView>
  </sheetViews>
  <sheetFormatPr baseColWidth="10" defaultRowHeight="12.75"/>
  <cols>
    <col min="1" max="1" width="42.7109375" customWidth="1"/>
    <col min="2" max="2" width="5.5703125" bestFit="1" customWidth="1"/>
    <col min="3" max="4" width="7.7109375" customWidth="1"/>
    <col min="5" max="5" width="4.28515625" customWidth="1"/>
    <col min="6" max="6" width="4.5703125" customWidth="1"/>
    <col min="7" max="7" width="4.28515625" customWidth="1"/>
    <col min="8" max="8" width="4.5703125" customWidth="1"/>
    <col min="9" max="9" width="6.42578125" customWidth="1"/>
  </cols>
  <sheetData>
    <row r="1" spans="1:9" ht="33.75" customHeight="1">
      <c r="A1" s="398" t="s">
        <v>385</v>
      </c>
      <c r="B1" s="379"/>
      <c r="C1" s="379"/>
      <c r="D1" s="379"/>
      <c r="E1" s="379"/>
      <c r="F1" s="379"/>
      <c r="G1" s="379"/>
      <c r="H1" s="379"/>
      <c r="I1" s="379"/>
    </row>
    <row r="2" spans="1:9">
      <c r="A2" s="376" t="s">
        <v>58</v>
      </c>
      <c r="B2" s="376"/>
      <c r="C2" s="376"/>
      <c r="D2" s="376"/>
      <c r="E2" s="376"/>
      <c r="F2" s="376"/>
      <c r="G2" s="376"/>
      <c r="H2" s="376"/>
      <c r="I2" s="376"/>
    </row>
    <row r="3" spans="1:9">
      <c r="A3" s="1"/>
      <c r="B3" s="1"/>
      <c r="C3" s="1"/>
      <c r="D3" s="1"/>
      <c r="E3" s="375" t="s">
        <v>386</v>
      </c>
      <c r="F3" s="375"/>
      <c r="G3" s="375"/>
      <c r="H3" s="375"/>
      <c r="I3" s="375"/>
    </row>
    <row r="4" spans="1:9">
      <c r="A4" s="1"/>
      <c r="B4" s="384" t="s">
        <v>3</v>
      </c>
      <c r="C4" s="384"/>
      <c r="D4" s="384"/>
      <c r="E4" s="377" t="s">
        <v>50</v>
      </c>
      <c r="F4" s="377"/>
      <c r="G4" s="377"/>
      <c r="H4" s="377"/>
      <c r="I4" s="377"/>
    </row>
    <row r="5" spans="1:9">
      <c r="A5" s="4"/>
      <c r="B5" s="17" t="s">
        <v>8</v>
      </c>
      <c r="C5" s="17" t="s">
        <v>4</v>
      </c>
      <c r="D5" s="17" t="s">
        <v>5</v>
      </c>
      <c r="E5" s="17" t="s">
        <v>51</v>
      </c>
      <c r="F5" s="17" t="s">
        <v>52</v>
      </c>
      <c r="G5" s="17" t="s">
        <v>53</v>
      </c>
      <c r="H5" s="17" t="s">
        <v>54</v>
      </c>
      <c r="I5" s="17" t="s">
        <v>55</v>
      </c>
    </row>
    <row r="6" spans="1:9" ht="19.5" customHeight="1">
      <c r="A6" s="169" t="s">
        <v>8</v>
      </c>
      <c r="B6" s="226">
        <v>220</v>
      </c>
      <c r="C6" s="223">
        <v>96</v>
      </c>
      <c r="D6" s="223">
        <v>124</v>
      </c>
      <c r="E6" s="223">
        <v>26</v>
      </c>
      <c r="F6" s="223">
        <v>33</v>
      </c>
      <c r="G6" s="223">
        <v>87</v>
      </c>
      <c r="H6" s="223">
        <v>46</v>
      </c>
      <c r="I6" s="223">
        <v>28</v>
      </c>
    </row>
    <row r="7" spans="1:9" ht="19.5" customHeight="1">
      <c r="A7" s="224" t="s">
        <v>387</v>
      </c>
      <c r="B7" s="227">
        <v>0</v>
      </c>
      <c r="C7" s="225">
        <v>0</v>
      </c>
      <c r="D7" s="225">
        <v>0</v>
      </c>
      <c r="E7" s="225">
        <v>0</v>
      </c>
      <c r="F7" s="225">
        <v>0</v>
      </c>
      <c r="G7" s="225">
        <v>0</v>
      </c>
      <c r="H7" s="225">
        <v>0</v>
      </c>
      <c r="I7" s="225">
        <v>0</v>
      </c>
    </row>
    <row r="8" spans="1:9" ht="12.75" customHeight="1">
      <c r="A8" s="11" t="s">
        <v>218</v>
      </c>
      <c r="B8" s="228">
        <v>0</v>
      </c>
      <c r="C8" s="163">
        <v>0</v>
      </c>
      <c r="D8" s="163">
        <v>0</v>
      </c>
      <c r="E8" s="152">
        <v>0</v>
      </c>
      <c r="F8" s="152">
        <v>0</v>
      </c>
      <c r="G8" s="152">
        <v>0</v>
      </c>
      <c r="H8" s="152">
        <v>0</v>
      </c>
      <c r="I8" s="163">
        <v>0</v>
      </c>
    </row>
    <row r="9" spans="1:9" ht="16.5" customHeight="1">
      <c r="A9" s="224" t="s">
        <v>75</v>
      </c>
      <c r="B9" s="227">
        <v>10</v>
      </c>
      <c r="C9" s="225">
        <v>1</v>
      </c>
      <c r="D9" s="225">
        <v>9</v>
      </c>
      <c r="E9" s="225">
        <v>2</v>
      </c>
      <c r="F9" s="225">
        <v>3</v>
      </c>
      <c r="G9" s="225">
        <v>2</v>
      </c>
      <c r="H9" s="225">
        <v>3</v>
      </c>
      <c r="I9" s="225">
        <v>0</v>
      </c>
    </row>
    <row r="10" spans="1:9">
      <c r="A10" s="10" t="s">
        <v>40</v>
      </c>
      <c r="B10" s="228">
        <v>3</v>
      </c>
      <c r="C10" s="163">
        <v>0</v>
      </c>
      <c r="D10" s="163">
        <v>3</v>
      </c>
      <c r="E10" s="152">
        <v>0</v>
      </c>
      <c r="F10" s="152">
        <v>2</v>
      </c>
      <c r="G10" s="152">
        <v>0</v>
      </c>
      <c r="H10" s="152">
        <v>1</v>
      </c>
      <c r="I10" s="163">
        <v>0</v>
      </c>
    </row>
    <row r="11" spans="1:9">
      <c r="A11" s="10" t="s">
        <v>388</v>
      </c>
      <c r="B11" s="229">
        <v>7</v>
      </c>
      <c r="C11" s="162">
        <v>1</v>
      </c>
      <c r="D11" s="162">
        <v>6</v>
      </c>
      <c r="E11" s="155">
        <v>2</v>
      </c>
      <c r="F11" s="155">
        <v>1</v>
      </c>
      <c r="G11" s="155">
        <v>2</v>
      </c>
      <c r="H11" s="155">
        <v>2</v>
      </c>
      <c r="I11" s="162">
        <v>0</v>
      </c>
    </row>
    <row r="12" spans="1:9" ht="16.5" customHeight="1">
      <c r="A12" s="224" t="s">
        <v>76</v>
      </c>
      <c r="B12" s="227">
        <v>210</v>
      </c>
      <c r="C12" s="225">
        <v>95</v>
      </c>
      <c r="D12" s="225">
        <v>115</v>
      </c>
      <c r="E12" s="225">
        <v>24</v>
      </c>
      <c r="F12" s="225">
        <v>30</v>
      </c>
      <c r="G12" s="225">
        <v>85</v>
      </c>
      <c r="H12" s="225">
        <v>43</v>
      </c>
      <c r="I12" s="225">
        <v>28</v>
      </c>
    </row>
    <row r="13" spans="1:9">
      <c r="A13" s="10" t="s">
        <v>196</v>
      </c>
      <c r="B13" s="228">
        <v>47</v>
      </c>
      <c r="C13" s="163">
        <v>23</v>
      </c>
      <c r="D13" s="163">
        <v>24</v>
      </c>
      <c r="E13" s="163">
        <v>8</v>
      </c>
      <c r="F13" s="163">
        <v>3</v>
      </c>
      <c r="G13" s="163">
        <v>32</v>
      </c>
      <c r="H13" s="163">
        <v>3</v>
      </c>
      <c r="I13" s="163">
        <v>1</v>
      </c>
    </row>
    <row r="14" spans="1:9">
      <c r="A14" s="10" t="s">
        <v>197</v>
      </c>
      <c r="B14" s="229">
        <v>31</v>
      </c>
      <c r="C14" s="162">
        <v>5</v>
      </c>
      <c r="D14" s="162">
        <v>26</v>
      </c>
      <c r="E14" s="162">
        <v>1</v>
      </c>
      <c r="F14" s="162">
        <v>4</v>
      </c>
      <c r="G14" s="162">
        <v>10</v>
      </c>
      <c r="H14" s="162">
        <v>15</v>
      </c>
      <c r="I14" s="162">
        <v>1</v>
      </c>
    </row>
    <row r="15" spans="1:9">
      <c r="A15" s="10" t="s">
        <v>198</v>
      </c>
      <c r="B15" s="229">
        <v>27</v>
      </c>
      <c r="C15" s="162">
        <v>6</v>
      </c>
      <c r="D15" s="162">
        <v>21</v>
      </c>
      <c r="E15" s="162">
        <v>2</v>
      </c>
      <c r="F15" s="162">
        <v>1</v>
      </c>
      <c r="G15" s="162">
        <v>8</v>
      </c>
      <c r="H15" s="162">
        <v>8</v>
      </c>
      <c r="I15" s="162">
        <v>8</v>
      </c>
    </row>
    <row r="16" spans="1:9">
      <c r="A16" s="10" t="s">
        <v>199</v>
      </c>
      <c r="B16" s="229">
        <v>14</v>
      </c>
      <c r="C16" s="162">
        <v>6</v>
      </c>
      <c r="D16" s="162">
        <v>8</v>
      </c>
      <c r="E16" s="162">
        <v>0</v>
      </c>
      <c r="F16" s="162">
        <v>3</v>
      </c>
      <c r="G16" s="162">
        <v>3</v>
      </c>
      <c r="H16" s="162">
        <v>4</v>
      </c>
      <c r="I16" s="162">
        <v>4</v>
      </c>
    </row>
    <row r="17" spans="1:9">
      <c r="A17" s="10" t="s">
        <v>39</v>
      </c>
      <c r="B17" s="229">
        <v>8</v>
      </c>
      <c r="C17" s="162">
        <v>5</v>
      </c>
      <c r="D17" s="162">
        <v>3</v>
      </c>
      <c r="E17" s="155">
        <v>1</v>
      </c>
      <c r="F17" s="155">
        <v>2</v>
      </c>
      <c r="G17" s="155">
        <v>4</v>
      </c>
      <c r="H17" s="155">
        <v>1</v>
      </c>
      <c r="I17" s="155">
        <v>0</v>
      </c>
    </row>
    <row r="18" spans="1:9">
      <c r="A18" s="10" t="s">
        <v>101</v>
      </c>
      <c r="B18" s="229">
        <v>83</v>
      </c>
      <c r="C18" s="162">
        <v>50</v>
      </c>
      <c r="D18" s="162">
        <v>33</v>
      </c>
      <c r="E18" s="162">
        <v>12</v>
      </c>
      <c r="F18" s="162">
        <v>17</v>
      </c>
      <c r="G18" s="162">
        <v>28</v>
      </c>
      <c r="H18" s="162">
        <v>12</v>
      </c>
      <c r="I18" s="162">
        <v>14</v>
      </c>
    </row>
    <row r="19" spans="1:9">
      <c r="A19" s="360" t="s">
        <v>392</v>
      </c>
      <c r="B19" s="360"/>
      <c r="C19" s="360"/>
      <c r="D19" s="360"/>
      <c r="E19" s="360"/>
      <c r="F19" s="360"/>
      <c r="G19" s="360"/>
      <c r="H19" s="360"/>
      <c r="I19" s="360"/>
    </row>
    <row r="20" spans="1:9">
      <c r="A20" s="1"/>
      <c r="B20" s="1"/>
      <c r="C20" s="1"/>
      <c r="D20" s="1"/>
      <c r="E20" s="1"/>
      <c r="F20" s="1"/>
      <c r="G20" s="1"/>
      <c r="H20" s="1"/>
      <c r="I20" s="1"/>
    </row>
    <row r="21" spans="1:9">
      <c r="A21" s="378" t="s">
        <v>33</v>
      </c>
      <c r="B21" s="378"/>
      <c r="C21" s="378"/>
      <c r="D21" s="378"/>
      <c r="E21" s="378"/>
      <c r="F21" s="378"/>
      <c r="G21" s="378"/>
      <c r="H21" s="378"/>
      <c r="I21" s="378"/>
    </row>
    <row r="22" spans="1:9">
      <c r="A22" s="401" t="s">
        <v>56</v>
      </c>
      <c r="B22" s="402"/>
      <c r="C22" s="402"/>
      <c r="D22" s="402"/>
      <c r="E22" s="402"/>
      <c r="F22" s="402"/>
      <c r="G22" s="402"/>
      <c r="H22" s="402"/>
      <c r="I22" s="402"/>
    </row>
  </sheetData>
  <mergeCells count="8">
    <mergeCell ref="A22:I22"/>
    <mergeCell ref="A19:I19"/>
    <mergeCell ref="A1:I1"/>
    <mergeCell ref="A2:I2"/>
    <mergeCell ref="E3:I3"/>
    <mergeCell ref="B4:D4"/>
    <mergeCell ref="E4:I4"/>
    <mergeCell ref="A21:I21"/>
  </mergeCells>
  <pageMargins left="0.7" right="0.7" top="0.75" bottom="0.75" header="0.3" footer="0.3"/>
  <pageSetup paperSize="9" fitToHeight="0" orientation="portrait" r:id="rId1"/>
  <headerFooter alignWithMargins="0"/>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063987-A54A-49F3-B2A9-102F5396E559}">
  <sheetPr>
    <tabColor theme="5" tint="0.59999389629810485"/>
  </sheetPr>
  <dimension ref="A1:L39"/>
  <sheetViews>
    <sheetView zoomScaleNormal="100" workbookViewId="0">
      <selection activeCell="A37" sqref="A37:F37"/>
    </sheetView>
  </sheetViews>
  <sheetFormatPr baseColWidth="10" defaultRowHeight="12.75"/>
  <cols>
    <col min="1" max="1" width="24.28515625" customWidth="1"/>
    <col min="2" max="4" width="8.7109375" customWidth="1"/>
    <col min="5" max="7" width="7.140625" customWidth="1"/>
    <col min="8" max="8" width="6.140625" customWidth="1"/>
    <col min="9" max="9" width="7.5703125" customWidth="1"/>
  </cols>
  <sheetData>
    <row r="1" spans="1:9" ht="34.5" customHeight="1">
      <c r="A1" s="398" t="s">
        <v>389</v>
      </c>
      <c r="B1" s="379"/>
      <c r="C1" s="379"/>
      <c r="D1" s="379"/>
      <c r="E1" s="379"/>
      <c r="F1" s="379"/>
      <c r="G1" s="379"/>
      <c r="H1" s="379"/>
      <c r="I1" s="379"/>
    </row>
    <row r="2" spans="1:9">
      <c r="A2" s="376" t="s">
        <v>58</v>
      </c>
      <c r="B2" s="374"/>
      <c r="C2" s="374"/>
      <c r="D2" s="374"/>
      <c r="E2" s="374"/>
      <c r="F2" s="374"/>
      <c r="G2" s="374"/>
      <c r="H2" s="374"/>
      <c r="I2" s="374"/>
    </row>
    <row r="3" spans="1:9">
      <c r="E3" s="164"/>
      <c r="F3" s="164"/>
      <c r="G3" s="164"/>
      <c r="H3" s="164"/>
      <c r="I3" s="25" t="s">
        <v>390</v>
      </c>
    </row>
    <row r="4" spans="1:9">
      <c r="B4" s="373" t="s">
        <v>3</v>
      </c>
      <c r="C4" s="373"/>
      <c r="D4" s="373"/>
      <c r="E4" s="400" t="s">
        <v>50</v>
      </c>
      <c r="F4" s="400"/>
      <c r="G4" s="400"/>
      <c r="H4" s="400"/>
      <c r="I4" s="400"/>
    </row>
    <row r="5" spans="1:9">
      <c r="B5" s="6" t="s">
        <v>8</v>
      </c>
      <c r="C5" s="6" t="s">
        <v>4</v>
      </c>
      <c r="D5" s="6" t="s">
        <v>5</v>
      </c>
      <c r="E5" s="6" t="s">
        <v>51</v>
      </c>
      <c r="F5" s="6" t="s">
        <v>52</v>
      </c>
      <c r="G5" s="6" t="s">
        <v>53</v>
      </c>
      <c r="H5" s="6" t="s">
        <v>54</v>
      </c>
      <c r="I5" s="6" t="s">
        <v>55</v>
      </c>
    </row>
    <row r="6" spans="1:9">
      <c r="A6" s="230" t="s">
        <v>8</v>
      </c>
      <c r="B6" s="209">
        <v>220</v>
      </c>
      <c r="C6" s="231">
        <v>96</v>
      </c>
      <c r="D6" s="231">
        <v>124</v>
      </c>
      <c r="E6" s="231">
        <v>26</v>
      </c>
      <c r="F6" s="231">
        <v>33</v>
      </c>
      <c r="G6" s="231">
        <v>87</v>
      </c>
      <c r="H6" s="231">
        <v>46</v>
      </c>
      <c r="I6" s="231">
        <v>28</v>
      </c>
    </row>
    <row r="7" spans="1:9">
      <c r="A7" s="165" t="s">
        <v>387</v>
      </c>
      <c r="B7" s="208">
        <v>0</v>
      </c>
      <c r="C7" s="159">
        <v>0</v>
      </c>
      <c r="D7" s="159">
        <v>0</v>
      </c>
      <c r="E7" s="159">
        <v>0</v>
      </c>
      <c r="F7" s="159">
        <v>0</v>
      </c>
      <c r="G7" s="159">
        <v>0</v>
      </c>
      <c r="H7" s="159">
        <v>0</v>
      </c>
      <c r="I7" s="159">
        <v>0</v>
      </c>
    </row>
    <row r="8" spans="1:9">
      <c r="A8" s="166" t="s">
        <v>218</v>
      </c>
      <c r="B8" s="167">
        <v>0</v>
      </c>
      <c r="C8" s="167">
        <v>0</v>
      </c>
      <c r="D8" s="167">
        <v>0</v>
      </c>
      <c r="E8" s="167">
        <v>0</v>
      </c>
      <c r="F8" s="167">
        <v>0</v>
      </c>
      <c r="G8" s="167">
        <v>0</v>
      </c>
      <c r="H8" s="167">
        <v>0</v>
      </c>
      <c r="I8" s="167">
        <v>0</v>
      </c>
    </row>
    <row r="9" spans="1:9">
      <c r="A9" s="38" t="s">
        <v>65</v>
      </c>
      <c r="B9" s="207">
        <v>0</v>
      </c>
      <c r="C9" s="153">
        <v>0</v>
      </c>
      <c r="D9" s="153">
        <v>0</v>
      </c>
      <c r="E9" s="153">
        <v>0</v>
      </c>
      <c r="F9" s="153">
        <v>0</v>
      </c>
      <c r="G9" s="153">
        <v>0</v>
      </c>
      <c r="H9" s="153">
        <v>0</v>
      </c>
      <c r="I9" s="153">
        <v>0</v>
      </c>
    </row>
    <row r="10" spans="1:9">
      <c r="A10" s="38"/>
      <c r="B10" s="207"/>
      <c r="C10" s="153"/>
      <c r="D10" s="153"/>
      <c r="E10" s="153"/>
      <c r="F10" s="153"/>
      <c r="G10" s="153"/>
      <c r="H10" s="153"/>
      <c r="I10" s="153"/>
    </row>
    <row r="11" spans="1:9">
      <c r="A11" s="26" t="s">
        <v>391</v>
      </c>
      <c r="B11" s="208">
        <v>10</v>
      </c>
      <c r="C11" s="154">
        <v>1</v>
      </c>
      <c r="D11" s="154">
        <v>9</v>
      </c>
      <c r="E11" s="154">
        <v>2</v>
      </c>
      <c r="F11" s="154">
        <v>3</v>
      </c>
      <c r="G11" s="154">
        <v>2</v>
      </c>
      <c r="H11" s="154">
        <v>3</v>
      </c>
      <c r="I11" s="154">
        <v>0</v>
      </c>
    </row>
    <row r="12" spans="1:9">
      <c r="A12" s="166" t="s">
        <v>40</v>
      </c>
      <c r="B12" s="167">
        <v>3</v>
      </c>
      <c r="C12" s="167">
        <v>0</v>
      </c>
      <c r="D12" s="167">
        <v>3</v>
      </c>
      <c r="E12" s="167">
        <v>0</v>
      </c>
      <c r="F12" s="167">
        <v>2</v>
      </c>
      <c r="G12" s="167">
        <v>0</v>
      </c>
      <c r="H12" s="167">
        <v>1</v>
      </c>
      <c r="I12" s="167">
        <v>0</v>
      </c>
    </row>
    <row r="13" spans="1:9">
      <c r="A13" t="s">
        <v>65</v>
      </c>
      <c r="B13" s="207">
        <v>3</v>
      </c>
      <c r="C13" s="155">
        <v>0</v>
      </c>
      <c r="D13" s="155">
        <v>3</v>
      </c>
      <c r="E13" s="153">
        <v>0</v>
      </c>
      <c r="F13" s="153">
        <v>2</v>
      </c>
      <c r="G13" s="153">
        <v>0</v>
      </c>
      <c r="H13" s="153">
        <v>1</v>
      </c>
      <c r="I13" s="153">
        <v>0</v>
      </c>
    </row>
    <row r="14" spans="1:9" ht="6" customHeight="1">
      <c r="B14" s="207"/>
      <c r="C14" s="155"/>
      <c r="D14" s="155"/>
      <c r="E14" s="155"/>
      <c r="F14" s="155"/>
      <c r="G14" s="155"/>
      <c r="H14" s="155"/>
      <c r="I14" s="155"/>
    </row>
    <row r="15" spans="1:9">
      <c r="A15" s="168" t="s">
        <v>388</v>
      </c>
      <c r="B15" s="167">
        <v>7</v>
      </c>
      <c r="C15" s="167">
        <v>1</v>
      </c>
      <c r="D15" s="167">
        <v>6</v>
      </c>
      <c r="E15" s="167">
        <v>2</v>
      </c>
      <c r="F15" s="167">
        <v>1</v>
      </c>
      <c r="G15" s="167">
        <v>2</v>
      </c>
      <c r="H15" s="167">
        <v>2</v>
      </c>
      <c r="I15" s="167">
        <v>0</v>
      </c>
    </row>
    <row r="16" spans="1:9">
      <c r="A16" s="1" t="s">
        <v>65</v>
      </c>
      <c r="B16" s="207">
        <v>7</v>
      </c>
      <c r="C16" s="155">
        <v>1</v>
      </c>
      <c r="D16" s="155">
        <v>6</v>
      </c>
      <c r="E16" s="155">
        <v>2</v>
      </c>
      <c r="F16" s="155">
        <v>1</v>
      </c>
      <c r="G16" s="155">
        <v>2</v>
      </c>
      <c r="H16" s="155">
        <v>2</v>
      </c>
      <c r="I16" s="155">
        <v>0</v>
      </c>
    </row>
    <row r="17" spans="1:9">
      <c r="A17" s="1"/>
      <c r="B17" s="207"/>
      <c r="C17" s="155"/>
      <c r="D17" s="155"/>
      <c r="E17" s="155"/>
      <c r="F17" s="155"/>
      <c r="G17" s="155"/>
      <c r="H17" s="155"/>
      <c r="I17" s="155"/>
    </row>
    <row r="18" spans="1:9">
      <c r="A18" s="6" t="s">
        <v>76</v>
      </c>
      <c r="B18" s="208">
        <v>210</v>
      </c>
      <c r="C18" s="159">
        <v>95</v>
      </c>
      <c r="D18" s="159">
        <v>115</v>
      </c>
      <c r="E18" s="159">
        <v>24</v>
      </c>
      <c r="F18" s="159">
        <v>30</v>
      </c>
      <c r="G18" s="159">
        <v>85</v>
      </c>
      <c r="H18" s="159">
        <v>43</v>
      </c>
      <c r="I18" s="159">
        <v>28</v>
      </c>
    </row>
    <row r="19" spans="1:9">
      <c r="A19" s="168" t="s">
        <v>39</v>
      </c>
      <c r="B19" s="167">
        <v>127</v>
      </c>
      <c r="C19" s="167">
        <v>45</v>
      </c>
      <c r="D19" s="167">
        <v>82</v>
      </c>
      <c r="E19" s="167">
        <v>12</v>
      </c>
      <c r="F19" s="167">
        <v>13</v>
      </c>
      <c r="G19" s="167">
        <v>57</v>
      </c>
      <c r="H19" s="167">
        <v>31</v>
      </c>
      <c r="I19" s="167">
        <v>14</v>
      </c>
    </row>
    <row r="20" spans="1:9">
      <c r="A20" t="s">
        <v>196</v>
      </c>
      <c r="B20" s="207">
        <v>47</v>
      </c>
      <c r="C20" s="155">
        <v>23</v>
      </c>
      <c r="D20" s="155">
        <v>24</v>
      </c>
      <c r="E20" s="155">
        <v>8</v>
      </c>
      <c r="F20" s="155">
        <v>3</v>
      </c>
      <c r="G20" s="155">
        <v>32</v>
      </c>
      <c r="H20" s="155">
        <v>3</v>
      </c>
      <c r="I20" s="155">
        <v>1</v>
      </c>
    </row>
    <row r="21" spans="1:9">
      <c r="A21" t="s">
        <v>61</v>
      </c>
      <c r="B21" s="207">
        <v>47</v>
      </c>
      <c r="C21" s="155">
        <v>23</v>
      </c>
      <c r="D21" s="155">
        <v>24</v>
      </c>
      <c r="E21" s="155">
        <v>8</v>
      </c>
      <c r="F21" s="155">
        <v>3</v>
      </c>
      <c r="G21" s="155">
        <v>32</v>
      </c>
      <c r="H21" s="155">
        <v>3</v>
      </c>
      <c r="I21" s="155">
        <v>1</v>
      </c>
    </row>
    <row r="22" spans="1:9" ht="7.15" customHeight="1">
      <c r="B22" s="207"/>
      <c r="C22" s="155"/>
      <c r="D22" s="155"/>
      <c r="E22" s="155"/>
      <c r="F22" s="155"/>
      <c r="G22" s="155"/>
      <c r="H22" s="155"/>
      <c r="I22" s="155"/>
    </row>
    <row r="23" spans="1:9">
      <c r="A23" s="1" t="s">
        <v>39</v>
      </c>
      <c r="B23" s="207">
        <v>8</v>
      </c>
      <c r="C23" s="155">
        <v>5</v>
      </c>
      <c r="D23" s="155">
        <v>3</v>
      </c>
      <c r="E23" s="155">
        <v>1</v>
      </c>
      <c r="F23" s="155">
        <v>2</v>
      </c>
      <c r="G23" s="155">
        <v>4</v>
      </c>
      <c r="H23" s="155">
        <v>1</v>
      </c>
      <c r="I23" s="155">
        <v>0</v>
      </c>
    </row>
    <row r="24" spans="1:9">
      <c r="A24" s="1" t="s">
        <v>65</v>
      </c>
      <c r="B24" s="207">
        <v>8</v>
      </c>
      <c r="C24" s="155">
        <v>5</v>
      </c>
      <c r="D24" s="155">
        <v>3</v>
      </c>
      <c r="E24" s="155">
        <v>1</v>
      </c>
      <c r="F24" s="155">
        <v>2</v>
      </c>
      <c r="G24" s="155">
        <v>4</v>
      </c>
      <c r="H24" s="155">
        <v>1</v>
      </c>
      <c r="I24" s="155">
        <v>0</v>
      </c>
    </row>
    <row r="25" spans="1:9" ht="7.9" customHeight="1">
      <c r="B25" s="207"/>
      <c r="C25" s="155"/>
      <c r="D25" s="155"/>
      <c r="E25" s="155"/>
      <c r="F25" s="155"/>
      <c r="G25" s="155"/>
      <c r="H25" s="155"/>
      <c r="I25" s="155"/>
    </row>
    <row r="26" spans="1:9">
      <c r="A26" s="105" t="s">
        <v>198</v>
      </c>
      <c r="B26" s="207">
        <v>27</v>
      </c>
      <c r="C26" s="155">
        <v>6</v>
      </c>
      <c r="D26" s="155">
        <v>21</v>
      </c>
      <c r="E26" s="155">
        <v>2</v>
      </c>
      <c r="F26" s="155">
        <v>1</v>
      </c>
      <c r="G26" s="155">
        <v>8</v>
      </c>
      <c r="H26" s="155">
        <v>8</v>
      </c>
      <c r="I26" s="155">
        <v>8</v>
      </c>
    </row>
    <row r="27" spans="1:9">
      <c r="A27" t="s">
        <v>62</v>
      </c>
      <c r="B27" s="207">
        <v>27</v>
      </c>
      <c r="C27" s="155">
        <v>6</v>
      </c>
      <c r="D27" s="155">
        <v>21</v>
      </c>
      <c r="E27" s="155">
        <v>2</v>
      </c>
      <c r="F27" s="155">
        <v>1</v>
      </c>
      <c r="G27" s="155">
        <v>8</v>
      </c>
      <c r="H27" s="155">
        <v>8</v>
      </c>
      <c r="I27" s="155">
        <v>8</v>
      </c>
    </row>
    <row r="28" spans="1:9" ht="7.9" customHeight="1">
      <c r="B28" s="207"/>
      <c r="C28" s="155"/>
      <c r="D28" s="155"/>
      <c r="E28" s="155"/>
      <c r="F28" s="155"/>
      <c r="G28" s="155"/>
      <c r="H28" s="155"/>
      <c r="I28" s="155"/>
    </row>
    <row r="29" spans="1:9">
      <c r="A29" s="105" t="s">
        <v>197</v>
      </c>
      <c r="B29" s="207">
        <v>31</v>
      </c>
      <c r="C29" s="155">
        <v>5</v>
      </c>
      <c r="D29" s="155">
        <v>26</v>
      </c>
      <c r="E29" s="155">
        <v>1</v>
      </c>
      <c r="F29" s="155">
        <v>4</v>
      </c>
      <c r="G29" s="155">
        <v>10</v>
      </c>
      <c r="H29" s="155">
        <v>15</v>
      </c>
      <c r="I29" s="155">
        <v>1</v>
      </c>
    </row>
    <row r="30" spans="1:9">
      <c r="A30" t="s">
        <v>62</v>
      </c>
      <c r="B30" s="207">
        <v>31</v>
      </c>
      <c r="C30" s="155">
        <v>5</v>
      </c>
      <c r="D30" s="155">
        <v>26</v>
      </c>
      <c r="E30" s="155">
        <v>1</v>
      </c>
      <c r="F30" s="155">
        <v>4</v>
      </c>
      <c r="G30" s="155">
        <v>10</v>
      </c>
      <c r="H30" s="155">
        <v>15</v>
      </c>
      <c r="I30" s="155">
        <v>1</v>
      </c>
    </row>
    <row r="31" spans="1:9" ht="7.9" customHeight="1">
      <c r="B31" s="207"/>
      <c r="C31" s="155"/>
      <c r="D31" s="155"/>
      <c r="E31" s="155"/>
      <c r="F31" s="155"/>
      <c r="G31" s="155"/>
      <c r="H31" s="155"/>
      <c r="I31" s="155"/>
    </row>
    <row r="32" spans="1:9">
      <c r="A32" s="105" t="s">
        <v>199</v>
      </c>
      <c r="B32" s="207">
        <v>14</v>
      </c>
      <c r="C32" s="155">
        <v>6</v>
      </c>
      <c r="D32" s="155">
        <v>8</v>
      </c>
      <c r="E32" s="155">
        <v>0</v>
      </c>
      <c r="F32" s="155">
        <v>3</v>
      </c>
      <c r="G32" s="155">
        <v>3</v>
      </c>
      <c r="H32" s="155">
        <v>4</v>
      </c>
      <c r="I32" s="155">
        <v>4</v>
      </c>
    </row>
    <row r="33" spans="1:12">
      <c r="A33" t="s">
        <v>62</v>
      </c>
      <c r="B33" s="207">
        <v>14</v>
      </c>
      <c r="C33" s="155">
        <v>6</v>
      </c>
      <c r="D33" s="155">
        <v>8</v>
      </c>
      <c r="E33" s="155">
        <v>0</v>
      </c>
      <c r="F33" s="155">
        <v>3</v>
      </c>
      <c r="G33" s="155">
        <v>3</v>
      </c>
      <c r="H33" s="155">
        <v>4</v>
      </c>
      <c r="I33" s="155">
        <v>4</v>
      </c>
    </row>
    <row r="34" spans="1:12">
      <c r="B34" s="207"/>
      <c r="C34" s="155"/>
      <c r="D34" s="155"/>
      <c r="E34" s="155"/>
      <c r="F34" s="155"/>
      <c r="G34" s="155"/>
      <c r="H34" s="155"/>
      <c r="I34" s="155"/>
    </row>
    <row r="35" spans="1:12">
      <c r="A35" s="168" t="s">
        <v>101</v>
      </c>
      <c r="B35" s="167">
        <v>83</v>
      </c>
      <c r="C35" s="167">
        <v>50</v>
      </c>
      <c r="D35" s="167">
        <v>33</v>
      </c>
      <c r="E35" s="167">
        <v>12</v>
      </c>
      <c r="F35" s="167">
        <v>17</v>
      </c>
      <c r="G35" s="167">
        <v>28</v>
      </c>
      <c r="H35" s="167">
        <v>12</v>
      </c>
      <c r="I35" s="167">
        <v>14</v>
      </c>
    </row>
    <row r="36" spans="1:12">
      <c r="A36" t="s">
        <v>61</v>
      </c>
      <c r="B36" s="207">
        <v>58</v>
      </c>
      <c r="C36" s="155">
        <v>34</v>
      </c>
      <c r="D36" s="155">
        <v>24</v>
      </c>
      <c r="E36" s="155">
        <v>11</v>
      </c>
      <c r="F36" s="155">
        <v>13</v>
      </c>
      <c r="G36" s="155">
        <v>24</v>
      </c>
      <c r="H36" s="155">
        <v>8</v>
      </c>
      <c r="I36" s="155">
        <v>2</v>
      </c>
    </row>
    <row r="37" spans="1:12">
      <c r="A37" t="s">
        <v>62</v>
      </c>
      <c r="B37" s="207">
        <v>25</v>
      </c>
      <c r="C37" s="155">
        <v>16</v>
      </c>
      <c r="D37" s="155">
        <v>9</v>
      </c>
      <c r="E37" s="155">
        <v>1</v>
      </c>
      <c r="F37" s="155">
        <v>4</v>
      </c>
      <c r="G37" s="155">
        <v>4</v>
      </c>
      <c r="H37" s="155">
        <v>4</v>
      </c>
      <c r="I37" s="155">
        <v>12</v>
      </c>
    </row>
    <row r="38" spans="1:12">
      <c r="A38" t="s">
        <v>65</v>
      </c>
      <c r="B38" s="207">
        <v>0</v>
      </c>
      <c r="C38" s="155">
        <v>0</v>
      </c>
      <c r="D38" s="155">
        <v>0</v>
      </c>
      <c r="E38" s="155">
        <v>0</v>
      </c>
      <c r="F38" s="155">
        <v>0</v>
      </c>
      <c r="G38" s="155">
        <v>0</v>
      </c>
      <c r="H38" s="155">
        <v>0</v>
      </c>
      <c r="I38" s="155">
        <v>0</v>
      </c>
    </row>
    <row r="39" spans="1:12">
      <c r="A39" s="360" t="s">
        <v>392</v>
      </c>
      <c r="B39" s="360"/>
      <c r="C39" s="360"/>
      <c r="D39" s="360"/>
      <c r="E39" s="360"/>
      <c r="F39" s="360"/>
      <c r="G39" s="360"/>
      <c r="H39" s="360"/>
      <c r="I39" s="360"/>
      <c r="J39" s="262"/>
      <c r="K39" s="262"/>
      <c r="L39" s="262"/>
    </row>
  </sheetData>
  <mergeCells count="5">
    <mergeCell ref="A1:I1"/>
    <mergeCell ref="A2:I2"/>
    <mergeCell ref="B4:D4"/>
    <mergeCell ref="E4:I4"/>
    <mergeCell ref="A39:I39"/>
  </mergeCells>
  <pageMargins left="0.78740157499999996" right="0.78740157499999996" top="0.984251969" bottom="0.984251969" header="0.4921259845" footer="0.4921259845"/>
  <pageSetup paperSize="9" fitToHeight="0" orientation="portrait" r:id="rId1"/>
  <headerFooter alignWithMargins="0"/>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58EB1B-4CCB-4A3F-889A-5F4C6B079540}">
  <sheetPr>
    <tabColor theme="5" tint="0.59999389629810485"/>
    <pageSetUpPr fitToPage="1"/>
  </sheetPr>
  <dimension ref="A1:J28"/>
  <sheetViews>
    <sheetView zoomScaleNormal="100" workbookViewId="0">
      <selection sqref="A1:I1"/>
    </sheetView>
  </sheetViews>
  <sheetFormatPr baseColWidth="10" defaultRowHeight="12.75"/>
  <cols>
    <col min="1" max="1" width="73.85546875" style="319" customWidth="1"/>
    <col min="2" max="2" width="6" style="319" customWidth="1"/>
    <col min="3" max="4" width="8.5703125" style="319" customWidth="1"/>
    <col min="5" max="5" width="6" style="319" customWidth="1"/>
    <col min="6" max="6" width="11.28515625" style="319" customWidth="1"/>
    <col min="7" max="7" width="8.140625" style="319" customWidth="1"/>
    <col min="8" max="16384" width="11.42578125" style="319"/>
  </cols>
  <sheetData>
    <row r="1" spans="1:7" ht="32.25" customHeight="1">
      <c r="A1" s="403" t="s">
        <v>522</v>
      </c>
      <c r="B1" s="403"/>
      <c r="C1" s="403"/>
      <c r="D1" s="403"/>
      <c r="E1" s="403"/>
      <c r="F1" s="403"/>
      <c r="G1" s="403"/>
    </row>
    <row r="2" spans="1:7">
      <c r="A2" s="382" t="s">
        <v>58</v>
      </c>
      <c r="B2" s="379"/>
      <c r="C2" s="379"/>
      <c r="D2" s="379"/>
      <c r="E2" s="379"/>
      <c r="F2" s="379"/>
      <c r="G2" s="379"/>
    </row>
    <row r="3" spans="1:7">
      <c r="A3" s="1"/>
      <c r="B3" s="1"/>
      <c r="C3" s="1"/>
      <c r="D3" s="1"/>
      <c r="E3" s="1"/>
      <c r="F3" s="375" t="s">
        <v>521</v>
      </c>
      <c r="G3" s="376"/>
    </row>
    <row r="4" spans="1:7">
      <c r="A4" s="1"/>
      <c r="B4" s="113" t="s">
        <v>3</v>
      </c>
      <c r="C4" s="113"/>
      <c r="D4" s="2"/>
      <c r="E4" s="404" t="s">
        <v>94</v>
      </c>
      <c r="F4" s="404"/>
      <c r="G4" s="404"/>
    </row>
    <row r="5" spans="1:7">
      <c r="A5" s="4"/>
      <c r="B5" s="322"/>
      <c r="C5" s="325" t="s">
        <v>4</v>
      </c>
      <c r="D5" s="325" t="s">
        <v>5</v>
      </c>
      <c r="E5" s="325" t="s">
        <v>51</v>
      </c>
      <c r="F5" s="325" t="s">
        <v>95</v>
      </c>
      <c r="G5" s="325" t="s">
        <v>55</v>
      </c>
    </row>
    <row r="6" spans="1:7" ht="19.5" customHeight="1">
      <c r="A6" s="330" t="s">
        <v>8</v>
      </c>
      <c r="B6" s="352">
        <v>39</v>
      </c>
      <c r="C6" s="351">
        <v>10</v>
      </c>
      <c r="D6" s="351">
        <v>29</v>
      </c>
      <c r="E6" s="351">
        <v>24</v>
      </c>
      <c r="F6" s="351">
        <v>14</v>
      </c>
      <c r="G6" s="351">
        <v>1</v>
      </c>
    </row>
    <row r="7" spans="1:7" ht="16.5" customHeight="1">
      <c r="A7" s="350" t="s">
        <v>520</v>
      </c>
      <c r="B7" s="347">
        <v>24</v>
      </c>
      <c r="C7" s="349">
        <v>3</v>
      </c>
      <c r="D7" s="349">
        <v>21</v>
      </c>
      <c r="E7" s="349" t="s">
        <v>88</v>
      </c>
      <c r="F7" s="349" t="s">
        <v>88</v>
      </c>
      <c r="G7" s="349" t="s">
        <v>88</v>
      </c>
    </row>
    <row r="8" spans="1:7">
      <c r="A8" s="54" t="s">
        <v>519</v>
      </c>
      <c r="B8" s="345">
        <v>8</v>
      </c>
      <c r="C8" s="155">
        <v>0</v>
      </c>
      <c r="D8" s="155">
        <v>8</v>
      </c>
      <c r="E8" s="155">
        <v>6</v>
      </c>
      <c r="F8" s="155">
        <v>2</v>
      </c>
      <c r="G8" s="155">
        <v>0</v>
      </c>
    </row>
    <row r="9" spans="1:7">
      <c r="A9" s="70" t="s">
        <v>506</v>
      </c>
      <c r="B9" s="345">
        <v>7</v>
      </c>
      <c r="C9" s="155">
        <v>1</v>
      </c>
      <c r="D9" s="155">
        <v>6</v>
      </c>
      <c r="E9" s="155">
        <v>4</v>
      </c>
      <c r="F9" s="155">
        <v>3</v>
      </c>
      <c r="G9" s="155">
        <v>0</v>
      </c>
    </row>
    <row r="10" spans="1:7">
      <c r="A10" s="70" t="s">
        <v>508</v>
      </c>
      <c r="B10" s="345">
        <v>4</v>
      </c>
      <c r="C10" s="155">
        <v>1</v>
      </c>
      <c r="D10" s="155">
        <v>3</v>
      </c>
      <c r="E10" s="155">
        <v>3</v>
      </c>
      <c r="F10" s="155">
        <v>0</v>
      </c>
      <c r="G10" s="155">
        <v>1</v>
      </c>
    </row>
    <row r="11" spans="1:7">
      <c r="A11" s="70" t="s">
        <v>507</v>
      </c>
      <c r="B11" s="345">
        <v>4</v>
      </c>
      <c r="C11" s="155">
        <v>1</v>
      </c>
      <c r="D11" s="155">
        <v>3</v>
      </c>
      <c r="E11" s="155" t="s">
        <v>88</v>
      </c>
      <c r="F11" s="155" t="s">
        <v>88</v>
      </c>
      <c r="G11" s="155" t="s">
        <v>88</v>
      </c>
    </row>
    <row r="12" spans="1:7">
      <c r="A12" s="70" t="s">
        <v>518</v>
      </c>
      <c r="B12" s="345">
        <v>1</v>
      </c>
      <c r="C12" s="153">
        <v>0</v>
      </c>
      <c r="D12" s="153">
        <v>1</v>
      </c>
      <c r="E12" s="153" t="s">
        <v>88</v>
      </c>
      <c r="F12" s="153" t="s">
        <v>88</v>
      </c>
      <c r="G12" s="153" t="s">
        <v>88</v>
      </c>
    </row>
    <row r="13" spans="1:7" ht="16.5" customHeight="1">
      <c r="A13" s="348" t="s">
        <v>517</v>
      </c>
      <c r="B13" s="347">
        <v>14</v>
      </c>
      <c r="C13" s="346">
        <v>6</v>
      </c>
      <c r="D13" s="346">
        <v>8</v>
      </c>
      <c r="E13" s="346" t="s">
        <v>88</v>
      </c>
      <c r="F13" s="346" t="s">
        <v>88</v>
      </c>
      <c r="G13" s="346" t="s">
        <v>88</v>
      </c>
    </row>
    <row r="14" spans="1:7">
      <c r="A14" s="70" t="s">
        <v>16</v>
      </c>
      <c r="B14" s="345">
        <v>1</v>
      </c>
      <c r="C14" s="153">
        <v>1</v>
      </c>
      <c r="D14" s="153">
        <v>0</v>
      </c>
      <c r="E14" s="153" t="s">
        <v>88</v>
      </c>
      <c r="F14" s="153" t="s">
        <v>88</v>
      </c>
      <c r="G14" s="153" t="s">
        <v>88</v>
      </c>
    </row>
    <row r="15" spans="1:7">
      <c r="A15" s="70" t="s">
        <v>29</v>
      </c>
      <c r="B15" s="345">
        <v>1</v>
      </c>
      <c r="C15" s="153">
        <v>1</v>
      </c>
      <c r="D15" s="153">
        <v>0</v>
      </c>
      <c r="E15" s="153" t="s">
        <v>88</v>
      </c>
      <c r="F15" s="153" t="s">
        <v>88</v>
      </c>
      <c r="G15" s="153" t="s">
        <v>88</v>
      </c>
    </row>
    <row r="16" spans="1:7">
      <c r="A16" s="70" t="s">
        <v>28</v>
      </c>
      <c r="B16" s="345">
        <v>1</v>
      </c>
      <c r="C16" s="153">
        <v>1</v>
      </c>
      <c r="D16" s="153">
        <v>0</v>
      </c>
      <c r="E16" s="153" t="s">
        <v>88</v>
      </c>
      <c r="F16" s="153" t="s">
        <v>88</v>
      </c>
      <c r="G16" s="153" t="s">
        <v>88</v>
      </c>
    </row>
    <row r="17" spans="1:10">
      <c r="A17" s="70" t="s">
        <v>25</v>
      </c>
      <c r="B17" s="345">
        <v>11</v>
      </c>
      <c r="C17" s="153">
        <v>3</v>
      </c>
      <c r="D17" s="153">
        <v>8</v>
      </c>
      <c r="E17" s="153">
        <v>6</v>
      </c>
      <c r="F17" s="153">
        <v>5</v>
      </c>
      <c r="G17" s="153">
        <v>0</v>
      </c>
    </row>
    <row r="18" spans="1:10" ht="16.5" customHeight="1">
      <c r="A18" s="348" t="s">
        <v>516</v>
      </c>
      <c r="B18" s="347">
        <v>1</v>
      </c>
      <c r="C18" s="346">
        <v>1</v>
      </c>
      <c r="D18" s="346">
        <v>0</v>
      </c>
      <c r="E18" s="346" t="s">
        <v>88</v>
      </c>
      <c r="F18" s="346" t="s">
        <v>88</v>
      </c>
      <c r="G18" s="346" t="s">
        <v>88</v>
      </c>
    </row>
    <row r="19" spans="1:10">
      <c r="A19" s="70" t="s">
        <v>220</v>
      </c>
      <c r="B19" s="345">
        <v>1</v>
      </c>
      <c r="C19" s="153">
        <v>1</v>
      </c>
      <c r="D19" s="153">
        <v>0</v>
      </c>
      <c r="E19" s="153" t="s">
        <v>88</v>
      </c>
      <c r="F19" s="153" t="s">
        <v>88</v>
      </c>
      <c r="G19" s="153" t="s">
        <v>88</v>
      </c>
    </row>
    <row r="20" spans="1:10">
      <c r="A20" s="360" t="s">
        <v>392</v>
      </c>
      <c r="B20" s="360"/>
      <c r="C20" s="360"/>
      <c r="D20" s="360"/>
      <c r="E20" s="360"/>
      <c r="F20" s="360"/>
      <c r="G20" s="360"/>
      <c r="H20" s="262"/>
      <c r="I20" s="262"/>
      <c r="J20" s="262"/>
    </row>
    <row r="21" spans="1:10">
      <c r="A21" s="321"/>
      <c r="B21" s="155"/>
      <c r="C21" s="155"/>
      <c r="D21" s="155"/>
      <c r="E21" s="155"/>
      <c r="F21" s="155"/>
      <c r="G21" s="155"/>
    </row>
    <row r="22" spans="1:10">
      <c r="A22" s="320" t="s">
        <v>33</v>
      </c>
    </row>
    <row r="23" spans="1:10" ht="12.75" customHeight="1">
      <c r="A23" s="369" t="s">
        <v>515</v>
      </c>
      <c r="B23" s="369"/>
      <c r="C23" s="369"/>
      <c r="D23" s="369"/>
      <c r="E23" s="369"/>
      <c r="F23" s="369"/>
      <c r="G23" s="369"/>
    </row>
    <row r="26" spans="1:10">
      <c r="A26" s="35"/>
      <c r="B26" s="344"/>
      <c r="C26" s="344"/>
      <c r="D26" s="344"/>
      <c r="E26" s="344"/>
      <c r="F26" s="344"/>
      <c r="G26" s="344"/>
    </row>
    <row r="27" spans="1:10">
      <c r="A27" s="35"/>
    </row>
    <row r="28" spans="1:10">
      <c r="A28" s="35"/>
    </row>
  </sheetData>
  <mergeCells count="6">
    <mergeCell ref="A1:G1"/>
    <mergeCell ref="A2:G2"/>
    <mergeCell ref="F3:G3"/>
    <mergeCell ref="E4:G4"/>
    <mergeCell ref="A23:G23"/>
    <mergeCell ref="A20:G20"/>
  </mergeCells>
  <pageMargins left="0.78740157499999996" right="0.78740157499999996" top="0.984251969" bottom="0.984251969" header="0.4921259845" footer="0.4921259845"/>
  <pageSetup paperSize="9" scale="70" fitToHeight="0" orientation="portrait" r:id="rId1"/>
  <headerFooter alignWithMargins="0"/>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75463E-9EB1-4932-A396-E92BCF9BF16D}">
  <sheetPr>
    <tabColor theme="5" tint="0.59999389629810485"/>
    <pageSetUpPr fitToPage="1"/>
  </sheetPr>
  <dimension ref="A1:I14"/>
  <sheetViews>
    <sheetView zoomScaleNormal="100" workbookViewId="0">
      <selection sqref="A1:I1"/>
    </sheetView>
  </sheetViews>
  <sheetFormatPr baseColWidth="10" defaultRowHeight="12.75"/>
  <cols>
    <col min="1" max="1" width="67.7109375" style="319" customWidth="1"/>
    <col min="2" max="2" width="7.85546875" style="319" bestFit="1" customWidth="1"/>
    <col min="3" max="4" width="8.28515625" style="319" customWidth="1"/>
    <col min="5" max="5" width="6.140625" style="319" customWidth="1"/>
    <col min="6" max="6" width="5.7109375" style="319" customWidth="1"/>
    <col min="7" max="7" width="5.140625" style="319" customWidth="1"/>
    <col min="8" max="8" width="4" style="319" customWidth="1"/>
    <col min="9" max="9" width="7.85546875" style="319" customWidth="1"/>
    <col min="10" max="16384" width="11.42578125" style="319"/>
  </cols>
  <sheetData>
    <row r="1" spans="1:9" ht="38.25" customHeight="1">
      <c r="A1" s="403" t="s">
        <v>524</v>
      </c>
      <c r="B1" s="405"/>
      <c r="C1" s="405"/>
      <c r="D1" s="405"/>
      <c r="E1" s="405"/>
      <c r="F1" s="405"/>
      <c r="G1" s="405"/>
      <c r="H1" s="405"/>
      <c r="I1" s="402"/>
    </row>
    <row r="2" spans="1:9">
      <c r="A2" s="382" t="s">
        <v>58</v>
      </c>
      <c r="B2" s="379"/>
      <c r="C2" s="379"/>
      <c r="D2" s="379"/>
      <c r="E2" s="379"/>
      <c r="F2" s="379"/>
      <c r="G2" s="379"/>
      <c r="H2" s="379"/>
    </row>
    <row r="3" spans="1:9">
      <c r="A3" s="1"/>
      <c r="B3" s="1"/>
      <c r="C3" s="1"/>
      <c r="D3" s="1"/>
      <c r="E3" s="1"/>
      <c r="F3" s="1"/>
      <c r="G3" s="375" t="s">
        <v>523</v>
      </c>
      <c r="H3" s="375"/>
      <c r="I3" s="374"/>
    </row>
    <row r="4" spans="1:9">
      <c r="A4" s="1"/>
      <c r="B4" s="323" t="s">
        <v>3</v>
      </c>
      <c r="C4" s="323"/>
      <c r="D4" s="18"/>
      <c r="E4" s="377" t="s">
        <v>50</v>
      </c>
      <c r="F4" s="377"/>
      <c r="G4" s="377"/>
      <c r="H4" s="377"/>
    </row>
    <row r="5" spans="1:9">
      <c r="A5" s="4"/>
      <c r="B5" s="322"/>
      <c r="C5" s="325" t="s">
        <v>4</v>
      </c>
      <c r="D5" s="325" t="s">
        <v>5</v>
      </c>
      <c r="E5" s="325" t="s">
        <v>51</v>
      </c>
      <c r="F5" s="325" t="s">
        <v>52</v>
      </c>
      <c r="G5" s="325" t="s">
        <v>53</v>
      </c>
      <c r="H5" s="325" t="s">
        <v>54</v>
      </c>
      <c r="I5" s="356" t="s">
        <v>453</v>
      </c>
    </row>
    <row r="6" spans="1:9" ht="19.5" customHeight="1">
      <c r="A6" s="355" t="s">
        <v>520</v>
      </c>
      <c r="B6" s="354">
        <v>63</v>
      </c>
      <c r="C6" s="353">
        <v>16</v>
      </c>
      <c r="D6" s="353">
        <v>47</v>
      </c>
      <c r="E6" s="353">
        <v>24</v>
      </c>
      <c r="F6" s="353">
        <v>23</v>
      </c>
      <c r="G6" s="353">
        <v>8</v>
      </c>
      <c r="H6" s="353">
        <v>8</v>
      </c>
      <c r="I6" s="353">
        <v>0</v>
      </c>
    </row>
    <row r="7" spans="1:9" ht="25.5">
      <c r="A7" s="70" t="s">
        <v>519</v>
      </c>
      <c r="B7" s="345">
        <v>15</v>
      </c>
      <c r="C7" s="155">
        <v>1</v>
      </c>
      <c r="D7" s="155">
        <v>14</v>
      </c>
      <c r="E7" s="155">
        <v>8</v>
      </c>
      <c r="F7" s="155">
        <v>4</v>
      </c>
      <c r="G7" s="155">
        <v>0</v>
      </c>
      <c r="H7" s="155">
        <v>3</v>
      </c>
      <c r="I7" s="155">
        <v>0</v>
      </c>
    </row>
    <row r="8" spans="1:9">
      <c r="A8" s="10" t="s">
        <v>508</v>
      </c>
      <c r="B8" s="345">
        <v>13</v>
      </c>
      <c r="C8" s="155">
        <v>6</v>
      </c>
      <c r="D8" s="155">
        <v>7</v>
      </c>
      <c r="E8" s="155">
        <v>4</v>
      </c>
      <c r="F8" s="155">
        <v>6</v>
      </c>
      <c r="G8" s="155">
        <v>2</v>
      </c>
      <c r="H8" s="155">
        <v>1</v>
      </c>
      <c r="I8" s="155">
        <v>0</v>
      </c>
    </row>
    <row r="9" spans="1:9">
      <c r="A9" s="10" t="s">
        <v>507</v>
      </c>
      <c r="B9" s="345">
        <v>13</v>
      </c>
      <c r="C9" s="155">
        <v>5</v>
      </c>
      <c r="D9" s="155">
        <v>8</v>
      </c>
      <c r="E9" s="155">
        <v>4</v>
      </c>
      <c r="F9" s="155">
        <v>5</v>
      </c>
      <c r="G9" s="155">
        <v>1</v>
      </c>
      <c r="H9" s="155">
        <v>3</v>
      </c>
      <c r="I9" s="155">
        <v>0</v>
      </c>
    </row>
    <row r="10" spans="1:9">
      <c r="A10" s="54" t="s">
        <v>506</v>
      </c>
      <c r="B10" s="345">
        <v>12</v>
      </c>
      <c r="C10" s="155">
        <v>2</v>
      </c>
      <c r="D10" s="155">
        <v>10</v>
      </c>
      <c r="E10" s="155">
        <v>7</v>
      </c>
      <c r="F10" s="155">
        <v>2</v>
      </c>
      <c r="G10" s="155">
        <v>3</v>
      </c>
      <c r="H10" s="155">
        <v>0</v>
      </c>
      <c r="I10" s="155">
        <v>0</v>
      </c>
    </row>
    <row r="11" spans="1:9">
      <c r="A11" s="54" t="s">
        <v>518</v>
      </c>
      <c r="B11" s="345">
        <v>10</v>
      </c>
      <c r="C11" s="155">
        <v>2</v>
      </c>
      <c r="D11" s="155">
        <v>8</v>
      </c>
      <c r="E11" s="155">
        <v>1</v>
      </c>
      <c r="F11" s="155">
        <v>6</v>
      </c>
      <c r="G11" s="155">
        <v>2</v>
      </c>
      <c r="H11" s="155">
        <v>1</v>
      </c>
      <c r="I11" s="155">
        <v>0</v>
      </c>
    </row>
    <row r="12" spans="1:9">
      <c r="A12" s="360" t="s">
        <v>392</v>
      </c>
      <c r="B12" s="360"/>
      <c r="C12" s="360"/>
      <c r="D12" s="360"/>
      <c r="E12" s="360"/>
      <c r="F12" s="360"/>
      <c r="G12" s="360"/>
      <c r="H12" s="360"/>
      <c r="I12" s="360"/>
    </row>
    <row r="14" spans="1:9">
      <c r="A14" s="10"/>
    </row>
  </sheetData>
  <mergeCells count="5">
    <mergeCell ref="A1:I1"/>
    <mergeCell ref="A2:H2"/>
    <mergeCell ref="G3:I3"/>
    <mergeCell ref="E4:H4"/>
    <mergeCell ref="A12:I12"/>
  </mergeCells>
  <pageMargins left="0.78740157499999996" right="0.78740157499999996" top="0.984251969" bottom="0.984251969" header="0.4921259845" footer="0.4921259845"/>
  <pageSetup paperSize="9" scale="72" fitToHeight="0" orientation="portrait" r:id="rId1"/>
  <headerFooter alignWithMargins="0"/>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6DA830-A7F9-41F4-ABE8-4BA02BC7EDAA}">
  <sheetPr>
    <tabColor theme="5" tint="0.59999389629810485"/>
    <pageSetUpPr fitToPage="1"/>
  </sheetPr>
  <dimension ref="A1:P56"/>
  <sheetViews>
    <sheetView zoomScaleNormal="100" workbookViewId="0">
      <selection activeCell="A37" sqref="A37:F37"/>
    </sheetView>
  </sheetViews>
  <sheetFormatPr baseColWidth="10" defaultRowHeight="12.75"/>
  <cols>
    <col min="1" max="1" width="45.5703125" bestFit="1" customWidth="1"/>
    <col min="2" max="2" width="8.5703125" customWidth="1"/>
    <col min="3" max="4" width="6" customWidth="1"/>
    <col min="5" max="5" width="5.7109375" customWidth="1"/>
    <col min="6" max="9" width="7" customWidth="1"/>
    <col min="10" max="10" width="7.28515625" customWidth="1"/>
    <col min="11" max="12" width="7.5703125" customWidth="1"/>
  </cols>
  <sheetData>
    <row r="1" spans="1:12" ht="15.75">
      <c r="A1" s="381" t="s">
        <v>340</v>
      </c>
      <c r="B1" s="374"/>
      <c r="C1" s="374"/>
      <c r="D1" s="374"/>
      <c r="E1" s="374"/>
      <c r="F1" s="374"/>
      <c r="G1" s="374"/>
      <c r="H1" s="374"/>
      <c r="I1" s="374"/>
      <c r="J1" s="374"/>
      <c r="K1" s="374"/>
      <c r="L1" s="374"/>
    </row>
    <row r="2" spans="1:12">
      <c r="A2" s="376" t="s">
        <v>1</v>
      </c>
      <c r="B2" s="376"/>
      <c r="C2" s="376"/>
      <c r="D2" s="376"/>
      <c r="E2" s="376"/>
      <c r="F2" s="376"/>
      <c r="G2" s="376"/>
      <c r="H2" s="376"/>
      <c r="I2" s="376"/>
      <c r="J2" s="376"/>
      <c r="K2" s="376"/>
      <c r="L2" s="376"/>
    </row>
    <row r="3" spans="1:12">
      <c r="A3" s="375" t="s">
        <v>341</v>
      </c>
      <c r="B3" s="374"/>
      <c r="C3" s="374"/>
      <c r="D3" s="374"/>
      <c r="E3" s="374"/>
      <c r="F3" s="374"/>
      <c r="G3" s="374"/>
      <c r="H3" s="374"/>
      <c r="I3" s="374"/>
      <c r="J3" s="374"/>
      <c r="K3" s="374"/>
      <c r="L3" s="374"/>
    </row>
    <row r="4" spans="1:12">
      <c r="A4" s="1"/>
      <c r="B4" s="406" t="s">
        <v>80</v>
      </c>
      <c r="C4" s="407"/>
      <c r="D4" s="407"/>
      <c r="E4" s="407"/>
      <c r="F4" s="407"/>
      <c r="G4" s="407"/>
      <c r="H4" s="407"/>
      <c r="I4" s="407"/>
      <c r="J4" s="408" t="s">
        <v>81</v>
      </c>
      <c r="K4" s="409"/>
      <c r="L4" s="409"/>
    </row>
    <row r="5" spans="1:12">
      <c r="A5" s="1"/>
      <c r="B5" s="410" t="s">
        <v>3</v>
      </c>
      <c r="C5" s="412" t="s">
        <v>342</v>
      </c>
      <c r="D5" s="413"/>
      <c r="E5" s="414" t="s">
        <v>94</v>
      </c>
      <c r="F5" s="414"/>
      <c r="G5" s="414"/>
      <c r="H5" s="414"/>
      <c r="I5" s="414"/>
      <c r="J5" s="410" t="s">
        <v>8</v>
      </c>
      <c r="K5" s="412" t="s">
        <v>342</v>
      </c>
      <c r="L5" s="413"/>
    </row>
    <row r="6" spans="1:12">
      <c r="A6" s="4"/>
      <c r="B6" s="411"/>
      <c r="C6" s="129" t="s">
        <v>343</v>
      </c>
      <c r="D6" s="129" t="s">
        <v>344</v>
      </c>
      <c r="E6" s="61" t="s">
        <v>51</v>
      </c>
      <c r="F6" s="61" t="s">
        <v>52</v>
      </c>
      <c r="G6" s="61" t="s">
        <v>53</v>
      </c>
      <c r="H6" s="61" t="s">
        <v>54</v>
      </c>
      <c r="I6" s="61" t="s">
        <v>55</v>
      </c>
      <c r="J6" s="411"/>
      <c r="K6" s="129" t="s">
        <v>343</v>
      </c>
      <c r="L6" s="130" t="s">
        <v>344</v>
      </c>
    </row>
    <row r="7" spans="1:12" ht="12.6" customHeight="1">
      <c r="A7" s="190" t="s">
        <v>83</v>
      </c>
      <c r="B7" s="238">
        <v>0</v>
      </c>
      <c r="C7" s="239">
        <v>0</v>
      </c>
      <c r="D7" s="239">
        <v>0</v>
      </c>
      <c r="E7" s="240">
        <v>0</v>
      </c>
      <c r="F7" s="240">
        <v>0</v>
      </c>
      <c r="G7" s="240">
        <v>0</v>
      </c>
      <c r="H7" s="240">
        <v>0</v>
      </c>
      <c r="I7" s="240">
        <v>0</v>
      </c>
      <c r="J7" s="241">
        <v>0</v>
      </c>
      <c r="K7" s="242">
        <v>0</v>
      </c>
      <c r="L7" s="242">
        <v>0</v>
      </c>
    </row>
    <row r="8" spans="1:12">
      <c r="A8" s="243" t="s">
        <v>84</v>
      </c>
      <c r="B8" s="244">
        <v>0</v>
      </c>
      <c r="C8" s="245">
        <v>0</v>
      </c>
      <c r="D8" s="245">
        <v>0</v>
      </c>
      <c r="E8" s="245">
        <v>0</v>
      </c>
      <c r="F8" s="245">
        <v>0</v>
      </c>
      <c r="G8" s="245">
        <v>0</v>
      </c>
      <c r="H8" s="245">
        <v>0</v>
      </c>
      <c r="I8" s="245">
        <v>0</v>
      </c>
      <c r="J8" s="241">
        <v>0</v>
      </c>
      <c r="K8" s="246">
        <v>0</v>
      </c>
      <c r="L8" s="246">
        <v>0</v>
      </c>
    </row>
    <row r="9" spans="1:12">
      <c r="A9" s="131" t="s">
        <v>218</v>
      </c>
      <c r="B9" s="232">
        <v>0</v>
      </c>
      <c r="C9" s="132">
        <v>0</v>
      </c>
      <c r="D9" s="132">
        <v>0</v>
      </c>
      <c r="E9" s="132">
        <v>0</v>
      </c>
      <c r="F9" s="132">
        <v>0</v>
      </c>
      <c r="G9" s="132">
        <v>0</v>
      </c>
      <c r="H9" s="132">
        <v>0</v>
      </c>
      <c r="I9" s="132">
        <v>0</v>
      </c>
      <c r="J9" s="194">
        <v>0</v>
      </c>
      <c r="K9" s="133">
        <v>0</v>
      </c>
      <c r="L9" s="134">
        <v>0</v>
      </c>
    </row>
    <row r="10" spans="1:12">
      <c r="A10" s="69" t="s">
        <v>345</v>
      </c>
      <c r="B10" s="194">
        <v>0</v>
      </c>
      <c r="C10" s="45">
        <v>0</v>
      </c>
      <c r="D10" s="45">
        <v>0</v>
      </c>
      <c r="E10" s="45">
        <v>0</v>
      </c>
      <c r="F10" s="45">
        <v>0</v>
      </c>
      <c r="G10" s="45">
        <v>0</v>
      </c>
      <c r="H10" s="45">
        <v>0</v>
      </c>
      <c r="I10" s="45">
        <v>0</v>
      </c>
      <c r="J10" s="194">
        <v>0</v>
      </c>
      <c r="K10" s="45">
        <v>0</v>
      </c>
      <c r="L10" s="45">
        <v>0</v>
      </c>
    </row>
    <row r="11" spans="1:12">
      <c r="A11" s="243" t="s">
        <v>346</v>
      </c>
      <c r="B11" s="244">
        <v>0</v>
      </c>
      <c r="C11" s="245">
        <v>0</v>
      </c>
      <c r="D11" s="245">
        <v>0</v>
      </c>
      <c r="E11" s="245">
        <v>0</v>
      </c>
      <c r="F11" s="245">
        <v>0</v>
      </c>
      <c r="G11" s="245">
        <v>0</v>
      </c>
      <c r="H11" s="245">
        <v>0</v>
      </c>
      <c r="I11" s="245">
        <v>0</v>
      </c>
      <c r="J11" s="241">
        <v>0</v>
      </c>
      <c r="K11" s="246">
        <v>0</v>
      </c>
      <c r="L11" s="246">
        <v>0</v>
      </c>
    </row>
    <row r="12" spans="1:12">
      <c r="A12" s="131" t="s">
        <v>218</v>
      </c>
      <c r="B12" s="232">
        <v>0</v>
      </c>
      <c r="C12" s="132">
        <v>0</v>
      </c>
      <c r="D12" s="132">
        <v>0</v>
      </c>
      <c r="E12" s="132">
        <v>0</v>
      </c>
      <c r="F12" s="132">
        <v>0</v>
      </c>
      <c r="G12" s="132">
        <v>0</v>
      </c>
      <c r="H12" s="132">
        <v>0</v>
      </c>
      <c r="I12" s="132">
        <v>0</v>
      </c>
      <c r="J12" s="194">
        <v>0</v>
      </c>
      <c r="K12" s="133">
        <v>0</v>
      </c>
      <c r="L12" s="134">
        <v>0</v>
      </c>
    </row>
    <row r="13" spans="1:12">
      <c r="A13" s="10" t="s">
        <v>347</v>
      </c>
      <c r="B13" s="194">
        <v>0</v>
      </c>
      <c r="C13" s="51">
        <v>0</v>
      </c>
      <c r="D13" s="51">
        <v>0</v>
      </c>
      <c r="E13" s="51">
        <v>0</v>
      </c>
      <c r="F13" s="51">
        <v>0</v>
      </c>
      <c r="G13" s="51">
        <v>0</v>
      </c>
      <c r="H13" s="51">
        <v>0</v>
      </c>
      <c r="I13" s="51">
        <v>0</v>
      </c>
      <c r="J13" s="194">
        <v>0</v>
      </c>
      <c r="K13" s="51">
        <v>0</v>
      </c>
      <c r="L13" s="51">
        <v>0</v>
      </c>
    </row>
    <row r="14" spans="1:12">
      <c r="A14" s="243" t="s">
        <v>87</v>
      </c>
      <c r="B14" s="244">
        <v>0</v>
      </c>
      <c r="C14" s="245">
        <v>0</v>
      </c>
      <c r="D14" s="245">
        <v>0</v>
      </c>
      <c r="E14" s="245">
        <v>0</v>
      </c>
      <c r="F14" s="245">
        <v>0</v>
      </c>
      <c r="G14" s="245">
        <v>0</v>
      </c>
      <c r="H14" s="245">
        <v>0</v>
      </c>
      <c r="I14" s="245">
        <v>0</v>
      </c>
      <c r="J14" s="241">
        <v>0</v>
      </c>
      <c r="K14" s="246">
        <v>0</v>
      </c>
      <c r="L14" s="246">
        <v>0</v>
      </c>
    </row>
    <row r="15" spans="1:12">
      <c r="A15" s="135" t="s">
        <v>348</v>
      </c>
      <c r="B15" s="197">
        <v>0</v>
      </c>
      <c r="C15" s="51">
        <v>0</v>
      </c>
      <c r="D15" s="51">
        <v>0</v>
      </c>
      <c r="E15" s="51">
        <v>0</v>
      </c>
      <c r="F15" s="51">
        <v>0</v>
      </c>
      <c r="G15" s="51">
        <v>0</v>
      </c>
      <c r="H15" s="51">
        <v>0</v>
      </c>
      <c r="I15" s="51">
        <v>0</v>
      </c>
      <c r="J15" s="194">
        <v>0</v>
      </c>
      <c r="K15" s="133">
        <v>0</v>
      </c>
      <c r="L15" s="134">
        <v>0</v>
      </c>
    </row>
    <row r="16" spans="1:12">
      <c r="A16" s="136" t="s">
        <v>349</v>
      </c>
      <c r="B16" s="197">
        <v>0</v>
      </c>
      <c r="C16" s="51">
        <v>0</v>
      </c>
      <c r="D16" s="51">
        <v>0</v>
      </c>
      <c r="E16" s="51">
        <v>0</v>
      </c>
      <c r="F16" s="51">
        <v>0</v>
      </c>
      <c r="G16" s="51">
        <v>0</v>
      </c>
      <c r="H16" s="51">
        <v>0</v>
      </c>
      <c r="I16" s="51">
        <v>0</v>
      </c>
      <c r="J16" s="194">
        <v>0</v>
      </c>
      <c r="K16" s="51">
        <v>0</v>
      </c>
      <c r="L16" s="51">
        <v>0</v>
      </c>
    </row>
    <row r="17" spans="1:12">
      <c r="A17" s="21" t="s">
        <v>345</v>
      </c>
      <c r="B17" s="194">
        <v>0</v>
      </c>
      <c r="C17" s="45">
        <v>0</v>
      </c>
      <c r="D17" s="45">
        <v>0</v>
      </c>
      <c r="E17" s="45">
        <v>0</v>
      </c>
      <c r="F17" s="45">
        <v>0</v>
      </c>
      <c r="G17" s="45">
        <v>0</v>
      </c>
      <c r="H17" s="45">
        <v>0</v>
      </c>
      <c r="I17" s="45">
        <v>0</v>
      </c>
      <c r="J17" s="194">
        <v>0</v>
      </c>
      <c r="K17" s="51">
        <v>0</v>
      </c>
      <c r="L17" s="51">
        <v>0</v>
      </c>
    </row>
    <row r="18" spans="1:12" ht="19.5" customHeight="1">
      <c r="A18" s="190" t="s">
        <v>75</v>
      </c>
      <c r="B18" s="247">
        <v>17</v>
      </c>
      <c r="C18" s="248">
        <v>6</v>
      </c>
      <c r="D18" s="249">
        <v>11</v>
      </c>
      <c r="E18" s="249">
        <v>2</v>
      </c>
      <c r="F18" s="249">
        <v>6</v>
      </c>
      <c r="G18" s="249">
        <v>5</v>
      </c>
      <c r="H18" s="249">
        <v>2</v>
      </c>
      <c r="I18" s="249">
        <v>2</v>
      </c>
      <c r="J18" s="250">
        <v>7.93</v>
      </c>
      <c r="K18" s="251">
        <v>3.9</v>
      </c>
      <c r="L18" s="252">
        <v>4.03</v>
      </c>
    </row>
    <row r="19" spans="1:12" ht="16.5" customHeight="1">
      <c r="A19" s="243" t="s">
        <v>84</v>
      </c>
      <c r="B19" s="253">
        <v>9</v>
      </c>
      <c r="C19" s="254">
        <v>0</v>
      </c>
      <c r="D19" s="255">
        <v>9</v>
      </c>
      <c r="E19" s="255">
        <v>0</v>
      </c>
      <c r="F19" s="255">
        <v>4</v>
      </c>
      <c r="G19" s="255">
        <v>3</v>
      </c>
      <c r="H19" s="255">
        <v>2</v>
      </c>
      <c r="I19" s="255">
        <v>0</v>
      </c>
      <c r="J19" s="256">
        <v>1.94</v>
      </c>
      <c r="K19" s="246">
        <v>0</v>
      </c>
      <c r="L19" s="257">
        <v>1.94</v>
      </c>
    </row>
    <row r="20" spans="1:12">
      <c r="A20" s="136" t="s">
        <v>350</v>
      </c>
      <c r="B20" s="234">
        <v>6</v>
      </c>
      <c r="C20" s="140">
        <v>0</v>
      </c>
      <c r="D20" s="142">
        <v>6</v>
      </c>
      <c r="E20" s="51">
        <v>0</v>
      </c>
      <c r="F20" s="51">
        <v>4</v>
      </c>
      <c r="G20" s="51">
        <v>2</v>
      </c>
      <c r="H20" s="51">
        <v>0</v>
      </c>
      <c r="I20" s="51">
        <v>0</v>
      </c>
      <c r="J20" s="237">
        <v>1.17</v>
      </c>
      <c r="K20" s="134">
        <v>0</v>
      </c>
      <c r="L20" s="138">
        <v>1.17</v>
      </c>
    </row>
    <row r="21" spans="1:12">
      <c r="A21" s="21" t="s">
        <v>40</v>
      </c>
      <c r="B21" s="233">
        <v>3</v>
      </c>
      <c r="C21" s="133">
        <v>0</v>
      </c>
      <c r="D21" s="137">
        <v>3</v>
      </c>
      <c r="E21" s="45">
        <v>0</v>
      </c>
      <c r="F21" s="45">
        <v>0</v>
      </c>
      <c r="G21" s="45">
        <v>1</v>
      </c>
      <c r="H21" s="45">
        <v>2</v>
      </c>
      <c r="I21" s="45">
        <v>0</v>
      </c>
      <c r="J21" s="235">
        <v>0.77</v>
      </c>
      <c r="K21" s="134">
        <v>0</v>
      </c>
      <c r="L21" s="139">
        <v>0.77</v>
      </c>
    </row>
    <row r="22" spans="1:12">
      <c r="A22" s="243" t="s">
        <v>86</v>
      </c>
      <c r="B22" s="253">
        <v>0</v>
      </c>
      <c r="C22" s="254">
        <v>0</v>
      </c>
      <c r="D22" s="254">
        <v>0</v>
      </c>
      <c r="E22" s="254">
        <v>0</v>
      </c>
      <c r="F22" s="254">
        <v>0</v>
      </c>
      <c r="G22" s="254">
        <v>0</v>
      </c>
      <c r="H22" s="254">
        <v>0</v>
      </c>
      <c r="I22" s="254">
        <v>0</v>
      </c>
      <c r="J22" s="241">
        <v>0.27</v>
      </c>
      <c r="K22" s="246">
        <v>0.1</v>
      </c>
      <c r="L22" s="246">
        <v>0.17</v>
      </c>
    </row>
    <row r="23" spans="1:12">
      <c r="A23" s="136" t="s">
        <v>350</v>
      </c>
      <c r="B23" s="234">
        <v>0</v>
      </c>
      <c r="C23" s="140">
        <v>0</v>
      </c>
      <c r="D23" s="140">
        <v>0</v>
      </c>
      <c r="E23" s="140">
        <v>0</v>
      </c>
      <c r="F23" s="140">
        <v>0</v>
      </c>
      <c r="G23" s="140">
        <v>0</v>
      </c>
      <c r="H23" s="140">
        <v>0</v>
      </c>
      <c r="I23" s="140">
        <v>0</v>
      </c>
      <c r="J23" s="236">
        <v>0.2</v>
      </c>
      <c r="K23" s="141">
        <v>0.08</v>
      </c>
      <c r="L23" s="134">
        <v>0.11</v>
      </c>
    </row>
    <row r="24" spans="1:12">
      <c r="A24" s="21" t="s">
        <v>40</v>
      </c>
      <c r="B24" s="234">
        <v>0</v>
      </c>
      <c r="C24" s="140">
        <v>0</v>
      </c>
      <c r="D24" s="140">
        <v>0</v>
      </c>
      <c r="E24" s="140">
        <v>0</v>
      </c>
      <c r="F24" s="140">
        <v>0</v>
      </c>
      <c r="G24" s="140">
        <v>0</v>
      </c>
      <c r="H24" s="140">
        <v>0</v>
      </c>
      <c r="I24" s="140">
        <v>0</v>
      </c>
      <c r="J24" s="236">
        <v>0.08</v>
      </c>
      <c r="K24" s="134">
        <v>0.02</v>
      </c>
      <c r="L24" s="134">
        <v>0.06</v>
      </c>
    </row>
    <row r="25" spans="1:12" ht="16.5" customHeight="1">
      <c r="A25" s="243" t="s">
        <v>87</v>
      </c>
      <c r="B25" s="253">
        <v>8</v>
      </c>
      <c r="C25" s="254">
        <v>6</v>
      </c>
      <c r="D25" s="255">
        <v>2</v>
      </c>
      <c r="E25" s="255">
        <v>2</v>
      </c>
      <c r="F25" s="255">
        <v>2</v>
      </c>
      <c r="G25" s="255">
        <v>2</v>
      </c>
      <c r="H25" s="255">
        <v>0</v>
      </c>
      <c r="I25" s="255">
        <v>2</v>
      </c>
      <c r="J25" s="256">
        <v>5.72</v>
      </c>
      <c r="K25" s="258">
        <v>3.8</v>
      </c>
      <c r="L25" s="259">
        <v>1.92</v>
      </c>
    </row>
    <row r="26" spans="1:12" ht="12.75" customHeight="1">
      <c r="A26" s="12" t="s">
        <v>348</v>
      </c>
      <c r="B26" s="234">
        <v>1</v>
      </c>
      <c r="C26" s="140">
        <v>1</v>
      </c>
      <c r="D26" s="140">
        <v>0</v>
      </c>
      <c r="E26" s="51" t="s">
        <v>88</v>
      </c>
      <c r="F26" s="51" t="s">
        <v>88</v>
      </c>
      <c r="G26" s="51" t="s">
        <v>88</v>
      </c>
      <c r="H26" s="51" t="s">
        <v>88</v>
      </c>
      <c r="I26" s="51" t="s">
        <v>88</v>
      </c>
      <c r="J26" s="237">
        <v>0.1</v>
      </c>
      <c r="K26" s="52">
        <v>0.1</v>
      </c>
      <c r="L26" s="134">
        <v>0</v>
      </c>
    </row>
    <row r="27" spans="1:12">
      <c r="A27" s="11" t="s">
        <v>345</v>
      </c>
      <c r="B27" s="234">
        <v>7</v>
      </c>
      <c r="C27" s="140">
        <v>5</v>
      </c>
      <c r="D27" s="142">
        <v>2</v>
      </c>
      <c r="E27" s="51" t="s">
        <v>88</v>
      </c>
      <c r="F27" s="51" t="s">
        <v>88</v>
      </c>
      <c r="G27" s="51" t="s">
        <v>88</v>
      </c>
      <c r="H27" s="51" t="s">
        <v>88</v>
      </c>
      <c r="I27" s="51" t="s">
        <v>88</v>
      </c>
      <c r="J27" s="237">
        <v>5.62</v>
      </c>
      <c r="K27" s="59">
        <v>3.7</v>
      </c>
      <c r="L27" s="134">
        <v>1.92</v>
      </c>
    </row>
    <row r="28" spans="1:12" ht="19.5" customHeight="1">
      <c r="A28" s="190" t="s">
        <v>76</v>
      </c>
      <c r="B28" s="247">
        <v>222</v>
      </c>
      <c r="C28" s="248">
        <v>110</v>
      </c>
      <c r="D28" s="249">
        <v>112</v>
      </c>
      <c r="E28" s="249">
        <v>36</v>
      </c>
      <c r="F28" s="249">
        <v>26</v>
      </c>
      <c r="G28" s="249">
        <v>74</v>
      </c>
      <c r="H28" s="249">
        <v>61</v>
      </c>
      <c r="I28" s="249">
        <v>25</v>
      </c>
      <c r="J28" s="250">
        <v>144.32</v>
      </c>
      <c r="K28" s="251">
        <v>64.760000000000005</v>
      </c>
      <c r="L28" s="252">
        <v>79.56</v>
      </c>
    </row>
    <row r="29" spans="1:12" ht="16.5" customHeight="1">
      <c r="A29" s="243" t="s">
        <v>84</v>
      </c>
      <c r="B29" s="253">
        <v>15</v>
      </c>
      <c r="C29" s="254">
        <v>2</v>
      </c>
      <c r="D29" s="255">
        <v>13</v>
      </c>
      <c r="E29" s="255">
        <v>0</v>
      </c>
      <c r="F29" s="255">
        <v>4</v>
      </c>
      <c r="G29" s="255">
        <v>3</v>
      </c>
      <c r="H29" s="255">
        <v>6</v>
      </c>
      <c r="I29" s="255">
        <v>2</v>
      </c>
      <c r="J29" s="256">
        <v>13.17</v>
      </c>
      <c r="K29" s="258">
        <v>1.8</v>
      </c>
      <c r="L29" s="259">
        <v>11.37</v>
      </c>
    </row>
    <row r="30" spans="1:12">
      <c r="A30" s="136" t="s">
        <v>101</v>
      </c>
      <c r="B30" s="234">
        <v>3</v>
      </c>
      <c r="C30" s="140">
        <v>1</v>
      </c>
      <c r="D30" s="142">
        <v>2</v>
      </c>
      <c r="E30" s="51" t="s">
        <v>88</v>
      </c>
      <c r="F30" s="51" t="s">
        <v>88</v>
      </c>
      <c r="G30" s="51" t="s">
        <v>88</v>
      </c>
      <c r="H30" s="51" t="s">
        <v>88</v>
      </c>
      <c r="I30" s="51" t="s">
        <v>88</v>
      </c>
      <c r="J30" s="237">
        <v>2.17</v>
      </c>
      <c r="K30" s="59">
        <v>0.8</v>
      </c>
      <c r="L30" s="143">
        <v>1.37</v>
      </c>
    </row>
    <row r="31" spans="1:12">
      <c r="A31" s="21" t="s">
        <v>196</v>
      </c>
      <c r="B31" s="233">
        <v>11</v>
      </c>
      <c r="C31" s="133">
        <v>0</v>
      </c>
      <c r="D31" s="137">
        <v>11</v>
      </c>
      <c r="E31" s="137">
        <v>0</v>
      </c>
      <c r="F31" s="137">
        <v>2</v>
      </c>
      <c r="G31" s="137">
        <v>3</v>
      </c>
      <c r="H31" s="137">
        <v>4</v>
      </c>
      <c r="I31" s="137">
        <v>2</v>
      </c>
      <c r="J31" s="235">
        <v>10</v>
      </c>
      <c r="K31" s="48">
        <v>0</v>
      </c>
      <c r="L31" s="143">
        <v>10</v>
      </c>
    </row>
    <row r="32" spans="1:12">
      <c r="A32" s="21" t="s">
        <v>345</v>
      </c>
      <c r="B32" s="233">
        <v>1</v>
      </c>
      <c r="C32" s="133">
        <v>1</v>
      </c>
      <c r="D32" s="137">
        <v>0</v>
      </c>
      <c r="E32" s="51" t="s">
        <v>88</v>
      </c>
      <c r="F32" s="51" t="s">
        <v>88</v>
      </c>
      <c r="G32" s="51" t="s">
        <v>88</v>
      </c>
      <c r="H32" s="51" t="s">
        <v>88</v>
      </c>
      <c r="I32" s="51" t="s">
        <v>88</v>
      </c>
      <c r="J32" s="235">
        <v>1</v>
      </c>
      <c r="K32" s="48">
        <v>1</v>
      </c>
      <c r="L32" s="143">
        <v>0</v>
      </c>
    </row>
    <row r="33" spans="1:16" ht="16.5" customHeight="1">
      <c r="A33" s="260" t="s">
        <v>346</v>
      </c>
      <c r="B33" s="253">
        <v>66</v>
      </c>
      <c r="C33" s="254">
        <v>28</v>
      </c>
      <c r="D33" s="255">
        <v>38</v>
      </c>
      <c r="E33" s="255">
        <v>6</v>
      </c>
      <c r="F33" s="255">
        <v>3</v>
      </c>
      <c r="G33" s="255">
        <v>25</v>
      </c>
      <c r="H33" s="255">
        <v>22</v>
      </c>
      <c r="I33" s="255">
        <v>10</v>
      </c>
      <c r="J33" s="256">
        <v>29.74</v>
      </c>
      <c r="K33" s="258">
        <v>11.85</v>
      </c>
      <c r="L33" s="259">
        <v>17.89</v>
      </c>
    </row>
    <row r="34" spans="1:16">
      <c r="A34" s="136" t="s">
        <v>101</v>
      </c>
      <c r="B34" s="234">
        <v>12</v>
      </c>
      <c r="C34" s="140">
        <v>7</v>
      </c>
      <c r="D34" s="142">
        <v>5</v>
      </c>
      <c r="E34" s="51" t="s">
        <v>88</v>
      </c>
      <c r="F34" s="51" t="s">
        <v>88</v>
      </c>
      <c r="G34" s="51" t="s">
        <v>88</v>
      </c>
      <c r="H34" s="51" t="s">
        <v>88</v>
      </c>
      <c r="I34" s="51" t="s">
        <v>88</v>
      </c>
      <c r="J34" s="237">
        <v>5.43</v>
      </c>
      <c r="K34" s="59">
        <v>3.45</v>
      </c>
      <c r="L34" s="134">
        <v>1.98</v>
      </c>
    </row>
    <row r="35" spans="1:16">
      <c r="A35" s="136" t="s">
        <v>196</v>
      </c>
      <c r="B35" s="234">
        <v>53</v>
      </c>
      <c r="C35" s="140">
        <v>20</v>
      </c>
      <c r="D35" s="142">
        <v>33</v>
      </c>
      <c r="E35" s="142">
        <v>3</v>
      </c>
      <c r="F35" s="142">
        <v>1</v>
      </c>
      <c r="G35" s="142">
        <v>20</v>
      </c>
      <c r="H35" s="142">
        <v>20</v>
      </c>
      <c r="I35" s="142">
        <v>9</v>
      </c>
      <c r="J35" s="235">
        <v>23.26</v>
      </c>
      <c r="K35" s="59">
        <v>8.1199999999999992</v>
      </c>
      <c r="L35" s="134">
        <v>15.13</v>
      </c>
    </row>
    <row r="36" spans="1:16">
      <c r="A36" s="69" t="s">
        <v>251</v>
      </c>
      <c r="B36" s="194">
        <v>1</v>
      </c>
      <c r="C36" s="45">
        <v>1</v>
      </c>
      <c r="D36" s="45">
        <v>0</v>
      </c>
      <c r="E36" s="51" t="s">
        <v>88</v>
      </c>
      <c r="F36" s="51" t="s">
        <v>88</v>
      </c>
      <c r="G36" s="51" t="s">
        <v>88</v>
      </c>
      <c r="H36" s="51" t="s">
        <v>88</v>
      </c>
      <c r="I36" s="51" t="s">
        <v>88</v>
      </c>
      <c r="J36" s="235">
        <v>1.05</v>
      </c>
      <c r="K36" s="59">
        <v>0.28000000000000003</v>
      </c>
      <c r="L36" s="134">
        <v>0.77</v>
      </c>
    </row>
    <row r="37" spans="1:16" ht="16.5" customHeight="1">
      <c r="A37" s="243" t="s">
        <v>86</v>
      </c>
      <c r="B37" s="253">
        <v>33</v>
      </c>
      <c r="C37" s="254">
        <v>10</v>
      </c>
      <c r="D37" s="255">
        <v>23</v>
      </c>
      <c r="E37" s="255">
        <v>1</v>
      </c>
      <c r="F37" s="255">
        <v>5</v>
      </c>
      <c r="G37" s="255">
        <v>13</v>
      </c>
      <c r="H37" s="255">
        <v>13</v>
      </c>
      <c r="I37" s="255">
        <v>1</v>
      </c>
      <c r="J37" s="256">
        <v>31.74</v>
      </c>
      <c r="K37" s="258">
        <v>9.7100000000000009</v>
      </c>
      <c r="L37" s="259">
        <v>22.03</v>
      </c>
    </row>
    <row r="38" spans="1:16">
      <c r="A38" s="136" t="s">
        <v>101</v>
      </c>
      <c r="B38" s="234">
        <v>12</v>
      </c>
      <c r="C38" s="140">
        <v>4</v>
      </c>
      <c r="D38" s="142">
        <v>8</v>
      </c>
      <c r="E38" s="51">
        <v>0</v>
      </c>
      <c r="F38" s="51">
        <v>5</v>
      </c>
      <c r="G38" s="51">
        <v>6</v>
      </c>
      <c r="H38" s="51">
        <v>1</v>
      </c>
      <c r="I38" s="51">
        <v>0</v>
      </c>
      <c r="J38" s="237">
        <v>9.81</v>
      </c>
      <c r="K38" s="52">
        <v>4.34</v>
      </c>
      <c r="L38" s="134">
        <v>5.46</v>
      </c>
    </row>
    <row r="39" spans="1:16">
      <c r="A39" s="136" t="s">
        <v>196</v>
      </c>
      <c r="B39" s="234">
        <v>17</v>
      </c>
      <c r="C39" s="140">
        <v>5</v>
      </c>
      <c r="D39" s="142">
        <v>12</v>
      </c>
      <c r="E39" s="142">
        <v>0</v>
      </c>
      <c r="F39" s="142">
        <v>0</v>
      </c>
      <c r="G39" s="142">
        <v>6</v>
      </c>
      <c r="H39" s="142">
        <v>10</v>
      </c>
      <c r="I39" s="142">
        <v>1</v>
      </c>
      <c r="J39" s="235">
        <v>16.95</v>
      </c>
      <c r="K39" s="52">
        <v>4.62</v>
      </c>
      <c r="L39" s="134">
        <v>12.32</v>
      </c>
    </row>
    <row r="40" spans="1:16">
      <c r="A40" s="136" t="s">
        <v>251</v>
      </c>
      <c r="B40" s="234">
        <v>4</v>
      </c>
      <c r="C40" s="140">
        <v>1</v>
      </c>
      <c r="D40" s="142">
        <v>3</v>
      </c>
      <c r="E40" s="45">
        <v>1</v>
      </c>
      <c r="F40" s="45">
        <v>0</v>
      </c>
      <c r="G40" s="45">
        <v>1</v>
      </c>
      <c r="H40" s="45">
        <v>2</v>
      </c>
      <c r="I40" s="45">
        <v>0</v>
      </c>
      <c r="J40" s="235">
        <v>4.9800000000000004</v>
      </c>
      <c r="K40" s="52">
        <v>0.75</v>
      </c>
      <c r="L40" s="134">
        <v>4.24</v>
      </c>
    </row>
    <row r="41" spans="1:16" ht="16.5" customHeight="1">
      <c r="A41" s="243" t="s">
        <v>87</v>
      </c>
      <c r="B41" s="253">
        <v>108</v>
      </c>
      <c r="C41" s="254">
        <v>70</v>
      </c>
      <c r="D41" s="255">
        <v>38</v>
      </c>
      <c r="E41" s="255">
        <v>29</v>
      </c>
      <c r="F41" s="255">
        <v>14</v>
      </c>
      <c r="G41" s="255">
        <v>33</v>
      </c>
      <c r="H41" s="255">
        <v>20</v>
      </c>
      <c r="I41" s="255">
        <v>12</v>
      </c>
      <c r="J41" s="256">
        <v>69.680000000000007</v>
      </c>
      <c r="K41" s="258">
        <v>41.4</v>
      </c>
      <c r="L41" s="259">
        <v>28.28</v>
      </c>
    </row>
    <row r="42" spans="1:16">
      <c r="A42" s="11" t="s">
        <v>101</v>
      </c>
      <c r="B42" s="234">
        <v>2</v>
      </c>
      <c r="C42" s="140">
        <v>2</v>
      </c>
      <c r="D42" s="142">
        <v>0</v>
      </c>
      <c r="E42" s="51" t="s">
        <v>88</v>
      </c>
      <c r="F42" s="51" t="s">
        <v>88</v>
      </c>
      <c r="G42" s="51" t="s">
        <v>88</v>
      </c>
      <c r="H42" s="51" t="s">
        <v>88</v>
      </c>
      <c r="I42" s="51" t="s">
        <v>88</v>
      </c>
      <c r="J42" s="237">
        <v>1.59</v>
      </c>
      <c r="K42" s="52">
        <v>1.59</v>
      </c>
      <c r="L42" s="134">
        <v>0</v>
      </c>
    </row>
    <row r="43" spans="1:16">
      <c r="A43" s="10" t="s">
        <v>196</v>
      </c>
      <c r="B43" s="233">
        <v>20</v>
      </c>
      <c r="C43" s="133">
        <v>14</v>
      </c>
      <c r="D43" s="137">
        <v>6</v>
      </c>
      <c r="E43" s="45">
        <v>3</v>
      </c>
      <c r="F43" s="45">
        <v>1</v>
      </c>
      <c r="G43" s="45">
        <v>9</v>
      </c>
      <c r="H43" s="45">
        <v>2</v>
      </c>
      <c r="I43" s="45">
        <v>5</v>
      </c>
      <c r="J43" s="235">
        <v>13.1</v>
      </c>
      <c r="K43" s="52">
        <v>8.17</v>
      </c>
      <c r="L43" s="134">
        <v>4.92</v>
      </c>
    </row>
    <row r="44" spans="1:16">
      <c r="A44" s="10" t="s">
        <v>347</v>
      </c>
      <c r="B44" s="233">
        <v>16</v>
      </c>
      <c r="C44" s="133">
        <v>10</v>
      </c>
      <c r="D44" s="137">
        <v>6</v>
      </c>
      <c r="E44" s="137">
        <v>4</v>
      </c>
      <c r="F44" s="137">
        <v>5</v>
      </c>
      <c r="G44" s="137">
        <v>1</v>
      </c>
      <c r="H44" s="137">
        <v>2</v>
      </c>
      <c r="I44" s="137">
        <v>4</v>
      </c>
      <c r="J44" s="235">
        <v>8.08</v>
      </c>
      <c r="K44" s="52">
        <v>5.72</v>
      </c>
      <c r="L44" s="134">
        <v>2.36</v>
      </c>
    </row>
    <row r="45" spans="1:16">
      <c r="A45" s="136" t="s">
        <v>251</v>
      </c>
      <c r="B45" s="233">
        <v>5</v>
      </c>
      <c r="C45" s="133">
        <v>5</v>
      </c>
      <c r="D45" s="137">
        <v>0</v>
      </c>
      <c r="E45" s="51" t="s">
        <v>88</v>
      </c>
      <c r="F45" s="51" t="s">
        <v>88</v>
      </c>
      <c r="G45" s="51" t="s">
        <v>88</v>
      </c>
      <c r="H45" s="51" t="s">
        <v>88</v>
      </c>
      <c r="I45" s="51" t="s">
        <v>88</v>
      </c>
      <c r="J45" s="235">
        <v>2.33</v>
      </c>
      <c r="K45" s="52">
        <v>2.33</v>
      </c>
      <c r="L45" s="134">
        <v>0</v>
      </c>
    </row>
    <row r="46" spans="1:16">
      <c r="A46" s="10" t="s">
        <v>345</v>
      </c>
      <c r="B46" s="233">
        <v>65</v>
      </c>
      <c r="C46" s="133">
        <v>39</v>
      </c>
      <c r="D46" s="137">
        <v>26</v>
      </c>
      <c r="E46" s="137">
        <v>21</v>
      </c>
      <c r="F46" s="137">
        <v>7</v>
      </c>
      <c r="G46" s="137">
        <v>21</v>
      </c>
      <c r="H46" s="137">
        <v>13</v>
      </c>
      <c r="I46" s="137">
        <v>3</v>
      </c>
      <c r="J46" s="235">
        <v>44.58</v>
      </c>
      <c r="K46" s="52">
        <v>23.59</v>
      </c>
      <c r="L46" s="134">
        <v>20.99</v>
      </c>
    </row>
    <row r="47" spans="1:16">
      <c r="A47" s="360" t="s">
        <v>392</v>
      </c>
      <c r="B47" s="360"/>
      <c r="C47" s="360"/>
      <c r="D47" s="360"/>
      <c r="E47" s="360"/>
      <c r="F47" s="360"/>
      <c r="G47" s="360"/>
      <c r="H47" s="360"/>
      <c r="I47" s="360"/>
      <c r="J47" s="360"/>
      <c r="K47" s="360"/>
      <c r="L47" s="360"/>
      <c r="M47" s="262"/>
      <c r="N47" s="262"/>
      <c r="O47" s="262"/>
      <c r="P47" s="262"/>
    </row>
    <row r="48" spans="1:16">
      <c r="A48" s="10"/>
      <c r="B48" s="10"/>
      <c r="C48" s="10"/>
      <c r="D48" s="10"/>
      <c r="E48" s="10"/>
      <c r="F48" s="10"/>
      <c r="G48" s="10"/>
      <c r="H48" s="10"/>
      <c r="I48" s="10"/>
      <c r="J48" s="10"/>
      <c r="K48" s="48"/>
      <c r="L48" s="48"/>
    </row>
    <row r="49" spans="1:12">
      <c r="A49" s="378" t="s">
        <v>33</v>
      </c>
      <c r="B49" s="378"/>
      <c r="C49" s="378"/>
      <c r="D49" s="378"/>
      <c r="E49" s="378"/>
      <c r="F49" s="378"/>
      <c r="G49" s="378"/>
      <c r="H49" s="378"/>
      <c r="I49" s="378"/>
      <c r="J49" s="378"/>
      <c r="K49" s="378"/>
      <c r="L49" s="378"/>
    </row>
    <row r="50" spans="1:12" ht="24.95" customHeight="1">
      <c r="A50" s="415" t="s">
        <v>351</v>
      </c>
      <c r="B50" s="415"/>
      <c r="C50" s="415"/>
      <c r="D50" s="415"/>
      <c r="E50" s="415"/>
      <c r="F50" s="415"/>
      <c r="G50" s="415"/>
      <c r="H50" s="415"/>
      <c r="I50" s="415"/>
      <c r="J50" s="415"/>
      <c r="K50" s="415"/>
      <c r="L50" s="415"/>
    </row>
    <row r="51" spans="1:12" ht="39.75" customHeight="1">
      <c r="A51" s="416" t="s">
        <v>352</v>
      </c>
      <c r="B51" s="417"/>
      <c r="C51" s="417"/>
      <c r="D51" s="417"/>
      <c r="E51" s="417"/>
      <c r="F51" s="417"/>
      <c r="G51" s="417"/>
      <c r="H51" s="417"/>
      <c r="I51" s="417"/>
      <c r="J51" s="417"/>
      <c r="K51" s="417"/>
      <c r="L51" s="417"/>
    </row>
    <row r="52" spans="1:12" ht="25.5" customHeight="1">
      <c r="A52" s="369" t="s">
        <v>353</v>
      </c>
      <c r="B52" s="418"/>
      <c r="C52" s="418"/>
      <c r="D52" s="418"/>
      <c r="E52" s="418"/>
      <c r="F52" s="418"/>
      <c r="G52" s="418"/>
      <c r="H52" s="418"/>
      <c r="I52" s="418"/>
      <c r="J52" s="418"/>
      <c r="K52" s="418"/>
      <c r="L52" s="418"/>
    </row>
    <row r="53" spans="1:12" ht="25.5" customHeight="1">
      <c r="A53" s="369" t="s">
        <v>92</v>
      </c>
      <c r="B53" s="369"/>
      <c r="C53" s="369"/>
      <c r="D53" s="369"/>
      <c r="E53" s="369"/>
      <c r="F53" s="369"/>
      <c r="G53" s="369"/>
      <c r="H53" s="369"/>
      <c r="I53" s="369"/>
      <c r="J53" s="369"/>
      <c r="K53" s="369"/>
      <c r="L53" s="369"/>
    </row>
    <row r="56" spans="1:12">
      <c r="A56" s="144"/>
    </row>
  </sheetData>
  <mergeCells count="16">
    <mergeCell ref="A50:L50"/>
    <mergeCell ref="A51:L51"/>
    <mergeCell ref="A52:L52"/>
    <mergeCell ref="A53:L53"/>
    <mergeCell ref="A47:L47"/>
    <mergeCell ref="A49:L49"/>
    <mergeCell ref="B5:B6"/>
    <mergeCell ref="C5:D5"/>
    <mergeCell ref="E5:I5"/>
    <mergeCell ref="J5:J6"/>
    <mergeCell ref="K5:L5"/>
    <mergeCell ref="A1:L1"/>
    <mergeCell ref="A2:L2"/>
    <mergeCell ref="A3:L3"/>
    <mergeCell ref="B4:I4"/>
    <mergeCell ref="J4:L4"/>
  </mergeCells>
  <pageMargins left="0.78740157499999996" right="0.78740157499999996" top="0.984251969" bottom="0.984251969" header="0.4921259845" footer="0.4921259845"/>
  <pageSetup paperSize="9" scale="71" fitToHeight="0" orientation="portrait" r:id="rId1"/>
  <headerFooter alignWithMargins="0"/>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11D0C9-89E6-42AF-8412-208610DD3C56}">
  <sheetPr>
    <tabColor theme="5" tint="0.59999389629810485"/>
    <pageSetUpPr fitToPage="1"/>
  </sheetPr>
  <dimension ref="A1:L29"/>
  <sheetViews>
    <sheetView zoomScaleNormal="100" workbookViewId="0">
      <selection activeCell="A37" sqref="A37:F37"/>
    </sheetView>
  </sheetViews>
  <sheetFormatPr baseColWidth="10" defaultRowHeight="12.75"/>
  <cols>
    <col min="1" max="1" width="18.7109375" customWidth="1"/>
    <col min="2" max="2" width="5.5703125" bestFit="1" customWidth="1"/>
    <col min="3" max="3" width="19.5703125" customWidth="1"/>
    <col min="4" max="4" width="18.7109375" customWidth="1"/>
    <col min="5" max="5" width="16" customWidth="1"/>
    <col min="9" max="9" width="13.5703125" customWidth="1"/>
  </cols>
  <sheetData>
    <row r="1" spans="1:10" ht="15.75">
      <c r="A1" s="396" t="s">
        <v>412</v>
      </c>
      <c r="B1" s="396"/>
      <c r="C1" s="396"/>
      <c r="D1" s="396"/>
      <c r="E1" s="396"/>
      <c r="F1" s="374"/>
      <c r="G1" s="374"/>
      <c r="H1" s="374"/>
      <c r="I1" s="374"/>
      <c r="J1" s="1"/>
    </row>
    <row r="2" spans="1:10">
      <c r="A2" s="373" t="s">
        <v>413</v>
      </c>
      <c r="B2" s="373"/>
      <c r="C2" s="373"/>
      <c r="D2" s="373"/>
      <c r="E2" s="1"/>
    </row>
    <row r="3" spans="1:10">
      <c r="A3" s="375" t="s">
        <v>414</v>
      </c>
      <c r="B3" s="374"/>
      <c r="C3" s="374"/>
      <c r="D3" s="374"/>
      <c r="E3" s="374"/>
      <c r="F3" s="374"/>
      <c r="G3" s="374"/>
      <c r="H3" s="374"/>
      <c r="I3" s="374"/>
    </row>
    <row r="4" spans="1:10">
      <c r="A4" s="25"/>
      <c r="B4" s="419" t="s">
        <v>8</v>
      </c>
      <c r="C4" s="420" t="s">
        <v>342</v>
      </c>
      <c r="D4" s="420"/>
      <c r="E4" s="420" t="s">
        <v>415</v>
      </c>
      <c r="F4" s="420"/>
      <c r="G4" s="402"/>
      <c r="H4" s="402"/>
      <c r="I4" s="402"/>
    </row>
    <row r="5" spans="1:10">
      <c r="A5" s="4"/>
      <c r="B5" s="374"/>
      <c r="C5" s="271" t="s">
        <v>4</v>
      </c>
      <c r="D5" s="271" t="s">
        <v>5</v>
      </c>
      <c r="E5" s="129" t="s">
        <v>416</v>
      </c>
      <c r="F5" s="129" t="s">
        <v>61</v>
      </c>
      <c r="G5" s="129" t="s">
        <v>62</v>
      </c>
      <c r="H5" s="129" t="s">
        <v>65</v>
      </c>
      <c r="I5" s="129" t="s">
        <v>417</v>
      </c>
    </row>
    <row r="6" spans="1:10">
      <c r="A6" s="272" t="s">
        <v>418</v>
      </c>
      <c r="B6" s="273">
        <v>259</v>
      </c>
      <c r="C6" s="274">
        <v>99</v>
      </c>
      <c r="D6" s="274">
        <v>160</v>
      </c>
      <c r="E6" s="1">
        <v>107</v>
      </c>
      <c r="F6">
        <v>112</v>
      </c>
      <c r="G6">
        <v>27</v>
      </c>
      <c r="H6" s="275">
        <v>0</v>
      </c>
      <c r="I6">
        <v>13</v>
      </c>
    </row>
    <row r="7" spans="1:10">
      <c r="A7" s="37" t="s">
        <v>419</v>
      </c>
      <c r="B7" s="276">
        <v>234</v>
      </c>
      <c r="C7" s="1">
        <v>91</v>
      </c>
      <c r="D7" s="1">
        <v>143</v>
      </c>
      <c r="E7" s="1">
        <v>52</v>
      </c>
      <c r="F7">
        <v>157</v>
      </c>
      <c r="G7">
        <v>13</v>
      </c>
      <c r="H7" s="275" t="s">
        <v>358</v>
      </c>
      <c r="I7">
        <v>12</v>
      </c>
    </row>
    <row r="8" spans="1:10">
      <c r="A8" s="37" t="s">
        <v>420</v>
      </c>
      <c r="B8" s="276">
        <v>295</v>
      </c>
      <c r="C8" s="1">
        <v>126</v>
      </c>
      <c r="D8" s="1">
        <v>169</v>
      </c>
      <c r="E8" s="1">
        <v>24</v>
      </c>
      <c r="F8">
        <v>225</v>
      </c>
      <c r="G8">
        <v>22</v>
      </c>
      <c r="H8" s="275" t="s">
        <v>358</v>
      </c>
      <c r="I8">
        <v>24</v>
      </c>
    </row>
    <row r="9" spans="1:10">
      <c r="A9" s="37" t="s">
        <v>421</v>
      </c>
      <c r="B9" s="276">
        <v>362</v>
      </c>
      <c r="C9" s="1">
        <v>157</v>
      </c>
      <c r="D9" s="1">
        <v>205</v>
      </c>
      <c r="E9" s="1">
        <v>15</v>
      </c>
      <c r="F9">
        <v>244</v>
      </c>
      <c r="G9">
        <v>77</v>
      </c>
      <c r="H9" s="275" t="s">
        <v>358</v>
      </c>
      <c r="I9">
        <v>26</v>
      </c>
    </row>
    <row r="10" spans="1:10">
      <c r="A10" s="37" t="s">
        <v>422</v>
      </c>
      <c r="B10" s="276">
        <v>426</v>
      </c>
      <c r="C10" s="1">
        <v>197</v>
      </c>
      <c r="D10" s="1">
        <v>229</v>
      </c>
      <c r="E10" s="1">
        <v>16</v>
      </c>
      <c r="F10">
        <v>286</v>
      </c>
      <c r="G10">
        <v>95</v>
      </c>
      <c r="H10" s="275">
        <v>7</v>
      </c>
      <c r="I10">
        <v>22</v>
      </c>
    </row>
    <row r="11" spans="1:10">
      <c r="A11" s="37" t="s">
        <v>423</v>
      </c>
      <c r="B11" s="276">
        <v>261</v>
      </c>
      <c r="C11" s="1">
        <v>140</v>
      </c>
      <c r="D11" s="1">
        <v>121</v>
      </c>
      <c r="E11" s="1">
        <v>7</v>
      </c>
      <c r="F11">
        <v>203</v>
      </c>
      <c r="G11">
        <v>27</v>
      </c>
      <c r="H11" s="275" t="s">
        <v>358</v>
      </c>
      <c r="I11">
        <v>24</v>
      </c>
    </row>
    <row r="12" spans="1:10">
      <c r="A12" s="37" t="s">
        <v>424</v>
      </c>
      <c r="B12" s="276">
        <v>297</v>
      </c>
      <c r="C12" s="1">
        <v>173</v>
      </c>
      <c r="D12" s="1">
        <v>124</v>
      </c>
      <c r="E12" s="1">
        <v>7</v>
      </c>
      <c r="F12">
        <v>228</v>
      </c>
      <c r="G12">
        <v>34</v>
      </c>
      <c r="H12" s="275" t="s">
        <v>358</v>
      </c>
      <c r="I12">
        <v>28</v>
      </c>
    </row>
    <row r="13" spans="1:10">
      <c r="A13" s="37" t="s">
        <v>425</v>
      </c>
      <c r="B13" s="276">
        <v>314</v>
      </c>
      <c r="C13" s="1">
        <v>178</v>
      </c>
      <c r="D13" s="1">
        <v>136</v>
      </c>
      <c r="E13" s="1">
        <v>6</v>
      </c>
      <c r="F13">
        <v>250</v>
      </c>
      <c r="G13">
        <v>36</v>
      </c>
      <c r="H13" s="275" t="s">
        <v>358</v>
      </c>
      <c r="I13">
        <v>22</v>
      </c>
    </row>
    <row r="14" spans="1:10">
      <c r="A14" s="37" t="s">
        <v>426</v>
      </c>
      <c r="B14" s="276">
        <v>331</v>
      </c>
      <c r="C14" s="1">
        <v>199</v>
      </c>
      <c r="D14" s="1">
        <v>132</v>
      </c>
      <c r="E14" s="1">
        <v>6</v>
      </c>
      <c r="F14">
        <v>254</v>
      </c>
      <c r="G14">
        <v>48</v>
      </c>
      <c r="H14" s="275" t="s">
        <v>358</v>
      </c>
      <c r="I14">
        <v>23</v>
      </c>
    </row>
    <row r="15" spans="1:10">
      <c r="A15" s="37" t="s">
        <v>427</v>
      </c>
      <c r="B15" s="276">
        <v>336</v>
      </c>
      <c r="C15" s="1">
        <v>179</v>
      </c>
      <c r="D15" s="1">
        <v>157</v>
      </c>
      <c r="E15" s="1">
        <v>5</v>
      </c>
      <c r="F15">
        <v>252</v>
      </c>
      <c r="G15">
        <v>51</v>
      </c>
      <c r="H15" s="275" t="s">
        <v>358</v>
      </c>
      <c r="I15">
        <v>28</v>
      </c>
    </row>
    <row r="16" spans="1:10">
      <c r="A16" s="37" t="s">
        <v>428</v>
      </c>
      <c r="B16" s="276">
        <v>327</v>
      </c>
      <c r="C16" s="1">
        <v>164</v>
      </c>
      <c r="D16" s="1">
        <v>163</v>
      </c>
      <c r="E16" s="1">
        <v>8</v>
      </c>
      <c r="F16">
        <v>243</v>
      </c>
      <c r="G16">
        <v>52</v>
      </c>
      <c r="H16" s="275">
        <v>0</v>
      </c>
      <c r="I16">
        <v>24</v>
      </c>
    </row>
    <row r="17" spans="1:12">
      <c r="A17" s="37" t="s">
        <v>429</v>
      </c>
      <c r="B17" s="276">
        <v>330</v>
      </c>
      <c r="C17">
        <v>162</v>
      </c>
      <c r="D17">
        <v>168</v>
      </c>
      <c r="E17" s="277">
        <v>13</v>
      </c>
      <c r="F17">
        <v>248</v>
      </c>
      <c r="G17">
        <v>53</v>
      </c>
      <c r="H17" s="160">
        <v>0</v>
      </c>
      <c r="I17">
        <v>16</v>
      </c>
    </row>
    <row r="18" spans="1:12">
      <c r="A18" s="37" t="s">
        <v>430</v>
      </c>
      <c r="B18" s="276">
        <v>344</v>
      </c>
      <c r="C18">
        <v>182</v>
      </c>
      <c r="D18">
        <v>162</v>
      </c>
      <c r="E18" s="277">
        <v>3</v>
      </c>
      <c r="F18">
        <v>255</v>
      </c>
      <c r="G18">
        <v>62</v>
      </c>
      <c r="H18" s="160">
        <v>0</v>
      </c>
      <c r="I18">
        <v>24</v>
      </c>
    </row>
    <row r="19" spans="1:12">
      <c r="A19" s="37" t="s">
        <v>431</v>
      </c>
      <c r="B19" s="276">
        <v>407</v>
      </c>
      <c r="C19">
        <v>211</v>
      </c>
      <c r="D19">
        <v>196</v>
      </c>
      <c r="E19" s="277">
        <v>8</v>
      </c>
      <c r="F19">
        <v>301</v>
      </c>
      <c r="G19">
        <v>66</v>
      </c>
      <c r="H19" s="160">
        <v>0</v>
      </c>
      <c r="I19">
        <v>32</v>
      </c>
    </row>
    <row r="20" spans="1:12">
      <c r="A20" s="37" t="s">
        <v>432</v>
      </c>
      <c r="B20" s="276">
        <v>399</v>
      </c>
      <c r="C20">
        <v>205</v>
      </c>
      <c r="D20">
        <v>194</v>
      </c>
      <c r="E20" s="277">
        <v>11</v>
      </c>
      <c r="F20">
        <v>303</v>
      </c>
      <c r="G20">
        <v>55</v>
      </c>
      <c r="H20" s="160">
        <v>0</v>
      </c>
      <c r="I20">
        <v>30</v>
      </c>
    </row>
    <row r="21" spans="1:12">
      <c r="A21" s="37" t="s">
        <v>433</v>
      </c>
      <c r="B21" s="276">
        <v>400</v>
      </c>
      <c r="C21">
        <v>205</v>
      </c>
      <c r="D21">
        <v>195</v>
      </c>
      <c r="E21" s="277">
        <v>8</v>
      </c>
      <c r="F21" s="277">
        <v>301</v>
      </c>
      <c r="G21" s="277">
        <v>61</v>
      </c>
      <c r="H21" s="160">
        <v>0</v>
      </c>
      <c r="I21" s="277">
        <v>30</v>
      </c>
    </row>
    <row r="22" spans="1:12">
      <c r="A22" s="360" t="s">
        <v>392</v>
      </c>
      <c r="B22" s="360"/>
      <c r="C22" s="360"/>
      <c r="D22" s="360"/>
      <c r="E22" s="360"/>
      <c r="F22" s="360"/>
      <c r="G22" s="360"/>
      <c r="H22" s="360"/>
      <c r="I22" s="360"/>
      <c r="J22" s="262"/>
      <c r="K22" s="262"/>
      <c r="L22" s="262"/>
    </row>
    <row r="23" spans="1:12">
      <c r="A23" s="1"/>
      <c r="B23" s="1"/>
      <c r="C23" s="1"/>
      <c r="D23" s="1"/>
      <c r="E23" s="1"/>
    </row>
    <row r="24" spans="1:12">
      <c r="A24" s="378" t="s">
        <v>33</v>
      </c>
      <c r="B24" s="378"/>
      <c r="C24" s="378"/>
      <c r="D24" s="378"/>
      <c r="E24" s="378"/>
      <c r="F24" s="378"/>
      <c r="G24" s="378"/>
      <c r="H24" s="378"/>
      <c r="I24" s="378"/>
    </row>
    <row r="25" spans="1:12" ht="22.15" customHeight="1">
      <c r="A25" s="359" t="s">
        <v>434</v>
      </c>
      <c r="B25" s="359"/>
      <c r="C25" s="359"/>
      <c r="D25" s="359"/>
      <c r="E25" s="359"/>
      <c r="F25" s="379"/>
      <c r="G25" s="379"/>
      <c r="H25" s="379"/>
      <c r="I25" s="379"/>
    </row>
    <row r="26" spans="1:12" ht="26.25" customHeight="1">
      <c r="A26" s="368" t="s">
        <v>435</v>
      </c>
      <c r="B26" s="379"/>
      <c r="C26" s="379"/>
      <c r="D26" s="379"/>
      <c r="E26" s="379"/>
      <c r="F26" s="379"/>
      <c r="G26" s="379"/>
      <c r="H26" s="379"/>
      <c r="I26" s="379"/>
    </row>
    <row r="27" spans="1:12">
      <c r="A27" s="370" t="s">
        <v>436</v>
      </c>
      <c r="B27" s="371"/>
      <c r="C27" s="371"/>
      <c r="D27" s="371"/>
      <c r="E27" s="371"/>
      <c r="F27" s="371"/>
      <c r="G27" s="371"/>
      <c r="H27" s="371"/>
      <c r="I27" s="371"/>
    </row>
    <row r="28" spans="1:12" ht="30" customHeight="1">
      <c r="A28" s="370" t="s">
        <v>437</v>
      </c>
      <c r="B28" s="371"/>
      <c r="C28" s="371"/>
      <c r="D28" s="371"/>
      <c r="E28" s="371"/>
      <c r="F28" s="371"/>
      <c r="G28" s="371"/>
      <c r="H28" s="371"/>
      <c r="I28" s="371"/>
    </row>
    <row r="29" spans="1:12" ht="12.75" customHeight="1"/>
  </sheetData>
  <mergeCells count="12">
    <mergeCell ref="A24:I24"/>
    <mergeCell ref="A25:I25"/>
    <mergeCell ref="A26:I26"/>
    <mergeCell ref="A27:I27"/>
    <mergeCell ref="A28:I28"/>
    <mergeCell ref="A22:I22"/>
    <mergeCell ref="A1:I1"/>
    <mergeCell ref="A2:D2"/>
    <mergeCell ref="A3:I3"/>
    <mergeCell ref="B4:B5"/>
    <mergeCell ref="C4:D4"/>
    <mergeCell ref="E4:I4"/>
  </mergeCells>
  <pageMargins left="0.78740157499999996" right="0.78740157499999996" top="0.984251969" bottom="0.984251969" header="0.4921259845" footer="0.4921259845"/>
  <pageSetup paperSize="9" scale="69" fitToHeight="0" orientation="portrait" r:id="rId1"/>
  <headerFooter alignWithMargins="0"/>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245730-BDD9-4CD2-A517-68991E41AB56}">
  <sheetPr>
    <tabColor theme="5" tint="0.59999389629810485"/>
    <pageSetUpPr fitToPage="1"/>
  </sheetPr>
  <dimension ref="A1:K29"/>
  <sheetViews>
    <sheetView zoomScaleNormal="100" workbookViewId="0">
      <selection activeCell="A37" sqref="A37:F37"/>
    </sheetView>
  </sheetViews>
  <sheetFormatPr baseColWidth="10" defaultRowHeight="12.75"/>
  <cols>
    <col min="1" max="1" width="18.7109375" customWidth="1"/>
    <col min="2" max="2" width="5.5703125" bestFit="1" customWidth="1"/>
    <col min="3" max="4" width="10.7109375" customWidth="1"/>
    <col min="5" max="5" width="19.85546875" customWidth="1"/>
    <col min="7" max="7" width="8.140625" customWidth="1"/>
    <col min="8" max="8" width="8.7109375" customWidth="1"/>
    <col min="9" max="9" width="14.5703125" customWidth="1"/>
    <col min="10" max="10" width="15" customWidth="1"/>
  </cols>
  <sheetData>
    <row r="1" spans="1:11" ht="15.75">
      <c r="A1" s="396" t="s">
        <v>438</v>
      </c>
      <c r="B1" s="396"/>
      <c r="C1" s="396"/>
      <c r="D1" s="396"/>
      <c r="E1" s="396"/>
      <c r="F1" s="374"/>
      <c r="G1" s="374"/>
      <c r="H1" s="374"/>
      <c r="I1" s="374"/>
      <c r="J1" s="374"/>
      <c r="K1" s="1"/>
    </row>
    <row r="2" spans="1:11">
      <c r="A2" s="373" t="s">
        <v>413</v>
      </c>
      <c r="B2" s="373"/>
      <c r="C2" s="373"/>
      <c r="D2" s="373"/>
      <c r="K2" s="1"/>
    </row>
    <row r="3" spans="1:11">
      <c r="A3" s="375" t="s">
        <v>439</v>
      </c>
      <c r="B3" s="374"/>
      <c r="C3" s="374"/>
      <c r="D3" s="374"/>
      <c r="E3" s="374"/>
      <c r="F3" s="374"/>
      <c r="G3" s="374"/>
      <c r="H3" s="374"/>
      <c r="I3" s="374"/>
      <c r="J3" s="374"/>
    </row>
    <row r="4" spans="1:11">
      <c r="B4" s="419" t="s">
        <v>8</v>
      </c>
      <c r="C4" s="420" t="s">
        <v>342</v>
      </c>
      <c r="D4" s="420"/>
      <c r="E4" s="420" t="s">
        <v>415</v>
      </c>
      <c r="F4" s="420"/>
      <c r="G4" s="420"/>
      <c r="H4" s="420"/>
      <c r="I4" s="420"/>
      <c r="J4" s="420"/>
    </row>
    <row r="5" spans="1:11">
      <c r="A5" s="102"/>
      <c r="B5" s="421"/>
      <c r="C5" s="271" t="s">
        <v>4</v>
      </c>
      <c r="D5" s="271" t="s">
        <v>5</v>
      </c>
      <c r="E5" s="158" t="s">
        <v>416</v>
      </c>
      <c r="F5" s="158" t="s">
        <v>69</v>
      </c>
      <c r="G5" s="158" t="s">
        <v>62</v>
      </c>
      <c r="H5" s="158" t="s">
        <v>65</v>
      </c>
      <c r="I5" s="158" t="s">
        <v>417</v>
      </c>
      <c r="J5" s="158" t="s">
        <v>440</v>
      </c>
    </row>
    <row r="6" spans="1:11">
      <c r="A6" s="272" t="s">
        <v>418</v>
      </c>
      <c r="B6" s="315">
        <v>614</v>
      </c>
      <c r="C6" s="278">
        <v>265</v>
      </c>
      <c r="D6" s="278">
        <v>349</v>
      </c>
      <c r="E6" s="278">
        <v>314</v>
      </c>
      <c r="F6" s="278">
        <v>190</v>
      </c>
      <c r="G6" s="278">
        <v>28</v>
      </c>
      <c r="H6" s="278">
        <v>49</v>
      </c>
      <c r="I6" s="278">
        <v>14</v>
      </c>
      <c r="J6" s="278">
        <v>19</v>
      </c>
    </row>
    <row r="7" spans="1:11">
      <c r="A7" s="37" t="s">
        <v>419</v>
      </c>
      <c r="B7" s="316">
        <v>665</v>
      </c>
      <c r="C7">
        <v>289</v>
      </c>
      <c r="D7">
        <v>376</v>
      </c>
      <c r="E7">
        <v>272</v>
      </c>
      <c r="F7">
        <v>259</v>
      </c>
      <c r="G7">
        <v>45</v>
      </c>
      <c r="H7">
        <v>52</v>
      </c>
      <c r="I7">
        <v>13</v>
      </c>
      <c r="J7">
        <v>24</v>
      </c>
    </row>
    <row r="8" spans="1:11">
      <c r="A8" s="37" t="s">
        <v>420</v>
      </c>
      <c r="B8" s="316">
        <v>699</v>
      </c>
      <c r="C8">
        <v>313</v>
      </c>
      <c r="D8">
        <v>386</v>
      </c>
      <c r="E8">
        <v>210</v>
      </c>
      <c r="F8">
        <v>331</v>
      </c>
      <c r="G8">
        <v>56</v>
      </c>
      <c r="H8">
        <v>70</v>
      </c>
      <c r="I8">
        <v>11</v>
      </c>
      <c r="J8">
        <v>21</v>
      </c>
    </row>
    <row r="9" spans="1:11">
      <c r="A9" s="37" t="s">
        <v>421</v>
      </c>
      <c r="B9" s="316">
        <v>724</v>
      </c>
      <c r="C9">
        <v>331</v>
      </c>
      <c r="D9">
        <v>393</v>
      </c>
      <c r="E9">
        <v>170</v>
      </c>
      <c r="F9">
        <v>360</v>
      </c>
      <c r="G9">
        <v>87</v>
      </c>
      <c r="H9">
        <v>64</v>
      </c>
      <c r="I9">
        <v>18</v>
      </c>
      <c r="J9">
        <v>25</v>
      </c>
    </row>
    <row r="10" spans="1:11">
      <c r="A10" s="37" t="s">
        <v>422</v>
      </c>
      <c r="B10" s="316">
        <v>727</v>
      </c>
      <c r="C10">
        <v>342</v>
      </c>
      <c r="D10">
        <v>385</v>
      </c>
      <c r="E10">
        <v>148</v>
      </c>
      <c r="F10">
        <v>360</v>
      </c>
      <c r="G10">
        <v>106</v>
      </c>
      <c r="H10">
        <v>65</v>
      </c>
      <c r="I10">
        <v>20</v>
      </c>
      <c r="J10">
        <v>28</v>
      </c>
    </row>
    <row r="11" spans="1:11">
      <c r="A11" s="37" t="s">
        <v>423</v>
      </c>
      <c r="B11" s="316">
        <v>918</v>
      </c>
      <c r="C11">
        <v>387</v>
      </c>
      <c r="D11">
        <v>531</v>
      </c>
      <c r="E11">
        <v>114</v>
      </c>
      <c r="F11">
        <v>423</v>
      </c>
      <c r="G11">
        <v>173</v>
      </c>
      <c r="H11">
        <v>85</v>
      </c>
      <c r="I11">
        <v>88</v>
      </c>
      <c r="J11">
        <v>35</v>
      </c>
    </row>
    <row r="12" spans="1:11">
      <c r="A12" s="37" t="s">
        <v>424</v>
      </c>
      <c r="B12" s="316">
        <v>879</v>
      </c>
      <c r="C12">
        <v>375</v>
      </c>
      <c r="D12">
        <v>504</v>
      </c>
      <c r="E12">
        <v>83</v>
      </c>
      <c r="F12">
        <v>420</v>
      </c>
      <c r="G12">
        <v>168</v>
      </c>
      <c r="H12">
        <v>95</v>
      </c>
      <c r="I12">
        <v>80</v>
      </c>
      <c r="J12">
        <v>33</v>
      </c>
    </row>
    <row r="13" spans="1:11">
      <c r="A13" s="37" t="s">
        <v>425</v>
      </c>
      <c r="B13" s="316">
        <v>815</v>
      </c>
      <c r="C13">
        <v>324</v>
      </c>
      <c r="D13">
        <v>491</v>
      </c>
      <c r="E13">
        <v>76</v>
      </c>
      <c r="F13">
        <v>380</v>
      </c>
      <c r="G13">
        <v>164</v>
      </c>
      <c r="H13">
        <v>88</v>
      </c>
      <c r="I13">
        <v>70</v>
      </c>
      <c r="J13">
        <v>37</v>
      </c>
    </row>
    <row r="14" spans="1:11">
      <c r="A14" s="37" t="s">
        <v>426</v>
      </c>
      <c r="B14" s="316">
        <v>790</v>
      </c>
      <c r="C14">
        <v>327</v>
      </c>
      <c r="D14">
        <v>463</v>
      </c>
      <c r="E14">
        <v>69</v>
      </c>
      <c r="F14">
        <v>376</v>
      </c>
      <c r="G14">
        <v>159</v>
      </c>
      <c r="H14">
        <v>85</v>
      </c>
      <c r="I14">
        <v>66</v>
      </c>
      <c r="J14">
        <v>35</v>
      </c>
    </row>
    <row r="15" spans="1:11">
      <c r="A15" s="37" t="s">
        <v>427</v>
      </c>
      <c r="B15" s="316">
        <v>781</v>
      </c>
      <c r="C15">
        <v>343</v>
      </c>
      <c r="D15">
        <v>438</v>
      </c>
      <c r="E15">
        <v>73</v>
      </c>
      <c r="F15">
        <v>377</v>
      </c>
      <c r="G15">
        <v>169</v>
      </c>
      <c r="H15">
        <v>77</v>
      </c>
      <c r="I15">
        <v>51</v>
      </c>
      <c r="J15">
        <v>34</v>
      </c>
    </row>
    <row r="16" spans="1:11">
      <c r="A16" s="37" t="s">
        <v>428</v>
      </c>
      <c r="B16" s="317">
        <v>805</v>
      </c>
      <c r="C16">
        <f>326+15</f>
        <v>341</v>
      </c>
      <c r="D16">
        <f>435+29</f>
        <v>464</v>
      </c>
      <c r="E16">
        <v>62</v>
      </c>
      <c r="F16">
        <v>416</v>
      </c>
      <c r="G16">
        <v>169</v>
      </c>
      <c r="H16">
        <v>76</v>
      </c>
      <c r="I16">
        <v>44</v>
      </c>
      <c r="J16">
        <v>38</v>
      </c>
    </row>
    <row r="17" spans="1:10">
      <c r="A17" s="37" t="s">
        <v>429</v>
      </c>
      <c r="B17" s="317">
        <v>790</v>
      </c>
      <c r="C17">
        <v>338</v>
      </c>
      <c r="D17">
        <v>452</v>
      </c>
      <c r="E17">
        <v>60</v>
      </c>
      <c r="F17">
        <v>430</v>
      </c>
      <c r="G17">
        <v>140</v>
      </c>
      <c r="H17">
        <v>77</v>
      </c>
      <c r="I17">
        <v>46</v>
      </c>
      <c r="J17">
        <v>37</v>
      </c>
    </row>
    <row r="18" spans="1:10">
      <c r="A18" s="37" t="s">
        <v>430</v>
      </c>
      <c r="B18" s="317">
        <v>822</v>
      </c>
      <c r="C18">
        <v>364</v>
      </c>
      <c r="D18">
        <v>458</v>
      </c>
      <c r="E18" s="38">
        <v>66</v>
      </c>
      <c r="F18" s="38">
        <v>420</v>
      </c>
      <c r="G18" s="38">
        <v>172</v>
      </c>
      <c r="H18" s="38">
        <v>73</v>
      </c>
      <c r="I18" s="38">
        <v>48</v>
      </c>
      <c r="J18">
        <v>43</v>
      </c>
    </row>
    <row r="19" spans="1:10">
      <c r="A19" s="37" t="s">
        <v>431</v>
      </c>
      <c r="B19" s="317">
        <v>862</v>
      </c>
      <c r="C19">
        <v>392</v>
      </c>
      <c r="D19">
        <v>470</v>
      </c>
      <c r="E19" s="38">
        <v>56</v>
      </c>
      <c r="F19" s="38">
        <v>446</v>
      </c>
      <c r="G19" s="38">
        <v>184</v>
      </c>
      <c r="H19" s="38">
        <v>72</v>
      </c>
      <c r="I19" s="38">
        <v>53</v>
      </c>
      <c r="J19">
        <v>51</v>
      </c>
    </row>
    <row r="20" spans="1:10">
      <c r="A20" s="37" t="s">
        <v>432</v>
      </c>
      <c r="B20" s="317">
        <v>860</v>
      </c>
      <c r="C20">
        <v>398</v>
      </c>
      <c r="D20">
        <v>462</v>
      </c>
      <c r="E20" s="38">
        <v>44</v>
      </c>
      <c r="F20" s="38">
        <v>454</v>
      </c>
      <c r="G20" s="38">
        <v>186</v>
      </c>
      <c r="H20" s="38">
        <v>78</v>
      </c>
      <c r="I20" s="38">
        <v>47</v>
      </c>
      <c r="J20">
        <v>51</v>
      </c>
    </row>
    <row r="21" spans="1:10">
      <c r="A21" s="37" t="s">
        <v>433</v>
      </c>
      <c r="B21" s="317">
        <v>892</v>
      </c>
      <c r="C21">
        <v>437</v>
      </c>
      <c r="D21">
        <v>455</v>
      </c>
      <c r="E21" s="38">
        <v>43</v>
      </c>
      <c r="F21" s="38">
        <v>467</v>
      </c>
      <c r="G21" s="38">
        <v>195</v>
      </c>
      <c r="H21" s="38">
        <v>90</v>
      </c>
      <c r="I21" s="38">
        <v>49</v>
      </c>
      <c r="J21">
        <v>48</v>
      </c>
    </row>
    <row r="22" spans="1:10">
      <c r="A22" s="360" t="s">
        <v>392</v>
      </c>
      <c r="B22" s="360"/>
      <c r="C22" s="360"/>
      <c r="D22" s="360"/>
      <c r="E22" s="360"/>
      <c r="F22" s="360"/>
      <c r="G22" s="360"/>
      <c r="H22" s="360"/>
      <c r="I22" s="360"/>
      <c r="J22" s="360"/>
    </row>
    <row r="24" spans="1:10">
      <c r="A24" s="378" t="s">
        <v>33</v>
      </c>
      <c r="B24" s="378"/>
      <c r="C24" s="378"/>
      <c r="D24" s="378"/>
    </row>
    <row r="25" spans="1:10" ht="16.899999999999999" customHeight="1">
      <c r="A25" s="359" t="s">
        <v>441</v>
      </c>
      <c r="B25" s="359"/>
      <c r="C25" s="359"/>
      <c r="D25" s="359"/>
      <c r="E25" s="359"/>
      <c r="F25" s="379"/>
      <c r="G25" s="379"/>
      <c r="H25" s="379"/>
      <c r="I25" s="379"/>
      <c r="J25" s="379"/>
    </row>
    <row r="26" spans="1:10" ht="16.899999999999999" customHeight="1">
      <c r="A26" s="359" t="s">
        <v>442</v>
      </c>
      <c r="B26" s="359"/>
      <c r="C26" s="359"/>
      <c r="D26" s="359"/>
      <c r="E26" s="359"/>
      <c r="F26" s="379"/>
      <c r="G26" s="379"/>
      <c r="H26" s="379"/>
      <c r="I26" s="379"/>
      <c r="J26" s="379"/>
    </row>
    <row r="27" spans="1:10" ht="16.899999999999999" customHeight="1">
      <c r="A27" s="368" t="s">
        <v>443</v>
      </c>
      <c r="B27" s="379"/>
      <c r="C27" s="379"/>
      <c r="D27" s="379"/>
      <c r="E27" s="379"/>
      <c r="F27" s="379"/>
      <c r="G27" s="379"/>
      <c r="H27" s="379"/>
      <c r="I27" s="379"/>
      <c r="J27" s="379"/>
    </row>
    <row r="28" spans="1:10">
      <c r="A28" s="370" t="s">
        <v>444</v>
      </c>
      <c r="B28" s="371"/>
      <c r="C28" s="371"/>
      <c r="D28" s="371"/>
      <c r="E28" s="371"/>
      <c r="F28" s="371"/>
      <c r="G28" s="371"/>
      <c r="H28" s="371"/>
      <c r="I28" s="371"/>
      <c r="J28" s="402"/>
    </row>
    <row r="29" spans="1:10" ht="24.95" customHeight="1">
      <c r="A29" s="370" t="s">
        <v>445</v>
      </c>
      <c r="B29" s="371"/>
      <c r="C29" s="371"/>
      <c r="D29" s="371"/>
      <c r="E29" s="371"/>
      <c r="F29" s="371"/>
      <c r="G29" s="371"/>
      <c r="H29" s="371"/>
      <c r="I29" s="371"/>
      <c r="J29" s="371"/>
    </row>
  </sheetData>
  <mergeCells count="13">
    <mergeCell ref="A28:J28"/>
    <mergeCell ref="A29:J29"/>
    <mergeCell ref="A1:J1"/>
    <mergeCell ref="A2:D2"/>
    <mergeCell ref="A3:J3"/>
    <mergeCell ref="B4:B5"/>
    <mergeCell ref="C4:D4"/>
    <mergeCell ref="E4:J4"/>
    <mergeCell ref="A22:J22"/>
    <mergeCell ref="A24:D24"/>
    <mergeCell ref="A25:J25"/>
    <mergeCell ref="A26:J26"/>
    <mergeCell ref="A27:J27"/>
  </mergeCells>
  <pageMargins left="0.78740157499999996" right="0.78740157499999996" top="0.984251969" bottom="0.984251969" header="0.4921259845" footer="0.4921259845"/>
  <pageSetup paperSize="9" scale="70" fitToHeight="0" orientation="portrait" r:id="rId1"/>
  <headerFooter alignWithMargins="0"/>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F6D1AF-A754-46C5-B98F-90255DDDA728}">
  <sheetPr>
    <tabColor theme="5" tint="0.59999389629810485"/>
    <pageSetUpPr fitToPage="1"/>
  </sheetPr>
  <dimension ref="A1:I23"/>
  <sheetViews>
    <sheetView zoomScaleNormal="100" workbookViewId="0">
      <selection activeCell="A37" sqref="A37:F37"/>
    </sheetView>
  </sheetViews>
  <sheetFormatPr baseColWidth="10" defaultRowHeight="12.75"/>
  <cols>
    <col min="1" max="1" width="6.85546875" customWidth="1"/>
    <col min="2" max="2" width="5.5703125" bestFit="1" customWidth="1"/>
    <col min="3" max="3" width="18.28515625" customWidth="1"/>
    <col min="4" max="4" width="13.42578125" customWidth="1"/>
    <col min="5" max="5" width="16.28515625" customWidth="1"/>
    <col min="6" max="6" width="10" customWidth="1"/>
    <col min="7" max="7" width="13.28515625" customWidth="1"/>
    <col min="8" max="8" width="11.140625" customWidth="1"/>
  </cols>
  <sheetData>
    <row r="1" spans="1:9" ht="40.9" customHeight="1">
      <c r="A1" s="396" t="s">
        <v>446</v>
      </c>
      <c r="B1" s="396"/>
      <c r="C1" s="396"/>
      <c r="D1" s="396"/>
      <c r="E1" s="396"/>
      <c r="F1" s="396"/>
      <c r="G1" s="396"/>
      <c r="H1" s="396"/>
    </row>
    <row r="2" spans="1:9">
      <c r="A2" s="373" t="s">
        <v>447</v>
      </c>
      <c r="B2" s="373"/>
      <c r="C2" s="373"/>
      <c r="D2" s="373"/>
      <c r="E2" s="373"/>
      <c r="F2" s="373"/>
      <c r="G2" s="373"/>
      <c r="H2" s="373"/>
    </row>
    <row r="3" spans="1:9">
      <c r="A3" s="375" t="s">
        <v>448</v>
      </c>
      <c r="B3" s="374"/>
      <c r="C3" s="374"/>
      <c r="D3" s="374"/>
      <c r="E3" s="374"/>
      <c r="F3" s="374"/>
      <c r="G3" s="374"/>
      <c r="H3" s="374"/>
    </row>
    <row r="4" spans="1:9" ht="38.25">
      <c r="A4" s="102"/>
      <c r="B4" s="279"/>
      <c r="C4" s="92" t="s">
        <v>449</v>
      </c>
      <c r="D4" s="92" t="s">
        <v>450</v>
      </c>
      <c r="E4" s="92" t="s">
        <v>451</v>
      </c>
      <c r="F4" s="92" t="s">
        <v>28</v>
      </c>
      <c r="G4" s="92" t="s">
        <v>452</v>
      </c>
      <c r="H4" s="92" t="s">
        <v>453</v>
      </c>
    </row>
    <row r="5" spans="1:9" s="283" customFormat="1">
      <c r="A5" s="280">
        <v>2006</v>
      </c>
      <c r="B5" s="313">
        <v>70</v>
      </c>
      <c r="C5" s="281">
        <v>4</v>
      </c>
      <c r="D5" s="281">
        <v>10</v>
      </c>
      <c r="E5" s="281">
        <v>35</v>
      </c>
      <c r="F5" s="281">
        <v>5</v>
      </c>
      <c r="G5" s="281">
        <v>11</v>
      </c>
      <c r="H5" s="281">
        <v>5</v>
      </c>
      <c r="I5" s="282"/>
    </row>
    <row r="6" spans="1:9" s="283" customFormat="1">
      <c r="A6" s="283">
        <v>2007</v>
      </c>
      <c r="B6" s="314">
        <v>63</v>
      </c>
      <c r="C6" s="281">
        <v>8</v>
      </c>
      <c r="D6" s="281">
        <v>8</v>
      </c>
      <c r="E6" s="281">
        <v>28</v>
      </c>
      <c r="F6" s="281">
        <v>4</v>
      </c>
      <c r="G6" s="281">
        <v>9</v>
      </c>
      <c r="H6" s="281">
        <v>6</v>
      </c>
      <c r="I6" s="282"/>
    </row>
    <row r="7" spans="1:9" s="283" customFormat="1">
      <c r="A7" s="283">
        <v>2008</v>
      </c>
      <c r="B7" s="314">
        <v>80</v>
      </c>
      <c r="C7" s="281">
        <v>5</v>
      </c>
      <c r="D7" s="281">
        <v>12</v>
      </c>
      <c r="E7" s="281">
        <v>42</v>
      </c>
      <c r="F7" s="281">
        <v>2</v>
      </c>
      <c r="G7" s="281">
        <v>13</v>
      </c>
      <c r="H7" s="281">
        <v>6</v>
      </c>
      <c r="I7" s="282"/>
    </row>
    <row r="8" spans="1:9" s="283" customFormat="1">
      <c r="A8" s="283">
        <v>2009</v>
      </c>
      <c r="B8" s="314">
        <v>74</v>
      </c>
      <c r="C8" s="281">
        <v>5</v>
      </c>
      <c r="D8" s="281">
        <v>4</v>
      </c>
      <c r="E8" s="281">
        <v>41</v>
      </c>
      <c r="F8" s="281">
        <v>0</v>
      </c>
      <c r="G8" s="281">
        <v>18</v>
      </c>
      <c r="H8" s="281">
        <v>6</v>
      </c>
      <c r="I8" s="282"/>
    </row>
    <row r="9" spans="1:9" s="283" customFormat="1">
      <c r="A9" s="283">
        <v>2010</v>
      </c>
      <c r="B9" s="314">
        <v>49</v>
      </c>
      <c r="C9" s="281">
        <v>3</v>
      </c>
      <c r="D9" s="281">
        <v>4</v>
      </c>
      <c r="E9" s="281">
        <v>16</v>
      </c>
      <c r="F9" s="281" t="s">
        <v>358</v>
      </c>
      <c r="G9" s="281">
        <v>17</v>
      </c>
      <c r="H9" s="281">
        <v>9</v>
      </c>
      <c r="I9" s="282"/>
    </row>
    <row r="10" spans="1:9" s="283" customFormat="1">
      <c r="A10" s="283">
        <v>2011</v>
      </c>
      <c r="B10" s="314">
        <v>53</v>
      </c>
      <c r="C10" s="281">
        <v>5</v>
      </c>
      <c r="D10" s="281">
        <v>12</v>
      </c>
      <c r="E10" s="281">
        <v>11</v>
      </c>
      <c r="F10" s="281">
        <v>4</v>
      </c>
      <c r="G10" s="281">
        <v>12</v>
      </c>
      <c r="H10" s="281">
        <v>9</v>
      </c>
      <c r="I10" s="282"/>
    </row>
    <row r="11" spans="1:9" s="283" customFormat="1">
      <c r="A11" s="283">
        <v>2012</v>
      </c>
      <c r="B11" s="314">
        <v>86</v>
      </c>
      <c r="C11" s="281">
        <v>2</v>
      </c>
      <c r="D11" s="281">
        <v>16</v>
      </c>
      <c r="E11" s="281">
        <v>19</v>
      </c>
      <c r="F11" s="281">
        <v>4</v>
      </c>
      <c r="G11" s="281">
        <v>34</v>
      </c>
      <c r="H11" s="281">
        <v>11</v>
      </c>
      <c r="I11" s="282"/>
    </row>
    <row r="12" spans="1:9" s="283" customFormat="1">
      <c r="A12" s="283">
        <v>2013</v>
      </c>
      <c r="B12" s="314">
        <v>80</v>
      </c>
      <c r="C12" s="281">
        <v>2</v>
      </c>
      <c r="D12" s="281">
        <v>14</v>
      </c>
      <c r="E12" s="281">
        <v>19</v>
      </c>
      <c r="F12" s="281">
        <v>7</v>
      </c>
      <c r="G12" s="281">
        <v>16</v>
      </c>
      <c r="H12" s="281">
        <v>22</v>
      </c>
      <c r="I12" s="282"/>
    </row>
    <row r="13" spans="1:9" s="283" customFormat="1">
      <c r="A13" s="283">
        <v>2014</v>
      </c>
      <c r="B13" s="314">
        <v>81</v>
      </c>
      <c r="C13" s="281">
        <v>7</v>
      </c>
      <c r="D13" s="281">
        <v>15</v>
      </c>
      <c r="E13" s="281">
        <v>15</v>
      </c>
      <c r="F13" s="281">
        <v>4</v>
      </c>
      <c r="G13" s="281">
        <v>33</v>
      </c>
      <c r="H13" s="281">
        <v>7</v>
      </c>
      <c r="I13" s="282"/>
    </row>
    <row r="14" spans="1:9" s="283" customFormat="1">
      <c r="A14" s="283">
        <v>2015</v>
      </c>
      <c r="B14" s="314">
        <v>100</v>
      </c>
      <c r="C14" s="281">
        <v>6</v>
      </c>
      <c r="D14" s="281">
        <v>13</v>
      </c>
      <c r="E14" s="281">
        <v>29</v>
      </c>
      <c r="F14" s="281">
        <v>8</v>
      </c>
      <c r="G14" s="281">
        <v>25</v>
      </c>
      <c r="H14" s="281">
        <v>19</v>
      </c>
      <c r="I14" s="282"/>
    </row>
    <row r="15" spans="1:9" s="283" customFormat="1">
      <c r="A15" s="283">
        <v>2016</v>
      </c>
      <c r="B15" s="314">
        <v>102</v>
      </c>
      <c r="C15" s="281">
        <v>7</v>
      </c>
      <c r="D15" s="281">
        <v>15</v>
      </c>
      <c r="E15" s="281">
        <v>28</v>
      </c>
      <c r="F15" s="281">
        <v>8</v>
      </c>
      <c r="G15" s="281">
        <v>36</v>
      </c>
      <c r="H15" s="281">
        <v>8</v>
      </c>
      <c r="I15" s="282"/>
    </row>
    <row r="16" spans="1:9" s="283" customFormat="1">
      <c r="A16" s="283">
        <v>2017</v>
      </c>
      <c r="B16" s="314">
        <v>96</v>
      </c>
      <c r="C16" s="281">
        <v>6</v>
      </c>
      <c r="D16" s="281">
        <v>13</v>
      </c>
      <c r="E16" s="281">
        <v>25</v>
      </c>
      <c r="F16" s="281">
        <v>3</v>
      </c>
      <c r="G16" s="281">
        <v>34</v>
      </c>
      <c r="H16" s="281">
        <v>15</v>
      </c>
      <c r="I16" s="282"/>
    </row>
    <row r="17" spans="1:9" s="283" customFormat="1">
      <c r="A17" s="283">
        <v>2018</v>
      </c>
      <c r="B17" s="314">
        <v>74</v>
      </c>
      <c r="C17" s="281">
        <v>1</v>
      </c>
      <c r="D17" s="281">
        <v>9</v>
      </c>
      <c r="E17" s="281">
        <v>24</v>
      </c>
      <c r="F17" s="281">
        <v>3</v>
      </c>
      <c r="G17" s="281">
        <v>25</v>
      </c>
      <c r="H17" s="281">
        <v>12</v>
      </c>
      <c r="I17" s="282"/>
    </row>
    <row r="18" spans="1:9" s="283" customFormat="1">
      <c r="A18" s="283">
        <v>2019</v>
      </c>
      <c r="B18" s="314">
        <v>99</v>
      </c>
      <c r="C18" s="281">
        <v>0</v>
      </c>
      <c r="D18" s="281">
        <v>17</v>
      </c>
      <c r="E18" s="281">
        <v>26</v>
      </c>
      <c r="F18" s="281">
        <v>4</v>
      </c>
      <c r="G18" s="281">
        <v>27</v>
      </c>
      <c r="H18" s="281">
        <v>25</v>
      </c>
      <c r="I18" s="282"/>
    </row>
    <row r="19" spans="1:9" s="283" customFormat="1">
      <c r="A19" s="283">
        <v>2020</v>
      </c>
      <c r="B19" s="314">
        <v>120</v>
      </c>
      <c r="C19" s="281">
        <v>5</v>
      </c>
      <c r="D19" s="281">
        <v>16</v>
      </c>
      <c r="E19" s="281">
        <v>37</v>
      </c>
      <c r="F19" s="281">
        <v>9</v>
      </c>
      <c r="G19" s="281">
        <v>44</v>
      </c>
      <c r="H19" s="281">
        <v>9</v>
      </c>
      <c r="I19" s="282"/>
    </row>
    <row r="20" spans="1:9">
      <c r="A20" s="360" t="s">
        <v>392</v>
      </c>
      <c r="B20" s="360"/>
      <c r="C20" s="360"/>
      <c r="D20" s="360"/>
      <c r="E20" s="360"/>
      <c r="F20" s="360"/>
      <c r="G20" s="360"/>
      <c r="H20" s="360"/>
      <c r="I20" s="262"/>
    </row>
    <row r="21" spans="1:9">
      <c r="A21" s="261"/>
      <c r="B21" s="261"/>
      <c r="C21" s="261"/>
      <c r="D21" s="261"/>
      <c r="E21" s="261"/>
      <c r="F21" s="261"/>
      <c r="G21" s="261"/>
      <c r="H21" s="261"/>
      <c r="I21" s="261"/>
    </row>
    <row r="22" spans="1:9">
      <c r="A22" s="378" t="s">
        <v>33</v>
      </c>
      <c r="B22" s="378"/>
      <c r="C22" s="378"/>
      <c r="D22" s="378"/>
      <c r="E22" s="378"/>
      <c r="F22" s="378"/>
      <c r="G22" s="378"/>
      <c r="H22" s="378"/>
    </row>
    <row r="23" spans="1:9" ht="24.95" customHeight="1">
      <c r="A23" s="369" t="s">
        <v>454</v>
      </c>
      <c r="B23" s="371"/>
      <c r="C23" s="371"/>
      <c r="D23" s="371"/>
      <c r="E23" s="371"/>
      <c r="F23" s="371"/>
      <c r="G23" s="371"/>
      <c r="H23" s="371"/>
    </row>
  </sheetData>
  <mergeCells count="6">
    <mergeCell ref="A1:H1"/>
    <mergeCell ref="A2:H2"/>
    <mergeCell ref="A3:H3"/>
    <mergeCell ref="A22:H22"/>
    <mergeCell ref="A23:H23"/>
    <mergeCell ref="A20:H20"/>
  </mergeCells>
  <pageMargins left="0.78740157499999996" right="0.78740157499999996" top="0.984251969" bottom="0.984251969" header="0.4921259845" footer="0.4921259845"/>
  <pageSetup paperSize="9" scale="91" fitToHeight="0"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4F8A44-97DF-4AAD-A733-B252ADC70986}">
  <sheetPr>
    <tabColor theme="5" tint="0.59999389629810485"/>
    <pageSetUpPr fitToPage="1"/>
  </sheetPr>
  <dimension ref="A1:F41"/>
  <sheetViews>
    <sheetView zoomScaleNormal="100" workbookViewId="0">
      <selection activeCell="A37" sqref="A37:F37"/>
    </sheetView>
  </sheetViews>
  <sheetFormatPr baseColWidth="10" defaultRowHeight="12.75"/>
  <cols>
    <col min="1" max="1" width="35" bestFit="1" customWidth="1"/>
    <col min="2" max="2" width="7.85546875" bestFit="1" customWidth="1"/>
    <col min="3" max="3" width="10.85546875" customWidth="1"/>
    <col min="4" max="6" width="12.7109375" customWidth="1"/>
  </cols>
  <sheetData>
    <row r="1" spans="1:6" ht="20.25" customHeight="1">
      <c r="A1" s="269" t="s">
        <v>0</v>
      </c>
      <c r="B1" s="269"/>
      <c r="C1" s="269"/>
      <c r="D1" s="269"/>
      <c r="E1" s="269"/>
      <c r="F1" s="269"/>
    </row>
    <row r="2" spans="1:6" ht="15">
      <c r="A2" s="357" t="s">
        <v>1</v>
      </c>
      <c r="B2" s="357"/>
      <c r="C2" s="357"/>
      <c r="D2" s="357"/>
      <c r="E2" s="357"/>
      <c r="F2" s="357"/>
    </row>
    <row r="3" spans="1:6">
      <c r="A3" s="1"/>
      <c r="B3" s="2"/>
      <c r="C3" s="3"/>
      <c r="D3" s="2"/>
      <c r="E3" s="358" t="s">
        <v>2</v>
      </c>
      <c r="F3" s="358"/>
    </row>
    <row r="4" spans="1:6">
      <c r="A4" s="4"/>
      <c r="B4" s="5" t="s">
        <v>3</v>
      </c>
      <c r="C4" s="5" t="s">
        <v>4</v>
      </c>
      <c r="D4" s="5" t="s">
        <v>5</v>
      </c>
      <c r="E4" s="5" t="s">
        <v>6</v>
      </c>
      <c r="F4" s="5" t="s">
        <v>7</v>
      </c>
    </row>
    <row r="5" spans="1:6" ht="19.5" customHeight="1">
      <c r="A5" s="169" t="s">
        <v>8</v>
      </c>
      <c r="B5" s="174">
        <v>370</v>
      </c>
      <c r="C5" s="170">
        <v>189</v>
      </c>
      <c r="D5" s="170">
        <v>181</v>
      </c>
      <c r="E5" s="171">
        <v>51.081081081081081</v>
      </c>
      <c r="F5" s="171">
        <v>48.918918918918919</v>
      </c>
    </row>
    <row r="6" spans="1:6">
      <c r="A6" s="11" t="s">
        <v>9</v>
      </c>
      <c r="B6" s="175">
        <v>17</v>
      </c>
      <c r="C6" s="8">
        <v>1</v>
      </c>
      <c r="D6" s="8">
        <v>16</v>
      </c>
      <c r="E6" s="9">
        <v>5.8823529411764701</v>
      </c>
      <c r="F6" s="9">
        <v>94.117647058823522</v>
      </c>
    </row>
    <row r="7" spans="1:6">
      <c r="A7" s="10" t="s">
        <v>10</v>
      </c>
      <c r="B7" s="175">
        <v>63</v>
      </c>
      <c r="C7" s="8">
        <v>8</v>
      </c>
      <c r="D7" s="8">
        <v>55</v>
      </c>
      <c r="E7" s="9">
        <v>12.698412698412698</v>
      </c>
      <c r="F7" s="9">
        <v>87.301587301587304</v>
      </c>
    </row>
    <row r="8" spans="1:6">
      <c r="A8" s="10" t="s">
        <v>11</v>
      </c>
      <c r="B8" s="175">
        <v>10</v>
      </c>
      <c r="C8" s="8">
        <v>5</v>
      </c>
      <c r="D8" s="8">
        <v>5</v>
      </c>
      <c r="E8" s="9">
        <v>50</v>
      </c>
      <c r="F8" s="9">
        <v>50</v>
      </c>
    </row>
    <row r="9" spans="1:6">
      <c r="A9" s="10" t="s">
        <v>12</v>
      </c>
      <c r="B9" s="175">
        <v>5</v>
      </c>
      <c r="C9" s="8">
        <v>1</v>
      </c>
      <c r="D9" s="8">
        <v>4</v>
      </c>
      <c r="E9" s="9">
        <v>20</v>
      </c>
      <c r="F9" s="9">
        <v>80</v>
      </c>
    </row>
    <row r="10" spans="1:6">
      <c r="A10" s="10" t="s">
        <v>13</v>
      </c>
      <c r="B10" s="175">
        <v>103</v>
      </c>
      <c r="C10" s="8">
        <v>42</v>
      </c>
      <c r="D10" s="8">
        <v>61</v>
      </c>
      <c r="E10" s="9">
        <v>40.776699029126213</v>
      </c>
      <c r="F10" s="9">
        <v>59.22330097087378</v>
      </c>
    </row>
    <row r="11" spans="1:6">
      <c r="A11" s="10" t="s">
        <v>14</v>
      </c>
      <c r="B11" s="175">
        <v>8</v>
      </c>
      <c r="C11" s="8">
        <v>7</v>
      </c>
      <c r="D11" s="8">
        <v>1</v>
      </c>
      <c r="E11" s="9">
        <v>87.5</v>
      </c>
      <c r="F11" s="9">
        <v>12.5</v>
      </c>
    </row>
    <row r="12" spans="1:6">
      <c r="A12" s="10" t="s">
        <v>15</v>
      </c>
      <c r="B12" s="175">
        <v>15</v>
      </c>
      <c r="C12" s="8">
        <v>9</v>
      </c>
      <c r="D12" s="8">
        <v>6</v>
      </c>
      <c r="E12" s="9">
        <v>60</v>
      </c>
      <c r="F12" s="9">
        <v>40</v>
      </c>
    </row>
    <row r="13" spans="1:6">
      <c r="A13" s="10" t="s">
        <v>16</v>
      </c>
      <c r="B13" s="175">
        <v>3</v>
      </c>
      <c r="C13" s="8">
        <v>3</v>
      </c>
      <c r="D13" s="8">
        <v>0</v>
      </c>
      <c r="E13" s="9">
        <v>100</v>
      </c>
      <c r="F13" s="9">
        <v>0</v>
      </c>
    </row>
    <row r="14" spans="1:6">
      <c r="A14" s="10" t="s">
        <v>17</v>
      </c>
      <c r="B14" s="175">
        <v>24</v>
      </c>
      <c r="C14" s="8">
        <v>19</v>
      </c>
      <c r="D14" s="8">
        <v>5</v>
      </c>
      <c r="E14" s="9">
        <v>79.166666666666657</v>
      </c>
      <c r="F14" s="9">
        <v>20.833333333333336</v>
      </c>
    </row>
    <row r="15" spans="1:6">
      <c r="A15" s="10" t="s">
        <v>18</v>
      </c>
      <c r="B15" s="175">
        <v>12</v>
      </c>
      <c r="C15" s="8">
        <v>10</v>
      </c>
      <c r="D15" s="8">
        <v>2</v>
      </c>
      <c r="E15" s="9">
        <v>83.333333333333343</v>
      </c>
      <c r="F15" s="9">
        <v>16.666666666666664</v>
      </c>
    </row>
    <row r="16" spans="1:6">
      <c r="A16" s="10" t="s">
        <v>19</v>
      </c>
      <c r="B16" s="175">
        <v>24</v>
      </c>
      <c r="C16" s="8">
        <v>19</v>
      </c>
      <c r="D16" s="8">
        <v>5</v>
      </c>
      <c r="E16" s="9">
        <v>79.166666666666657</v>
      </c>
      <c r="F16" s="9">
        <v>20.833333333333336</v>
      </c>
    </row>
    <row r="17" spans="1:6">
      <c r="A17" s="11" t="s">
        <v>20</v>
      </c>
      <c r="B17" s="175">
        <v>86</v>
      </c>
      <c r="C17" s="8">
        <v>65</v>
      </c>
      <c r="D17" s="8">
        <v>21</v>
      </c>
      <c r="E17" s="9">
        <v>75.581395348837205</v>
      </c>
      <c r="F17" s="9">
        <v>24.418604651162788</v>
      </c>
    </row>
    <row r="18" spans="1:6" ht="19.5" customHeight="1">
      <c r="A18" s="169" t="s">
        <v>21</v>
      </c>
      <c r="B18" s="176">
        <v>347</v>
      </c>
      <c r="C18" s="172">
        <v>179</v>
      </c>
      <c r="D18" s="172">
        <v>168</v>
      </c>
      <c r="E18" s="173">
        <v>51.585014409221898</v>
      </c>
      <c r="F18" s="173">
        <v>48.414985590778095</v>
      </c>
    </row>
    <row r="19" spans="1:6">
      <c r="A19" s="12" t="s">
        <v>9</v>
      </c>
      <c r="B19" s="175">
        <v>17</v>
      </c>
      <c r="C19" s="8">
        <v>1</v>
      </c>
      <c r="D19" s="8">
        <v>16</v>
      </c>
      <c r="E19" s="9">
        <v>5.8823529411764701</v>
      </c>
      <c r="F19" s="9">
        <v>94.117647058823522</v>
      </c>
    </row>
    <row r="20" spans="1:6">
      <c r="A20" s="12" t="s">
        <v>22</v>
      </c>
      <c r="B20" s="175">
        <v>58</v>
      </c>
      <c r="C20" s="8">
        <v>5</v>
      </c>
      <c r="D20" s="8">
        <v>53</v>
      </c>
      <c r="E20" s="9">
        <v>8.6206896551724146</v>
      </c>
      <c r="F20" s="9">
        <v>91.379310344827587</v>
      </c>
    </row>
    <row r="21" spans="1:6">
      <c r="A21" s="12" t="s">
        <v>23</v>
      </c>
      <c r="B21" s="175">
        <v>9</v>
      </c>
      <c r="C21" s="8">
        <v>5</v>
      </c>
      <c r="D21" s="8">
        <v>4</v>
      </c>
      <c r="E21" s="9">
        <v>55.555555555555557</v>
      </c>
      <c r="F21" s="9">
        <v>44.444444444444443</v>
      </c>
    </row>
    <row r="22" spans="1:6">
      <c r="A22" s="12" t="s">
        <v>24</v>
      </c>
      <c r="B22" s="175">
        <v>5</v>
      </c>
      <c r="C22" s="8">
        <v>1</v>
      </c>
      <c r="D22" s="8">
        <v>4</v>
      </c>
      <c r="E22" s="9">
        <v>20</v>
      </c>
      <c r="F22" s="9">
        <v>80</v>
      </c>
    </row>
    <row r="23" spans="1:6">
      <c r="A23" s="12" t="s">
        <v>25</v>
      </c>
      <c r="B23" s="175">
        <v>92</v>
      </c>
      <c r="C23" s="8">
        <v>39</v>
      </c>
      <c r="D23" s="8">
        <v>53</v>
      </c>
      <c r="E23" s="9">
        <v>42.391304347826086</v>
      </c>
      <c r="F23" s="9">
        <v>57.608695652173914</v>
      </c>
    </row>
    <row r="24" spans="1:6">
      <c r="A24" s="12" t="s">
        <v>26</v>
      </c>
      <c r="B24" s="175">
        <v>8</v>
      </c>
      <c r="C24" s="8">
        <v>7</v>
      </c>
      <c r="D24" s="8">
        <v>1</v>
      </c>
      <c r="E24" s="9">
        <v>87.5</v>
      </c>
      <c r="F24" s="9">
        <v>12.5</v>
      </c>
    </row>
    <row r="25" spans="1:6">
      <c r="A25" s="12" t="s">
        <v>27</v>
      </c>
      <c r="B25" s="175">
        <v>15</v>
      </c>
      <c r="C25" s="8">
        <v>9</v>
      </c>
      <c r="D25" s="8">
        <v>6</v>
      </c>
      <c r="E25" s="9">
        <v>60</v>
      </c>
      <c r="F25" s="9">
        <v>40</v>
      </c>
    </row>
    <row r="26" spans="1:6">
      <c r="A26" s="12" t="s">
        <v>16</v>
      </c>
      <c r="B26" s="175">
        <v>3</v>
      </c>
      <c r="C26" s="8">
        <v>3</v>
      </c>
      <c r="D26" s="8">
        <v>0</v>
      </c>
      <c r="E26" s="9">
        <v>100</v>
      </c>
      <c r="F26" s="9">
        <v>0</v>
      </c>
    </row>
    <row r="27" spans="1:6">
      <c r="A27" s="12" t="s">
        <v>28</v>
      </c>
      <c r="B27" s="175">
        <v>21</v>
      </c>
      <c r="C27" s="8">
        <v>17</v>
      </c>
      <c r="D27" s="8">
        <v>4</v>
      </c>
      <c r="E27" s="9">
        <v>80.952380952380949</v>
      </c>
      <c r="F27" s="9">
        <v>19.047619047619047</v>
      </c>
    </row>
    <row r="28" spans="1:6">
      <c r="A28" s="12" t="s">
        <v>29</v>
      </c>
      <c r="B28" s="175">
        <v>12</v>
      </c>
      <c r="C28" s="8">
        <v>10</v>
      </c>
      <c r="D28" s="8">
        <v>2</v>
      </c>
      <c r="E28" s="9">
        <v>83.333333333333343</v>
      </c>
      <c r="F28" s="9">
        <v>16.666666666666664</v>
      </c>
    </row>
    <row r="29" spans="1:6">
      <c r="A29" s="12" t="s">
        <v>30</v>
      </c>
      <c r="B29" s="175">
        <v>21</v>
      </c>
      <c r="C29" s="8">
        <v>17</v>
      </c>
      <c r="D29" s="8">
        <v>4</v>
      </c>
      <c r="E29" s="9">
        <v>80.952380952380949</v>
      </c>
      <c r="F29" s="9">
        <v>19.047619047619047</v>
      </c>
    </row>
    <row r="30" spans="1:6">
      <c r="A30" s="12" t="s">
        <v>31</v>
      </c>
      <c r="B30" s="175">
        <v>86</v>
      </c>
      <c r="C30" s="8">
        <v>65</v>
      </c>
      <c r="D30" s="8">
        <v>21</v>
      </c>
      <c r="E30" s="9">
        <v>75.581395348837205</v>
      </c>
      <c r="F30" s="9">
        <v>24.418604651162788</v>
      </c>
    </row>
    <row r="31" spans="1:6" ht="19.5" customHeight="1">
      <c r="A31" s="169" t="s">
        <v>32</v>
      </c>
      <c r="B31" s="176">
        <v>23</v>
      </c>
      <c r="C31" s="172">
        <v>10</v>
      </c>
      <c r="D31" s="172">
        <v>13</v>
      </c>
      <c r="E31" s="173">
        <v>43.478260869565219</v>
      </c>
      <c r="F31" s="173">
        <v>56.521739130434781</v>
      </c>
    </row>
    <row r="32" spans="1:6">
      <c r="A32" s="10" t="s">
        <v>22</v>
      </c>
      <c r="B32" s="175">
        <v>5</v>
      </c>
      <c r="C32" s="8">
        <v>3</v>
      </c>
      <c r="D32" s="8">
        <v>2</v>
      </c>
      <c r="E32" s="9">
        <v>60</v>
      </c>
      <c r="F32" s="9">
        <v>40</v>
      </c>
    </row>
    <row r="33" spans="1:6">
      <c r="A33" s="12" t="s">
        <v>23</v>
      </c>
      <c r="B33" s="175">
        <v>1</v>
      </c>
      <c r="C33" s="8">
        <v>0</v>
      </c>
      <c r="D33" s="8">
        <v>1</v>
      </c>
      <c r="E33" s="9">
        <v>0</v>
      </c>
      <c r="F33" s="9">
        <v>100</v>
      </c>
    </row>
    <row r="34" spans="1:6">
      <c r="A34" s="12" t="s">
        <v>25</v>
      </c>
      <c r="B34" s="175">
        <v>11</v>
      </c>
      <c r="C34" s="8">
        <v>3</v>
      </c>
      <c r="D34" s="8">
        <v>8</v>
      </c>
      <c r="E34" s="9">
        <v>27.27272727272727</v>
      </c>
      <c r="F34" s="9">
        <v>72.727272727272734</v>
      </c>
    </row>
    <row r="35" spans="1:6">
      <c r="A35" s="12" t="s">
        <v>30</v>
      </c>
      <c r="B35" s="175">
        <v>3</v>
      </c>
      <c r="C35" s="8">
        <v>2</v>
      </c>
      <c r="D35" s="8">
        <v>1</v>
      </c>
      <c r="E35" s="9">
        <v>66.666666666666657</v>
      </c>
      <c r="F35" s="9">
        <v>33.333333333333329</v>
      </c>
    </row>
    <row r="36" spans="1:6">
      <c r="A36" s="12" t="s">
        <v>17</v>
      </c>
      <c r="B36" s="175">
        <v>3</v>
      </c>
      <c r="C36" s="8">
        <v>2</v>
      </c>
      <c r="D36" s="8">
        <v>1</v>
      </c>
      <c r="E36" s="9">
        <v>66.666666666666657</v>
      </c>
      <c r="F36" s="9">
        <v>33.333333333333329</v>
      </c>
    </row>
    <row r="37" spans="1:6">
      <c r="A37" s="360" t="s">
        <v>392</v>
      </c>
      <c r="B37" s="360"/>
      <c r="C37" s="360"/>
      <c r="D37" s="360"/>
      <c r="E37" s="360"/>
      <c r="F37" s="360"/>
    </row>
    <row r="39" spans="1:6">
      <c r="A39" s="6" t="s">
        <v>33</v>
      </c>
      <c r="B39" s="1"/>
      <c r="C39" s="13"/>
      <c r="D39" s="1"/>
      <c r="E39" s="1"/>
      <c r="F39" s="1"/>
    </row>
    <row r="40" spans="1:6" ht="38.25" customHeight="1">
      <c r="A40" s="359" t="s">
        <v>34</v>
      </c>
      <c r="B40" s="359"/>
      <c r="C40" s="359"/>
      <c r="D40" s="359"/>
      <c r="E40" s="359"/>
      <c r="F40" s="359"/>
    </row>
    <row r="41" spans="1:6" ht="26.45" customHeight="1">
      <c r="A41" s="359" t="s">
        <v>35</v>
      </c>
      <c r="B41" s="359"/>
      <c r="C41" s="359"/>
      <c r="D41" s="359"/>
      <c r="E41" s="359"/>
      <c r="F41" s="359"/>
    </row>
  </sheetData>
  <mergeCells count="5">
    <mergeCell ref="A2:F2"/>
    <mergeCell ref="E3:F3"/>
    <mergeCell ref="A40:F40"/>
    <mergeCell ref="A41:F41"/>
    <mergeCell ref="A37:F37"/>
  </mergeCells>
  <pageMargins left="0.78740157499999996" right="0.78740157499999996" top="0.984251969" bottom="0.984251969" header="0.4921259845" footer="0.4921259845"/>
  <pageSetup paperSize="9" scale="83" fitToHeight="0" orientation="portrait" r:id="rId1"/>
  <headerFooter alignWithMargins="0"/>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D4DAD2-D809-49E1-93B4-D86E0D6624D1}">
  <sheetPr>
    <tabColor theme="5" tint="0.59999389629810485"/>
    <pageSetUpPr fitToPage="1"/>
  </sheetPr>
  <dimension ref="A1:L24"/>
  <sheetViews>
    <sheetView zoomScaleNormal="100" workbookViewId="0">
      <selection activeCell="A37" sqref="A37:F37"/>
    </sheetView>
  </sheetViews>
  <sheetFormatPr baseColWidth="10" defaultRowHeight="12.75"/>
  <cols>
    <col min="1" max="1" width="9.140625" customWidth="1"/>
    <col min="2" max="2" width="5.5703125" bestFit="1" customWidth="1"/>
    <col min="3" max="4" width="9.140625" customWidth="1"/>
    <col min="5" max="5" width="6.28515625" customWidth="1"/>
    <col min="6" max="6" width="12.7109375" customWidth="1"/>
    <col min="7" max="7" width="7.5703125" customWidth="1"/>
    <col min="8" max="8" width="10.140625" customWidth="1"/>
    <col min="9" max="9" width="8.85546875" customWidth="1"/>
    <col min="10" max="10" width="7.42578125" customWidth="1"/>
    <col min="11" max="11" width="12" customWidth="1"/>
  </cols>
  <sheetData>
    <row r="1" spans="1:12" ht="34.5" customHeight="1">
      <c r="A1" s="396" t="s">
        <v>455</v>
      </c>
      <c r="B1" s="396"/>
      <c r="C1" s="396"/>
      <c r="D1" s="396"/>
      <c r="E1" s="396"/>
      <c r="F1" s="396"/>
      <c r="G1" s="396"/>
      <c r="H1" s="396"/>
      <c r="I1" s="374"/>
      <c r="J1" s="374"/>
      <c r="K1" s="374"/>
      <c r="L1" s="374"/>
    </row>
    <row r="2" spans="1:12">
      <c r="A2" s="373" t="s">
        <v>447</v>
      </c>
      <c r="B2" s="373"/>
      <c r="C2" s="373"/>
      <c r="D2" s="373"/>
      <c r="E2" s="373"/>
      <c r="F2" s="373"/>
      <c r="G2" s="373"/>
    </row>
    <row r="3" spans="1:12">
      <c r="A3" s="375" t="s">
        <v>456</v>
      </c>
      <c r="B3" s="374"/>
      <c r="C3" s="374"/>
      <c r="D3" s="374"/>
      <c r="E3" s="374"/>
      <c r="F3" s="374"/>
      <c r="G3" s="374"/>
      <c r="H3" s="374"/>
      <c r="I3" s="374"/>
      <c r="J3" s="374"/>
      <c r="K3" s="374"/>
      <c r="L3" s="374"/>
    </row>
    <row r="4" spans="1:12">
      <c r="A4" s="1"/>
      <c r="B4" s="5" t="s">
        <v>8</v>
      </c>
      <c r="C4" s="5"/>
      <c r="D4" s="2"/>
      <c r="E4" s="377" t="s">
        <v>94</v>
      </c>
      <c r="F4" s="377"/>
      <c r="G4" s="377"/>
      <c r="H4" s="422" t="s">
        <v>415</v>
      </c>
      <c r="I4" s="422"/>
      <c r="J4" s="422"/>
      <c r="K4" s="423"/>
      <c r="L4" s="423"/>
    </row>
    <row r="5" spans="1:12" ht="38.25">
      <c r="A5" s="4"/>
      <c r="B5" s="1"/>
      <c r="C5" s="62" t="s">
        <v>4</v>
      </c>
      <c r="D5" s="62" t="s">
        <v>5</v>
      </c>
      <c r="E5" s="62" t="s">
        <v>51</v>
      </c>
      <c r="F5" s="62" t="s">
        <v>95</v>
      </c>
      <c r="G5" s="62" t="s">
        <v>55</v>
      </c>
      <c r="H5" s="284" t="s">
        <v>416</v>
      </c>
      <c r="I5" s="284" t="s">
        <v>69</v>
      </c>
      <c r="J5" s="284" t="s">
        <v>62</v>
      </c>
      <c r="K5" s="284" t="s">
        <v>457</v>
      </c>
      <c r="L5" s="284" t="s">
        <v>440</v>
      </c>
    </row>
    <row r="6" spans="1:12" s="283" customFormat="1">
      <c r="A6" s="280">
        <v>2006</v>
      </c>
      <c r="B6" s="313">
        <v>70</v>
      </c>
      <c r="C6" s="285">
        <v>26</v>
      </c>
      <c r="D6" s="285">
        <v>44</v>
      </c>
      <c r="E6" s="285">
        <v>55</v>
      </c>
      <c r="F6" s="285">
        <v>10</v>
      </c>
      <c r="G6" s="285">
        <v>5</v>
      </c>
      <c r="H6" s="285">
        <v>32</v>
      </c>
      <c r="I6" s="285">
        <v>19</v>
      </c>
      <c r="J6" s="285">
        <v>11</v>
      </c>
      <c r="K6" s="285">
        <v>7</v>
      </c>
      <c r="L6" s="286">
        <v>1</v>
      </c>
    </row>
    <row r="7" spans="1:12" s="283" customFormat="1">
      <c r="A7" s="283">
        <v>2007</v>
      </c>
      <c r="B7" s="312">
        <v>63</v>
      </c>
      <c r="C7" s="287">
        <v>23</v>
      </c>
      <c r="D7" s="287">
        <v>40</v>
      </c>
      <c r="E7" s="287">
        <v>47</v>
      </c>
      <c r="F7" s="287">
        <v>13</v>
      </c>
      <c r="G7" s="287">
        <v>3</v>
      </c>
      <c r="H7" s="287">
        <v>29</v>
      </c>
      <c r="I7" s="287">
        <v>16</v>
      </c>
      <c r="J7" s="287">
        <v>6</v>
      </c>
      <c r="K7" s="287">
        <v>7</v>
      </c>
      <c r="L7" s="282">
        <v>5</v>
      </c>
    </row>
    <row r="8" spans="1:12" s="283" customFormat="1">
      <c r="A8" s="283">
        <v>2008</v>
      </c>
      <c r="B8" s="312">
        <v>80</v>
      </c>
      <c r="C8" s="287">
        <f>6+23</f>
        <v>29</v>
      </c>
      <c r="D8" s="287">
        <f>27+24</f>
        <v>51</v>
      </c>
      <c r="E8" s="287">
        <v>57</v>
      </c>
      <c r="F8" s="287">
        <v>19</v>
      </c>
      <c r="G8" s="287">
        <v>4</v>
      </c>
      <c r="H8" s="287">
        <v>8</v>
      </c>
      <c r="I8" s="287">
        <f>19+25</f>
        <v>44</v>
      </c>
      <c r="J8" s="287">
        <v>11</v>
      </c>
      <c r="K8" s="287">
        <v>12</v>
      </c>
      <c r="L8" s="282">
        <v>5</v>
      </c>
    </row>
    <row r="9" spans="1:12" s="283" customFormat="1">
      <c r="A9" s="283">
        <v>2009</v>
      </c>
      <c r="B9" s="312">
        <v>74</v>
      </c>
      <c r="C9" s="287">
        <v>36</v>
      </c>
      <c r="D9" s="287">
        <v>38</v>
      </c>
      <c r="E9" s="287">
        <v>46</v>
      </c>
      <c r="F9" s="287">
        <v>22</v>
      </c>
      <c r="G9" s="287">
        <v>6</v>
      </c>
      <c r="H9" s="287">
        <v>7</v>
      </c>
      <c r="I9" s="287">
        <v>53</v>
      </c>
      <c r="J9" s="287">
        <v>7</v>
      </c>
      <c r="K9" s="287">
        <v>7</v>
      </c>
      <c r="L9" s="282">
        <v>0</v>
      </c>
    </row>
    <row r="10" spans="1:12" s="283" customFormat="1">
      <c r="A10" s="283">
        <v>2010</v>
      </c>
      <c r="B10" s="312">
        <v>49</v>
      </c>
      <c r="C10" s="287">
        <v>27</v>
      </c>
      <c r="D10" s="287">
        <v>22</v>
      </c>
      <c r="E10" s="287">
        <v>36</v>
      </c>
      <c r="F10" s="287">
        <v>12</v>
      </c>
      <c r="G10" s="287">
        <v>1</v>
      </c>
      <c r="H10" s="287">
        <v>2</v>
      </c>
      <c r="I10" s="287">
        <v>29</v>
      </c>
      <c r="J10" s="287">
        <v>8</v>
      </c>
      <c r="K10" s="287">
        <v>10</v>
      </c>
      <c r="L10" s="282">
        <v>0</v>
      </c>
    </row>
    <row r="11" spans="1:12" s="283" customFormat="1">
      <c r="A11" s="283">
        <v>2011</v>
      </c>
      <c r="B11" s="312">
        <v>53</v>
      </c>
      <c r="C11" s="287">
        <v>24</v>
      </c>
      <c r="D11" s="287">
        <v>29</v>
      </c>
      <c r="E11" s="287">
        <v>36</v>
      </c>
      <c r="F11" s="287">
        <v>17</v>
      </c>
      <c r="G11" s="282">
        <v>0</v>
      </c>
      <c r="H11" s="287">
        <v>1</v>
      </c>
      <c r="I11" s="287">
        <v>32</v>
      </c>
      <c r="J11" s="287">
        <v>8</v>
      </c>
      <c r="K11" s="287">
        <v>12</v>
      </c>
      <c r="L11" s="282">
        <v>0</v>
      </c>
    </row>
    <row r="12" spans="1:12" s="283" customFormat="1">
      <c r="A12" s="283">
        <v>2012</v>
      </c>
      <c r="B12" s="312">
        <v>86</v>
      </c>
      <c r="C12" s="287">
        <v>55</v>
      </c>
      <c r="D12" s="287">
        <v>31</v>
      </c>
      <c r="E12" s="287">
        <v>66</v>
      </c>
      <c r="F12" s="287">
        <v>16</v>
      </c>
      <c r="G12" s="287">
        <v>4</v>
      </c>
      <c r="H12" s="287">
        <v>3</v>
      </c>
      <c r="I12" s="287">
        <v>63</v>
      </c>
      <c r="J12" s="287">
        <v>13</v>
      </c>
      <c r="K12" s="287">
        <v>7</v>
      </c>
      <c r="L12" s="282">
        <v>0</v>
      </c>
    </row>
    <row r="13" spans="1:12" s="283" customFormat="1">
      <c r="A13" s="283">
        <v>2013</v>
      </c>
      <c r="B13" s="312">
        <v>80</v>
      </c>
      <c r="C13" s="287">
        <v>43</v>
      </c>
      <c r="D13" s="287">
        <v>37</v>
      </c>
      <c r="E13" s="287">
        <v>59</v>
      </c>
      <c r="F13" s="287">
        <v>19</v>
      </c>
      <c r="G13" s="287">
        <v>2</v>
      </c>
      <c r="H13" s="287">
        <v>2</v>
      </c>
      <c r="I13" s="287">
        <v>62</v>
      </c>
      <c r="J13" s="287">
        <v>7</v>
      </c>
      <c r="K13" s="287">
        <v>9</v>
      </c>
      <c r="L13" s="282">
        <v>0</v>
      </c>
    </row>
    <row r="14" spans="1:12" s="283" customFormat="1">
      <c r="A14" s="283">
        <v>2014</v>
      </c>
      <c r="B14" s="312">
        <v>81</v>
      </c>
      <c r="C14" s="287">
        <v>52</v>
      </c>
      <c r="D14" s="287">
        <v>29</v>
      </c>
      <c r="E14" s="287">
        <v>52</v>
      </c>
      <c r="F14" s="287">
        <v>22</v>
      </c>
      <c r="G14" s="287">
        <v>1</v>
      </c>
      <c r="H14" s="287">
        <v>3</v>
      </c>
      <c r="I14" s="287">
        <v>57</v>
      </c>
      <c r="J14" s="287">
        <v>14</v>
      </c>
      <c r="K14" s="287">
        <v>7</v>
      </c>
      <c r="L14" s="282">
        <v>0</v>
      </c>
    </row>
    <row r="15" spans="1:12" s="283" customFormat="1">
      <c r="A15" s="283">
        <v>2015</v>
      </c>
      <c r="B15" s="312">
        <v>100</v>
      </c>
      <c r="C15" s="287">
        <v>57</v>
      </c>
      <c r="D15" s="287">
        <v>43</v>
      </c>
      <c r="E15" s="287">
        <v>69</v>
      </c>
      <c r="F15" s="287">
        <v>26</v>
      </c>
      <c r="G15" s="287">
        <v>5</v>
      </c>
      <c r="H15" s="287">
        <v>2</v>
      </c>
      <c r="I15" s="287">
        <v>63</v>
      </c>
      <c r="J15" s="287">
        <v>20</v>
      </c>
      <c r="K15" s="287">
        <v>15</v>
      </c>
      <c r="L15" s="282">
        <v>0</v>
      </c>
    </row>
    <row r="16" spans="1:12" s="283" customFormat="1">
      <c r="A16" s="283">
        <v>2016</v>
      </c>
      <c r="B16" s="312">
        <v>102</v>
      </c>
      <c r="C16" s="287">
        <v>60</v>
      </c>
      <c r="D16" s="287">
        <v>42</v>
      </c>
      <c r="E16" s="287">
        <v>77</v>
      </c>
      <c r="F16" s="287">
        <v>21</v>
      </c>
      <c r="G16" s="287">
        <v>4</v>
      </c>
      <c r="H16" s="287">
        <v>2</v>
      </c>
      <c r="I16" s="287">
        <v>72</v>
      </c>
      <c r="J16" s="287">
        <v>18</v>
      </c>
      <c r="K16" s="288">
        <v>10</v>
      </c>
      <c r="L16" s="282">
        <v>0</v>
      </c>
    </row>
    <row r="17" spans="1:12" s="283" customFormat="1">
      <c r="A17" s="283">
        <v>2017</v>
      </c>
      <c r="B17" s="312">
        <v>96</v>
      </c>
      <c r="C17" s="287">
        <v>40</v>
      </c>
      <c r="D17" s="287">
        <v>56</v>
      </c>
      <c r="E17" s="287">
        <v>76</v>
      </c>
      <c r="F17" s="287">
        <v>16</v>
      </c>
      <c r="G17" s="287">
        <v>4</v>
      </c>
      <c r="H17" s="287">
        <v>5</v>
      </c>
      <c r="I17" s="287">
        <v>66</v>
      </c>
      <c r="J17" s="287">
        <v>21</v>
      </c>
      <c r="K17" s="288">
        <v>4</v>
      </c>
      <c r="L17" s="282">
        <v>0</v>
      </c>
    </row>
    <row r="18" spans="1:12" s="283" customFormat="1">
      <c r="A18" s="283">
        <v>2018</v>
      </c>
      <c r="B18" s="312">
        <v>74</v>
      </c>
      <c r="C18" s="287">
        <v>46</v>
      </c>
      <c r="D18" s="287">
        <v>28</v>
      </c>
      <c r="E18" s="287">
        <v>51</v>
      </c>
      <c r="F18" s="287">
        <v>15</v>
      </c>
      <c r="G18" s="287">
        <v>8</v>
      </c>
      <c r="H18" s="287">
        <v>2</v>
      </c>
      <c r="I18" s="287">
        <v>47</v>
      </c>
      <c r="J18" s="287">
        <v>15</v>
      </c>
      <c r="K18" s="288">
        <v>10</v>
      </c>
      <c r="L18" s="282">
        <v>0</v>
      </c>
    </row>
    <row r="19" spans="1:12" s="283" customFormat="1">
      <c r="A19" s="283">
        <v>2019</v>
      </c>
      <c r="B19" s="312">
        <v>99</v>
      </c>
      <c r="C19" s="287">
        <v>59</v>
      </c>
      <c r="D19" s="287">
        <v>40</v>
      </c>
      <c r="E19" s="287">
        <v>70</v>
      </c>
      <c r="F19" s="287">
        <v>28</v>
      </c>
      <c r="G19" s="287">
        <v>1</v>
      </c>
      <c r="H19" s="287">
        <v>2</v>
      </c>
      <c r="I19" s="287">
        <v>65</v>
      </c>
      <c r="J19" s="287">
        <v>23</v>
      </c>
      <c r="K19" s="288">
        <v>9</v>
      </c>
      <c r="L19" s="282">
        <v>0</v>
      </c>
    </row>
    <row r="20" spans="1:12" s="283" customFormat="1">
      <c r="A20" s="283">
        <v>2020</v>
      </c>
      <c r="B20" s="312">
        <v>120</v>
      </c>
      <c r="C20" s="287">
        <v>63</v>
      </c>
      <c r="D20" s="287">
        <v>57</v>
      </c>
      <c r="E20" s="287">
        <v>91</v>
      </c>
      <c r="F20" s="287">
        <v>25</v>
      </c>
      <c r="G20" s="287">
        <v>4</v>
      </c>
      <c r="H20" s="287">
        <v>6</v>
      </c>
      <c r="I20" s="287">
        <v>77</v>
      </c>
      <c r="J20" s="287">
        <v>23</v>
      </c>
      <c r="K20" s="288">
        <v>14</v>
      </c>
      <c r="L20" s="282">
        <v>0</v>
      </c>
    </row>
    <row r="21" spans="1:12">
      <c r="A21" s="360" t="s">
        <v>392</v>
      </c>
      <c r="B21" s="360"/>
      <c r="C21" s="360"/>
      <c r="D21" s="360"/>
      <c r="E21" s="360"/>
      <c r="F21" s="360"/>
      <c r="G21" s="360"/>
      <c r="H21" s="360"/>
      <c r="I21" s="360"/>
      <c r="J21" s="360"/>
      <c r="K21" s="360"/>
      <c r="L21" s="360"/>
    </row>
    <row r="22" spans="1:12">
      <c r="A22" s="261"/>
      <c r="B22" s="261"/>
      <c r="C22" s="261"/>
      <c r="D22" s="261"/>
      <c r="E22" s="261"/>
      <c r="F22" s="261"/>
      <c r="G22" s="261"/>
      <c r="H22" s="261"/>
      <c r="I22" s="261"/>
    </row>
    <row r="23" spans="1:12">
      <c r="A23" s="378" t="s">
        <v>33</v>
      </c>
      <c r="B23" s="378"/>
      <c r="C23" s="378"/>
      <c r="D23" s="378"/>
      <c r="E23" s="378"/>
      <c r="F23" s="378"/>
      <c r="G23" s="378"/>
    </row>
    <row r="24" spans="1:12" ht="18.600000000000001" customHeight="1">
      <c r="A24" s="369" t="s">
        <v>458</v>
      </c>
      <c r="B24" s="369"/>
      <c r="C24" s="369"/>
      <c r="D24" s="369"/>
      <c r="E24" s="369"/>
      <c r="F24" s="369"/>
      <c r="G24" s="369"/>
      <c r="H24" s="402"/>
      <c r="I24" s="402"/>
      <c r="J24" s="402"/>
      <c r="K24" s="402"/>
      <c r="L24" s="402"/>
    </row>
  </sheetData>
  <mergeCells count="8">
    <mergeCell ref="A24:L24"/>
    <mergeCell ref="A21:L21"/>
    <mergeCell ref="A1:L1"/>
    <mergeCell ref="A2:G2"/>
    <mergeCell ref="A3:L3"/>
    <mergeCell ref="E4:G4"/>
    <mergeCell ref="H4:L4"/>
    <mergeCell ref="A23:G23"/>
  </mergeCells>
  <pageMargins left="0.78740157499999996" right="0.78740157499999996" top="0.984251969" bottom="0.984251969" header="0.4921259845" footer="0.4921259845"/>
  <pageSetup paperSize="9" scale="80" fitToHeight="0" orientation="portrait" r:id="rId1"/>
  <headerFooter alignWithMargins="0"/>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323A6D-30CF-46D8-8889-4CADF3B703B3}">
  <sheetPr>
    <tabColor theme="5" tint="0.59999389629810485"/>
    <pageSetUpPr fitToPage="1"/>
  </sheetPr>
  <dimension ref="A1:I30"/>
  <sheetViews>
    <sheetView zoomScaleNormal="100" workbookViewId="0">
      <selection activeCell="A37" sqref="A37:F37"/>
    </sheetView>
  </sheetViews>
  <sheetFormatPr baseColWidth="10" defaultRowHeight="12.75"/>
  <cols>
    <col min="1" max="1" width="8" customWidth="1"/>
    <col min="2" max="2" width="5.5703125" bestFit="1" customWidth="1"/>
    <col min="3" max="3" width="14.140625" customWidth="1"/>
    <col min="4" max="4" width="11.28515625" customWidth="1"/>
    <col min="5" max="5" width="6.85546875" customWidth="1"/>
    <col min="6" max="6" width="14.7109375" customWidth="1"/>
    <col min="7" max="7" width="10.140625" customWidth="1"/>
    <col min="8" max="8" width="12" customWidth="1"/>
    <col min="9" max="9" width="7.7109375" customWidth="1"/>
  </cols>
  <sheetData>
    <row r="1" spans="1:9" ht="39" customHeight="1">
      <c r="A1" s="424" t="s">
        <v>459</v>
      </c>
      <c r="B1" s="371"/>
      <c r="C1" s="371"/>
      <c r="D1" s="371"/>
      <c r="E1" s="371"/>
      <c r="F1" s="371"/>
      <c r="G1" s="371"/>
      <c r="H1" s="371"/>
      <c r="I1" s="371"/>
    </row>
    <row r="2" spans="1:9">
      <c r="A2" s="373" t="s">
        <v>460</v>
      </c>
      <c r="B2" s="373"/>
      <c r="C2" s="373"/>
      <c r="D2" s="373"/>
      <c r="E2" s="373"/>
      <c r="F2" s="373"/>
      <c r="G2" s="373"/>
      <c r="H2" s="373"/>
      <c r="I2" s="373"/>
    </row>
    <row r="3" spans="1:9">
      <c r="A3" s="375" t="s">
        <v>461</v>
      </c>
      <c r="B3" s="374"/>
      <c r="C3" s="374"/>
      <c r="D3" s="374"/>
      <c r="E3" s="374"/>
      <c r="F3" s="374"/>
      <c r="G3" s="374"/>
      <c r="H3" s="374"/>
      <c r="I3" s="374"/>
    </row>
    <row r="4" spans="1:9" ht="51">
      <c r="A4" s="102"/>
      <c r="B4" s="289"/>
      <c r="C4" s="41" t="s">
        <v>462</v>
      </c>
      <c r="D4" s="41" t="s">
        <v>463</v>
      </c>
      <c r="E4" s="41" t="s">
        <v>40</v>
      </c>
      <c r="F4" s="41" t="s">
        <v>464</v>
      </c>
      <c r="G4" s="41" t="s">
        <v>465</v>
      </c>
      <c r="H4" s="41" t="s">
        <v>466</v>
      </c>
      <c r="I4" s="41" t="s">
        <v>453</v>
      </c>
    </row>
    <row r="5" spans="1:9" s="292" customFormat="1">
      <c r="A5" s="290">
        <v>2004</v>
      </c>
      <c r="B5" s="312">
        <v>77</v>
      </c>
      <c r="C5" s="287">
        <v>17</v>
      </c>
      <c r="D5" s="287">
        <v>10</v>
      </c>
      <c r="E5" s="287">
        <v>20</v>
      </c>
      <c r="F5" s="287">
        <v>14</v>
      </c>
      <c r="G5" s="287">
        <v>10</v>
      </c>
      <c r="H5" s="287">
        <v>6</v>
      </c>
      <c r="I5" s="291" t="s">
        <v>358</v>
      </c>
    </row>
    <row r="6" spans="1:9" s="292" customFormat="1">
      <c r="A6" s="292">
        <v>2005</v>
      </c>
      <c r="B6" s="312">
        <v>84</v>
      </c>
      <c r="C6" s="287">
        <v>34</v>
      </c>
      <c r="D6" s="287">
        <v>13</v>
      </c>
      <c r="E6" s="287">
        <v>12</v>
      </c>
      <c r="F6" s="287">
        <v>13</v>
      </c>
      <c r="G6" s="287">
        <v>7</v>
      </c>
      <c r="H6" s="287">
        <v>3</v>
      </c>
      <c r="I6" s="287">
        <v>2</v>
      </c>
    </row>
    <row r="7" spans="1:9" s="292" customFormat="1">
      <c r="A7" s="292">
        <v>2006</v>
      </c>
      <c r="B7" s="312">
        <v>91</v>
      </c>
      <c r="C7" s="287">
        <v>28</v>
      </c>
      <c r="D7" s="287">
        <v>28</v>
      </c>
      <c r="E7" s="287">
        <v>16</v>
      </c>
      <c r="F7" s="287">
        <v>6</v>
      </c>
      <c r="G7" s="287">
        <v>4</v>
      </c>
      <c r="H7" s="287">
        <v>6</v>
      </c>
      <c r="I7" s="287">
        <v>3</v>
      </c>
    </row>
    <row r="8" spans="1:9" s="292" customFormat="1">
      <c r="A8" s="292">
        <v>2007</v>
      </c>
      <c r="B8" s="312">
        <v>96</v>
      </c>
      <c r="C8" s="287">
        <v>14</v>
      </c>
      <c r="D8" s="287">
        <v>24</v>
      </c>
      <c r="E8" s="287">
        <v>20</v>
      </c>
      <c r="F8" s="287">
        <v>15</v>
      </c>
      <c r="G8" s="287">
        <v>7</v>
      </c>
      <c r="H8" s="287">
        <v>14</v>
      </c>
      <c r="I8" s="287">
        <v>2</v>
      </c>
    </row>
    <row r="9" spans="1:9" s="292" customFormat="1">
      <c r="A9" s="292">
        <v>2008</v>
      </c>
      <c r="B9" s="312">
        <v>127</v>
      </c>
      <c r="C9" s="287">
        <v>26</v>
      </c>
      <c r="D9" s="287">
        <v>26</v>
      </c>
      <c r="E9" s="287">
        <v>35</v>
      </c>
      <c r="F9" s="287">
        <v>14</v>
      </c>
      <c r="G9" s="287">
        <v>13</v>
      </c>
      <c r="H9" s="287">
        <v>7</v>
      </c>
      <c r="I9" s="287">
        <v>6</v>
      </c>
    </row>
    <row r="10" spans="1:9" s="292" customFormat="1">
      <c r="A10" s="292">
        <v>2009</v>
      </c>
      <c r="B10" s="312">
        <v>133</v>
      </c>
      <c r="C10" s="287">
        <v>36</v>
      </c>
      <c r="D10" s="287">
        <v>29</v>
      </c>
      <c r="E10" s="287">
        <v>17</v>
      </c>
      <c r="F10" s="287">
        <v>19</v>
      </c>
      <c r="G10" s="287">
        <v>16</v>
      </c>
      <c r="H10" s="287">
        <v>12</v>
      </c>
      <c r="I10" s="287">
        <v>4</v>
      </c>
    </row>
    <row r="11" spans="1:9" s="292" customFormat="1">
      <c r="A11" s="292">
        <v>2010</v>
      </c>
      <c r="B11" s="312">
        <v>208</v>
      </c>
      <c r="C11" s="287">
        <v>32</v>
      </c>
      <c r="D11" s="287">
        <f>29+52</f>
        <v>81</v>
      </c>
      <c r="E11" s="287">
        <v>32</v>
      </c>
      <c r="F11" s="287">
        <v>12</v>
      </c>
      <c r="G11" s="287">
        <v>27</v>
      </c>
      <c r="H11" s="287">
        <v>19</v>
      </c>
      <c r="I11" s="287">
        <v>5</v>
      </c>
    </row>
    <row r="12" spans="1:9" s="292" customFormat="1">
      <c r="A12" s="292">
        <v>2011</v>
      </c>
      <c r="B12" s="312">
        <v>223</v>
      </c>
      <c r="C12" s="287">
        <v>34</v>
      </c>
      <c r="D12" s="287">
        <f>34+55</f>
        <v>89</v>
      </c>
      <c r="E12" s="287">
        <v>34</v>
      </c>
      <c r="F12" s="287">
        <v>18</v>
      </c>
      <c r="G12" s="287">
        <v>16</v>
      </c>
      <c r="H12" s="287">
        <v>21</v>
      </c>
      <c r="I12" s="287">
        <v>11</v>
      </c>
    </row>
    <row r="13" spans="1:9" s="292" customFormat="1">
      <c r="A13" s="292">
        <v>2012</v>
      </c>
      <c r="B13" s="312">
        <v>221</v>
      </c>
      <c r="C13" s="287">
        <v>48</v>
      </c>
      <c r="D13" s="287">
        <v>83</v>
      </c>
      <c r="E13" s="287">
        <v>36</v>
      </c>
      <c r="F13" s="287">
        <v>17</v>
      </c>
      <c r="G13" s="287">
        <v>17</v>
      </c>
      <c r="H13" s="287">
        <v>12</v>
      </c>
      <c r="I13" s="287">
        <v>8</v>
      </c>
    </row>
    <row r="14" spans="1:9" s="292" customFormat="1">
      <c r="A14" s="292">
        <v>2013</v>
      </c>
      <c r="B14" s="312">
        <v>210</v>
      </c>
      <c r="C14" s="287">
        <v>39</v>
      </c>
      <c r="D14" s="287">
        <v>70</v>
      </c>
      <c r="E14" s="287">
        <v>29</v>
      </c>
      <c r="F14" s="287">
        <v>14</v>
      </c>
      <c r="G14" s="287">
        <v>20</v>
      </c>
      <c r="H14" s="287">
        <v>27</v>
      </c>
      <c r="I14" s="287">
        <v>11</v>
      </c>
    </row>
    <row r="15" spans="1:9" s="292" customFormat="1">
      <c r="A15" s="292">
        <v>2014</v>
      </c>
      <c r="B15" s="312">
        <v>198</v>
      </c>
      <c r="C15" s="287">
        <v>36</v>
      </c>
      <c r="D15" s="287">
        <v>71</v>
      </c>
      <c r="E15" s="287">
        <v>23</v>
      </c>
      <c r="F15" s="287">
        <v>20</v>
      </c>
      <c r="G15" s="287">
        <v>17</v>
      </c>
      <c r="H15" s="287">
        <v>24</v>
      </c>
      <c r="I15" s="287">
        <v>7</v>
      </c>
    </row>
    <row r="16" spans="1:9" s="292" customFormat="1">
      <c r="A16" s="292">
        <v>2015</v>
      </c>
      <c r="B16" s="312">
        <v>145</v>
      </c>
      <c r="C16" s="287">
        <v>37</v>
      </c>
      <c r="D16" s="287">
        <v>34</v>
      </c>
      <c r="E16" s="287">
        <v>26</v>
      </c>
      <c r="F16" s="287">
        <v>14</v>
      </c>
      <c r="G16" s="287">
        <v>6</v>
      </c>
      <c r="H16" s="287">
        <v>20</v>
      </c>
      <c r="I16" s="287">
        <v>8</v>
      </c>
    </row>
    <row r="17" spans="1:9" s="292" customFormat="1">
      <c r="A17" s="292">
        <v>2016</v>
      </c>
      <c r="B17" s="312">
        <v>180</v>
      </c>
      <c r="C17" s="287">
        <v>34</v>
      </c>
      <c r="D17" s="287">
        <v>24</v>
      </c>
      <c r="E17" s="287">
        <v>39</v>
      </c>
      <c r="F17" s="287">
        <v>15</v>
      </c>
      <c r="G17" s="287">
        <v>18</v>
      </c>
      <c r="H17" s="287">
        <v>8</v>
      </c>
      <c r="I17" s="287">
        <v>42</v>
      </c>
    </row>
    <row r="18" spans="1:9" s="292" customFormat="1">
      <c r="A18" s="292">
        <v>2017</v>
      </c>
      <c r="B18" s="312">
        <v>161</v>
      </c>
      <c r="C18" s="287">
        <v>32</v>
      </c>
      <c r="D18" s="287">
        <v>35</v>
      </c>
      <c r="E18" s="287">
        <v>33</v>
      </c>
      <c r="F18" s="287">
        <v>17</v>
      </c>
      <c r="G18" s="287">
        <v>14</v>
      </c>
      <c r="H18" s="287">
        <v>21</v>
      </c>
      <c r="I18" s="287">
        <v>9</v>
      </c>
    </row>
    <row r="19" spans="1:9" s="292" customFormat="1">
      <c r="A19" s="292">
        <v>2018</v>
      </c>
      <c r="B19" s="312">
        <v>162</v>
      </c>
      <c r="C19" s="287">
        <v>33</v>
      </c>
      <c r="D19" s="287">
        <v>37</v>
      </c>
      <c r="E19" s="287">
        <v>34</v>
      </c>
      <c r="F19" s="287">
        <v>24</v>
      </c>
      <c r="G19" s="287">
        <v>11</v>
      </c>
      <c r="H19" s="287">
        <v>17</v>
      </c>
      <c r="I19" s="287">
        <v>6</v>
      </c>
    </row>
    <row r="20" spans="1:9" s="292" customFormat="1">
      <c r="A20" s="292">
        <v>2019</v>
      </c>
      <c r="B20" s="312">
        <v>183</v>
      </c>
      <c r="C20" s="287">
        <v>34</v>
      </c>
      <c r="D20" s="287">
        <v>49</v>
      </c>
      <c r="E20" s="287">
        <v>28</v>
      </c>
      <c r="F20" s="287">
        <v>15</v>
      </c>
      <c r="G20" s="287">
        <v>24</v>
      </c>
      <c r="H20" s="287">
        <v>29</v>
      </c>
      <c r="I20" s="287">
        <v>4</v>
      </c>
    </row>
    <row r="21" spans="1:9" s="292" customFormat="1">
      <c r="A21" s="292">
        <v>2020</v>
      </c>
      <c r="B21" s="312">
        <v>206</v>
      </c>
      <c r="C21" s="287">
        <v>33</v>
      </c>
      <c r="D21" s="287">
        <v>51</v>
      </c>
      <c r="E21" s="287">
        <v>37</v>
      </c>
      <c r="F21" s="287">
        <v>25</v>
      </c>
      <c r="G21" s="287">
        <v>15</v>
      </c>
      <c r="H21" s="287">
        <v>38</v>
      </c>
      <c r="I21" s="287">
        <v>7</v>
      </c>
    </row>
    <row r="22" spans="1:9">
      <c r="A22" s="360" t="s">
        <v>392</v>
      </c>
      <c r="B22" s="360"/>
      <c r="C22" s="360"/>
      <c r="D22" s="360"/>
      <c r="E22" s="360"/>
      <c r="F22" s="360"/>
      <c r="G22" s="360"/>
      <c r="H22" s="360"/>
      <c r="I22" s="360"/>
    </row>
    <row r="23" spans="1:9">
      <c r="A23" s="261"/>
      <c r="B23" s="261"/>
      <c r="C23" s="261"/>
      <c r="D23" s="261"/>
      <c r="E23" s="261"/>
      <c r="F23" s="261"/>
      <c r="G23" s="261"/>
      <c r="H23" s="261"/>
      <c r="I23" s="261"/>
    </row>
    <row r="24" spans="1:9">
      <c r="A24" s="378" t="s">
        <v>33</v>
      </c>
      <c r="B24" s="378"/>
      <c r="C24" s="378"/>
      <c r="D24" s="378"/>
      <c r="E24" s="378"/>
      <c r="F24" s="378"/>
      <c r="G24" s="378"/>
      <c r="H24" s="378"/>
    </row>
    <row r="25" spans="1:9" ht="28.5" customHeight="1">
      <c r="A25" s="359" t="s">
        <v>467</v>
      </c>
      <c r="B25" s="359"/>
      <c r="C25" s="359"/>
      <c r="D25" s="359"/>
      <c r="E25" s="359"/>
      <c r="F25" s="359"/>
      <c r="G25" s="359"/>
      <c r="H25" s="359"/>
      <c r="I25" s="359"/>
    </row>
    <row r="26" spans="1:9" ht="16.5" customHeight="1">
      <c r="A26" s="23"/>
      <c r="B26" s="124"/>
      <c r="C26" s="124"/>
      <c r="D26" s="124"/>
      <c r="E26" s="124"/>
      <c r="F26" s="124"/>
      <c r="G26" s="124"/>
      <c r="H26" s="124"/>
      <c r="I26" s="124"/>
    </row>
    <row r="30" spans="1:9">
      <c r="C30" s="1"/>
    </row>
  </sheetData>
  <mergeCells count="6">
    <mergeCell ref="A1:I1"/>
    <mergeCell ref="A2:I2"/>
    <mergeCell ref="A3:I3"/>
    <mergeCell ref="A24:H24"/>
    <mergeCell ref="A25:I25"/>
    <mergeCell ref="A22:I22"/>
  </mergeCells>
  <pageMargins left="0.78740157499999996" right="0.78740157499999996" top="0.984251969" bottom="0.984251969" header="0.4921259845" footer="0.4921259845"/>
  <pageSetup paperSize="9" scale="96" fitToHeight="0" orientation="portrait" r:id="rId1"/>
  <headerFooter alignWithMargins="0"/>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FC103F-B0E2-4C15-A9E2-C00524B3794F}">
  <sheetPr>
    <tabColor theme="5" tint="0.59999389629810485"/>
    <pageSetUpPr fitToPage="1"/>
  </sheetPr>
  <dimension ref="A1:M26"/>
  <sheetViews>
    <sheetView zoomScaleNormal="100" workbookViewId="0">
      <selection activeCell="A37" sqref="A37:F37"/>
    </sheetView>
  </sheetViews>
  <sheetFormatPr baseColWidth="10" defaultRowHeight="12.75"/>
  <cols>
    <col min="1" max="1" width="11.7109375" customWidth="1"/>
    <col min="2" max="2" width="5.5703125" bestFit="1" customWidth="1"/>
    <col min="3" max="4" width="8.140625" customWidth="1"/>
    <col min="5" max="5" width="6" customWidth="1"/>
    <col min="6" max="6" width="11.7109375" customWidth="1"/>
    <col min="7" max="7" width="8" customWidth="1"/>
    <col min="8" max="8" width="11.42578125" customWidth="1"/>
    <col min="9" max="9" width="8.85546875" customWidth="1"/>
    <col min="10" max="10" width="7.140625" customWidth="1"/>
    <col min="11" max="11" width="8.85546875" customWidth="1"/>
    <col min="12" max="12" width="14" customWidth="1"/>
    <col min="13" max="13" width="11.28515625" customWidth="1"/>
  </cols>
  <sheetData>
    <row r="1" spans="1:13" ht="36" customHeight="1">
      <c r="A1" s="396" t="s">
        <v>468</v>
      </c>
      <c r="B1" s="396"/>
      <c r="C1" s="396"/>
      <c r="D1" s="396"/>
      <c r="E1" s="396"/>
      <c r="F1" s="396"/>
      <c r="G1" s="396"/>
      <c r="H1" s="396"/>
      <c r="I1" s="374"/>
      <c r="J1" s="374"/>
      <c r="K1" s="374"/>
      <c r="L1" s="374"/>
      <c r="M1" s="374"/>
    </row>
    <row r="2" spans="1:13">
      <c r="A2" s="373" t="s">
        <v>460</v>
      </c>
      <c r="B2" s="373"/>
      <c r="C2" s="373"/>
      <c r="D2" s="373"/>
      <c r="E2" s="373"/>
      <c r="F2" s="373"/>
      <c r="G2" s="373"/>
      <c r="H2" s="1"/>
    </row>
    <row r="3" spans="1:13">
      <c r="A3" s="375" t="s">
        <v>469</v>
      </c>
      <c r="B3" s="374"/>
      <c r="C3" s="374"/>
      <c r="D3" s="374"/>
      <c r="E3" s="374"/>
      <c r="F3" s="374"/>
      <c r="G3" s="374"/>
      <c r="H3" s="374"/>
      <c r="I3" s="374"/>
      <c r="J3" s="374"/>
      <c r="K3" s="374"/>
      <c r="L3" s="374"/>
      <c r="M3" s="374"/>
    </row>
    <row r="4" spans="1:13">
      <c r="A4" s="1"/>
      <c r="B4" s="425" t="s">
        <v>8</v>
      </c>
      <c r="C4" s="293"/>
      <c r="D4" s="2"/>
      <c r="E4" s="426" t="s">
        <v>94</v>
      </c>
      <c r="F4" s="426"/>
      <c r="G4" s="426"/>
      <c r="H4" s="427" t="s">
        <v>415</v>
      </c>
      <c r="I4" s="428"/>
      <c r="J4" s="428"/>
      <c r="K4" s="428"/>
      <c r="L4" s="428"/>
      <c r="M4" s="428"/>
    </row>
    <row r="5" spans="1:13" ht="27" customHeight="1">
      <c r="A5" s="4"/>
      <c r="B5" s="421"/>
      <c r="C5" s="62" t="s">
        <v>4</v>
      </c>
      <c r="D5" s="62" t="s">
        <v>5</v>
      </c>
      <c r="E5" s="271" t="s">
        <v>51</v>
      </c>
      <c r="F5" s="271" t="s">
        <v>95</v>
      </c>
      <c r="G5" s="271" t="s">
        <v>55</v>
      </c>
      <c r="H5" s="294" t="s">
        <v>416</v>
      </c>
      <c r="I5" s="294" t="s">
        <v>61</v>
      </c>
      <c r="J5" s="294" t="s">
        <v>62</v>
      </c>
      <c r="K5" s="294" t="s">
        <v>65</v>
      </c>
      <c r="L5" s="294" t="s">
        <v>417</v>
      </c>
      <c r="M5" s="294" t="s">
        <v>470</v>
      </c>
    </row>
    <row r="6" spans="1:13" s="298" customFormat="1">
      <c r="A6" s="295">
        <v>2004</v>
      </c>
      <c r="B6" s="312">
        <v>77</v>
      </c>
      <c r="C6" s="285">
        <v>35</v>
      </c>
      <c r="D6" s="285">
        <v>42</v>
      </c>
      <c r="E6" s="296" t="s">
        <v>471</v>
      </c>
      <c r="F6" s="296" t="s">
        <v>471</v>
      </c>
      <c r="G6" s="296" t="s">
        <v>471</v>
      </c>
      <c r="H6" s="287">
        <v>44</v>
      </c>
      <c r="I6" s="287">
        <v>9</v>
      </c>
      <c r="J6" s="287">
        <v>3</v>
      </c>
      <c r="K6" s="287">
        <v>13</v>
      </c>
      <c r="L6" s="297">
        <v>0</v>
      </c>
      <c r="M6" s="287">
        <v>8</v>
      </c>
    </row>
    <row r="7" spans="1:13" s="298" customFormat="1">
      <c r="A7" s="299">
        <v>2005</v>
      </c>
      <c r="B7" s="312">
        <v>84</v>
      </c>
      <c r="C7" s="287">
        <v>45</v>
      </c>
      <c r="D7" s="287">
        <v>39</v>
      </c>
      <c r="E7" s="291" t="s">
        <v>471</v>
      </c>
      <c r="F7" s="291" t="s">
        <v>471</v>
      </c>
      <c r="G7" s="291" t="s">
        <v>471</v>
      </c>
      <c r="H7" s="287">
        <v>54</v>
      </c>
      <c r="I7" s="287">
        <v>9</v>
      </c>
      <c r="J7" s="287">
        <v>4</v>
      </c>
      <c r="K7" s="287">
        <v>8</v>
      </c>
      <c r="L7" s="287">
        <v>1</v>
      </c>
      <c r="M7" s="287">
        <v>8</v>
      </c>
    </row>
    <row r="8" spans="1:13" s="298" customFormat="1">
      <c r="A8" s="299">
        <v>2006</v>
      </c>
      <c r="B8" s="312">
        <v>91</v>
      </c>
      <c r="C8" s="287">
        <v>36</v>
      </c>
      <c r="D8" s="287">
        <v>55</v>
      </c>
      <c r="E8" s="287">
        <v>66</v>
      </c>
      <c r="F8" s="287">
        <v>25</v>
      </c>
      <c r="G8" s="297">
        <v>0</v>
      </c>
      <c r="H8" s="287">
        <v>11</v>
      </c>
      <c r="I8" s="287">
        <v>21</v>
      </c>
      <c r="J8" s="287">
        <v>21</v>
      </c>
      <c r="K8" s="287">
        <v>6</v>
      </c>
      <c r="L8" s="287">
        <v>6</v>
      </c>
      <c r="M8" s="287">
        <v>26</v>
      </c>
    </row>
    <row r="9" spans="1:13" s="298" customFormat="1">
      <c r="A9" s="299">
        <v>2007</v>
      </c>
      <c r="B9" s="312">
        <v>96</v>
      </c>
      <c r="C9" s="287">
        <v>42</v>
      </c>
      <c r="D9" s="287">
        <v>54</v>
      </c>
      <c r="E9" s="287">
        <v>68</v>
      </c>
      <c r="F9" s="287">
        <v>26</v>
      </c>
      <c r="G9" s="287">
        <v>2</v>
      </c>
      <c r="H9" s="287">
        <v>9</v>
      </c>
      <c r="I9" s="287">
        <v>35</v>
      </c>
      <c r="J9" s="287">
        <v>16</v>
      </c>
      <c r="K9" s="287">
        <v>6</v>
      </c>
      <c r="L9" s="287">
        <v>1</v>
      </c>
      <c r="M9" s="287">
        <v>29</v>
      </c>
    </row>
    <row r="10" spans="1:13" s="298" customFormat="1">
      <c r="A10" s="299">
        <v>2008</v>
      </c>
      <c r="B10" s="312">
        <v>127</v>
      </c>
      <c r="C10" s="287">
        <v>61</v>
      </c>
      <c r="D10" s="287">
        <v>66</v>
      </c>
      <c r="E10" s="287">
        <v>84</v>
      </c>
      <c r="F10" s="287">
        <v>38</v>
      </c>
      <c r="G10" s="287">
        <v>5</v>
      </c>
      <c r="H10" s="287">
        <v>10</v>
      </c>
      <c r="I10" s="287">
        <v>47</v>
      </c>
      <c r="J10" s="287">
        <v>20</v>
      </c>
      <c r="K10" s="287">
        <v>14</v>
      </c>
      <c r="L10" s="287">
        <v>5</v>
      </c>
      <c r="M10" s="287">
        <v>31</v>
      </c>
    </row>
    <row r="11" spans="1:13" s="298" customFormat="1">
      <c r="A11" s="299">
        <v>2009</v>
      </c>
      <c r="B11" s="312">
        <v>133</v>
      </c>
      <c r="C11" s="287">
        <v>55</v>
      </c>
      <c r="D11" s="287">
        <v>78</v>
      </c>
      <c r="E11" s="287">
        <v>102</v>
      </c>
      <c r="F11" s="287">
        <v>30</v>
      </c>
      <c r="G11" s="287">
        <v>1</v>
      </c>
      <c r="H11" s="287">
        <v>14</v>
      </c>
      <c r="I11" s="287">
        <v>58</v>
      </c>
      <c r="J11" s="287">
        <v>33</v>
      </c>
      <c r="K11" s="287">
        <v>9</v>
      </c>
      <c r="L11" s="287">
        <v>2</v>
      </c>
      <c r="M11" s="287">
        <v>17</v>
      </c>
    </row>
    <row r="12" spans="1:13" s="298" customFormat="1">
      <c r="A12" s="299">
        <v>2010</v>
      </c>
      <c r="B12" s="312">
        <v>208</v>
      </c>
      <c r="C12" s="287">
        <f>19+80</f>
        <v>99</v>
      </c>
      <c r="D12" s="287">
        <f>39+70</f>
        <v>109</v>
      </c>
      <c r="E12" s="287">
        <f>36+99</f>
        <v>135</v>
      </c>
      <c r="F12" s="287">
        <f>10+48</f>
        <v>58</v>
      </c>
      <c r="G12" s="287">
        <f>12+3</f>
        <v>15</v>
      </c>
      <c r="H12" s="287">
        <v>12</v>
      </c>
      <c r="I12" s="287">
        <v>89</v>
      </c>
      <c r="J12" s="287">
        <v>48</v>
      </c>
      <c r="K12" s="287">
        <v>11</v>
      </c>
      <c r="L12" s="287">
        <v>32</v>
      </c>
      <c r="M12" s="287">
        <v>16</v>
      </c>
    </row>
    <row r="13" spans="1:13" s="298" customFormat="1">
      <c r="A13" s="299">
        <v>2011</v>
      </c>
      <c r="B13" s="312">
        <v>223</v>
      </c>
      <c r="C13" s="287">
        <f>10+73</f>
        <v>83</v>
      </c>
      <c r="D13" s="287">
        <f>49+91</f>
        <v>140</v>
      </c>
      <c r="E13" s="287">
        <f>35+115</f>
        <v>150</v>
      </c>
      <c r="F13" s="287">
        <f>18+48</f>
        <v>66</v>
      </c>
      <c r="G13" s="287">
        <f>6+1</f>
        <v>7</v>
      </c>
      <c r="H13" s="287">
        <v>6</v>
      </c>
      <c r="I13" s="287">
        <f>13+59</f>
        <v>72</v>
      </c>
      <c r="J13" s="287">
        <f>18+44</f>
        <v>62</v>
      </c>
      <c r="K13" s="287">
        <v>16</v>
      </c>
      <c r="L13" s="287">
        <v>27</v>
      </c>
      <c r="M13" s="287">
        <v>40</v>
      </c>
    </row>
    <row r="14" spans="1:13" s="298" customFormat="1">
      <c r="A14" s="299">
        <v>2012</v>
      </c>
      <c r="B14" s="312">
        <v>221</v>
      </c>
      <c r="C14" s="287">
        <v>100</v>
      </c>
      <c r="D14" s="287">
        <v>121</v>
      </c>
      <c r="E14" s="287">
        <v>154</v>
      </c>
      <c r="F14" s="287">
        <v>54</v>
      </c>
      <c r="G14" s="287">
        <v>13</v>
      </c>
      <c r="H14" s="287">
        <v>5</v>
      </c>
      <c r="I14" s="287">
        <v>75</v>
      </c>
      <c r="J14" s="287">
        <v>79</v>
      </c>
      <c r="K14" s="287">
        <v>14</v>
      </c>
      <c r="L14" s="287">
        <v>41</v>
      </c>
      <c r="M14" s="287">
        <v>7</v>
      </c>
    </row>
    <row r="15" spans="1:13" s="298" customFormat="1">
      <c r="A15" s="299">
        <v>2013</v>
      </c>
      <c r="B15" s="312">
        <v>210</v>
      </c>
      <c r="C15" s="287">
        <v>93</v>
      </c>
      <c r="D15" s="287">
        <v>117</v>
      </c>
      <c r="E15" s="287">
        <v>128</v>
      </c>
      <c r="F15" s="287">
        <v>72</v>
      </c>
      <c r="G15" s="287">
        <v>10</v>
      </c>
      <c r="H15" s="287">
        <v>9</v>
      </c>
      <c r="I15" s="287">
        <v>83</v>
      </c>
      <c r="J15" s="287">
        <v>52</v>
      </c>
      <c r="K15" s="287">
        <v>13</v>
      </c>
      <c r="L15" s="287">
        <v>22</v>
      </c>
      <c r="M15" s="287">
        <v>31</v>
      </c>
    </row>
    <row r="16" spans="1:13" s="298" customFormat="1">
      <c r="A16" s="299">
        <v>2014</v>
      </c>
      <c r="B16" s="312">
        <v>198</v>
      </c>
      <c r="C16" s="287">
        <v>85</v>
      </c>
      <c r="D16" s="287">
        <v>113</v>
      </c>
      <c r="E16" s="287">
        <v>135</v>
      </c>
      <c r="F16" s="287">
        <v>57</v>
      </c>
      <c r="G16" s="287">
        <v>6</v>
      </c>
      <c r="H16" s="297">
        <v>0</v>
      </c>
      <c r="I16" s="287">
        <v>76</v>
      </c>
      <c r="J16" s="287">
        <v>55</v>
      </c>
      <c r="K16" s="287">
        <v>17</v>
      </c>
      <c r="L16" s="287">
        <v>40</v>
      </c>
      <c r="M16" s="287">
        <v>10</v>
      </c>
    </row>
    <row r="17" spans="1:13" s="298" customFormat="1">
      <c r="A17" s="299">
        <v>2015</v>
      </c>
      <c r="B17" s="312">
        <v>145</v>
      </c>
      <c r="C17" s="287">
        <v>63</v>
      </c>
      <c r="D17" s="287">
        <v>82</v>
      </c>
      <c r="E17" s="287">
        <v>95</v>
      </c>
      <c r="F17" s="287">
        <v>45</v>
      </c>
      <c r="G17" s="287">
        <v>5</v>
      </c>
      <c r="H17" s="287">
        <v>4</v>
      </c>
      <c r="I17" s="287">
        <v>64</v>
      </c>
      <c r="J17" s="287">
        <v>46</v>
      </c>
      <c r="K17" s="287">
        <v>9</v>
      </c>
      <c r="L17" s="287">
        <v>12</v>
      </c>
      <c r="M17" s="287">
        <v>10</v>
      </c>
    </row>
    <row r="18" spans="1:13" s="298" customFormat="1">
      <c r="A18" s="299">
        <v>2016</v>
      </c>
      <c r="B18" s="312">
        <v>180</v>
      </c>
      <c r="C18" s="287">
        <v>77</v>
      </c>
      <c r="D18" s="287">
        <v>103</v>
      </c>
      <c r="E18" s="287">
        <v>127</v>
      </c>
      <c r="F18" s="287">
        <v>40</v>
      </c>
      <c r="G18" s="287">
        <v>13</v>
      </c>
      <c r="H18" s="287">
        <v>5</v>
      </c>
      <c r="I18" s="287">
        <v>57</v>
      </c>
      <c r="J18" s="287">
        <v>75</v>
      </c>
      <c r="K18" s="287">
        <v>15</v>
      </c>
      <c r="L18" s="288">
        <v>24</v>
      </c>
      <c r="M18" s="287">
        <v>4</v>
      </c>
    </row>
    <row r="19" spans="1:13" s="298" customFormat="1">
      <c r="A19" s="299">
        <v>2017</v>
      </c>
      <c r="B19" s="312">
        <v>161</v>
      </c>
      <c r="C19" s="287">
        <v>72</v>
      </c>
      <c r="D19" s="287">
        <v>89</v>
      </c>
      <c r="E19" s="287">
        <v>115</v>
      </c>
      <c r="F19" s="287">
        <v>43</v>
      </c>
      <c r="G19" s="287">
        <v>3</v>
      </c>
      <c r="H19" s="287">
        <v>2</v>
      </c>
      <c r="I19" s="287">
        <v>92</v>
      </c>
      <c r="J19" s="287">
        <v>46</v>
      </c>
      <c r="K19" s="287">
        <v>15</v>
      </c>
      <c r="L19" s="288">
        <v>6</v>
      </c>
      <c r="M19" s="300">
        <v>0</v>
      </c>
    </row>
    <row r="20" spans="1:13" s="298" customFormat="1">
      <c r="A20" s="299">
        <v>2018</v>
      </c>
      <c r="B20" s="312">
        <v>162</v>
      </c>
      <c r="C20" s="287">
        <v>67</v>
      </c>
      <c r="D20" s="287">
        <v>95</v>
      </c>
      <c r="E20" s="287">
        <v>114</v>
      </c>
      <c r="F20" s="287">
        <v>41</v>
      </c>
      <c r="G20" s="287">
        <v>7</v>
      </c>
      <c r="H20" s="287">
        <v>1</v>
      </c>
      <c r="I20" s="287">
        <v>72</v>
      </c>
      <c r="J20" s="287">
        <v>51</v>
      </c>
      <c r="K20" s="287">
        <v>13</v>
      </c>
      <c r="L20" s="288">
        <v>23</v>
      </c>
      <c r="M20" s="287">
        <v>2</v>
      </c>
    </row>
    <row r="21" spans="1:13" s="298" customFormat="1">
      <c r="A21" s="299">
        <v>2019</v>
      </c>
      <c r="B21" s="312">
        <v>183</v>
      </c>
      <c r="C21" s="287">
        <v>93</v>
      </c>
      <c r="D21" s="287">
        <v>90</v>
      </c>
      <c r="E21" s="287">
        <v>132</v>
      </c>
      <c r="F21" s="287">
        <v>45</v>
      </c>
      <c r="G21" s="287">
        <v>6</v>
      </c>
      <c r="H21" s="297">
        <v>0</v>
      </c>
      <c r="I21" s="287">
        <v>89</v>
      </c>
      <c r="J21" s="287">
        <v>67</v>
      </c>
      <c r="K21" s="287">
        <v>7</v>
      </c>
      <c r="L21" s="288">
        <v>8</v>
      </c>
      <c r="M21" s="287">
        <v>12</v>
      </c>
    </row>
    <row r="22" spans="1:13" s="298" customFormat="1">
      <c r="A22" s="299">
        <v>2020</v>
      </c>
      <c r="B22" s="312">
        <v>206</v>
      </c>
      <c r="C22" s="287">
        <v>79</v>
      </c>
      <c r="D22" s="287">
        <v>127</v>
      </c>
      <c r="E22" s="287">
        <v>157</v>
      </c>
      <c r="F22" s="287">
        <v>40</v>
      </c>
      <c r="G22" s="287">
        <v>9</v>
      </c>
      <c r="H22" s="297">
        <v>4</v>
      </c>
      <c r="I22" s="287">
        <v>85</v>
      </c>
      <c r="J22" s="287">
        <v>68</v>
      </c>
      <c r="K22" s="287">
        <v>19</v>
      </c>
      <c r="L22" s="288">
        <v>25</v>
      </c>
      <c r="M22" s="287">
        <v>5</v>
      </c>
    </row>
    <row r="23" spans="1:13">
      <c r="A23" s="360" t="s">
        <v>392</v>
      </c>
      <c r="B23" s="360"/>
      <c r="C23" s="360"/>
      <c r="D23" s="360"/>
      <c r="E23" s="360"/>
      <c r="F23" s="360"/>
      <c r="G23" s="360"/>
      <c r="H23" s="360"/>
      <c r="I23" s="360"/>
      <c r="J23" s="360"/>
      <c r="K23" s="360"/>
      <c r="L23" s="360"/>
      <c r="M23" s="360"/>
    </row>
    <row r="24" spans="1:13">
      <c r="A24" s="1"/>
      <c r="B24" s="1"/>
      <c r="C24" s="1"/>
      <c r="D24" s="1"/>
      <c r="E24" s="287"/>
      <c r="F24" s="287"/>
      <c r="G24" s="287"/>
      <c r="H24" s="1"/>
    </row>
    <row r="25" spans="1:13">
      <c r="A25" s="378" t="s">
        <v>33</v>
      </c>
      <c r="B25" s="378"/>
      <c r="C25" s="378"/>
      <c r="D25" s="378"/>
      <c r="E25" s="378"/>
      <c r="F25" s="378"/>
      <c r="G25" s="378"/>
      <c r="H25" s="1"/>
    </row>
    <row r="26" spans="1:13" ht="16.899999999999999" customHeight="1">
      <c r="A26" s="359" t="s">
        <v>467</v>
      </c>
      <c r="B26" s="386"/>
      <c r="C26" s="386"/>
      <c r="D26" s="386"/>
      <c r="E26" s="386"/>
      <c r="F26" s="386"/>
      <c r="G26" s="386"/>
      <c r="H26" s="374"/>
      <c r="I26" s="374"/>
      <c r="J26" s="374"/>
      <c r="K26" s="374"/>
      <c r="L26" s="374"/>
      <c r="M26" s="374"/>
    </row>
  </sheetData>
  <mergeCells count="9">
    <mergeCell ref="A25:G25"/>
    <mergeCell ref="A26:M26"/>
    <mergeCell ref="A23:M23"/>
    <mergeCell ref="A1:M1"/>
    <mergeCell ref="A2:G2"/>
    <mergeCell ref="A3:M3"/>
    <mergeCell ref="B4:B5"/>
    <mergeCell ref="E4:G4"/>
    <mergeCell ref="H4:M4"/>
  </mergeCells>
  <pageMargins left="0.78740157499999996" right="0.78740157499999996" top="0.984251969" bottom="0.984251969" header="0.4921259845" footer="0.4921259845"/>
  <pageSetup paperSize="9" scale="72" fitToHeight="0" orientation="portrait" r:id="rId1"/>
  <headerFooter alignWithMargins="0"/>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1EBCCC-F764-49E8-B37F-A30530A3372B}">
  <sheetPr>
    <tabColor theme="5" tint="0.59999389629810485"/>
    <pageSetUpPr fitToPage="1"/>
  </sheetPr>
  <dimension ref="A1:N23"/>
  <sheetViews>
    <sheetView zoomScaleNormal="100" workbookViewId="0">
      <selection activeCell="A37" sqref="A37:F37"/>
    </sheetView>
  </sheetViews>
  <sheetFormatPr baseColWidth="10" defaultRowHeight="12.75"/>
  <cols>
    <col min="1" max="1" width="9" customWidth="1"/>
    <col min="2" max="2" width="5.7109375" customWidth="1"/>
    <col min="3" max="3" width="6.5703125" customWidth="1"/>
    <col min="4" max="4" width="12.7109375" customWidth="1"/>
    <col min="5" max="5" width="14.5703125" customWidth="1"/>
    <col min="6" max="6" width="11" customWidth="1"/>
    <col min="7" max="7" width="5.7109375" customWidth="1"/>
    <col min="8" max="8" width="6.140625" customWidth="1"/>
    <col min="10" max="10" width="9.28515625" customWidth="1"/>
    <col min="11" max="11" width="6.42578125" customWidth="1"/>
    <col min="12" max="12" width="6.85546875" customWidth="1"/>
    <col min="14" max="14" width="10.140625" customWidth="1"/>
  </cols>
  <sheetData>
    <row r="1" spans="1:14" ht="19.5" customHeight="1">
      <c r="A1" s="396" t="s">
        <v>78</v>
      </c>
      <c r="B1" s="396"/>
      <c r="C1" s="396"/>
      <c r="D1" s="396"/>
      <c r="E1" s="396"/>
      <c r="F1" s="396"/>
      <c r="G1" s="396"/>
      <c r="H1" s="396"/>
      <c r="I1" s="396"/>
      <c r="J1" s="396"/>
      <c r="K1" s="396"/>
      <c r="L1" s="396"/>
      <c r="M1" s="396"/>
      <c r="N1" s="396"/>
    </row>
    <row r="2" spans="1:14">
      <c r="A2" s="378" t="s">
        <v>472</v>
      </c>
      <c r="B2" s="378"/>
      <c r="C2" s="378"/>
      <c r="D2" s="378"/>
      <c r="E2" s="378"/>
      <c r="F2" s="378"/>
      <c r="G2" s="378"/>
      <c r="H2" s="378"/>
      <c r="I2" s="378"/>
      <c r="J2" s="378"/>
      <c r="K2" s="378"/>
      <c r="L2" s="378"/>
      <c r="M2" s="378"/>
      <c r="N2" s="378"/>
    </row>
    <row r="3" spans="1:14">
      <c r="A3" s="375" t="s">
        <v>473</v>
      </c>
      <c r="B3" s="374"/>
      <c r="C3" s="374"/>
      <c r="D3" s="374"/>
      <c r="E3" s="374"/>
      <c r="F3" s="374"/>
      <c r="G3" s="374"/>
      <c r="H3" s="374"/>
      <c r="I3" s="374"/>
      <c r="J3" s="374"/>
      <c r="K3" s="374"/>
      <c r="L3" s="374"/>
      <c r="M3" s="374"/>
      <c r="N3" s="374"/>
    </row>
    <row r="4" spans="1:14" ht="46.15" customHeight="1">
      <c r="B4" s="429" t="s">
        <v>76</v>
      </c>
      <c r="C4" s="430"/>
      <c r="D4" s="430"/>
      <c r="E4" s="430"/>
      <c r="F4" s="430"/>
      <c r="G4" s="429" t="s">
        <v>474</v>
      </c>
      <c r="H4" s="430"/>
      <c r="I4" s="430"/>
      <c r="J4" s="430"/>
      <c r="K4" s="431" t="s">
        <v>475</v>
      </c>
      <c r="L4" s="432"/>
      <c r="M4" s="432"/>
      <c r="N4" s="432"/>
    </row>
    <row r="5" spans="1:14" ht="51">
      <c r="A5" s="4"/>
      <c r="B5" s="6" t="s">
        <v>8</v>
      </c>
      <c r="C5" s="301" t="s">
        <v>476</v>
      </c>
      <c r="D5" s="301" t="s">
        <v>85</v>
      </c>
      <c r="E5" s="301" t="s">
        <v>477</v>
      </c>
      <c r="F5" s="301" t="s">
        <v>478</v>
      </c>
      <c r="G5" s="6" t="s">
        <v>8</v>
      </c>
      <c r="H5" s="301" t="s">
        <v>476</v>
      </c>
      <c r="I5" s="301" t="s">
        <v>85</v>
      </c>
      <c r="J5" s="301" t="s">
        <v>478</v>
      </c>
      <c r="K5" s="6" t="s">
        <v>8</v>
      </c>
      <c r="L5" s="301" t="s">
        <v>476</v>
      </c>
      <c r="M5" s="301" t="s">
        <v>85</v>
      </c>
      <c r="N5" s="301" t="s">
        <v>478</v>
      </c>
    </row>
    <row r="6" spans="1:14">
      <c r="A6" s="274" t="s">
        <v>423</v>
      </c>
      <c r="B6" s="309">
        <v>198</v>
      </c>
      <c r="C6" s="278">
        <v>13</v>
      </c>
      <c r="D6" s="278">
        <v>48</v>
      </c>
      <c r="E6" s="278">
        <v>48</v>
      </c>
      <c r="F6" s="278">
        <v>89</v>
      </c>
      <c r="G6" s="307" t="s">
        <v>471</v>
      </c>
      <c r="H6" s="302" t="s">
        <v>471</v>
      </c>
      <c r="I6" s="302" t="s">
        <v>471</v>
      </c>
      <c r="J6" s="302">
        <v>3</v>
      </c>
      <c r="K6" s="307" t="s">
        <v>358</v>
      </c>
      <c r="L6" s="302" t="s">
        <v>358</v>
      </c>
      <c r="M6" s="302" t="s">
        <v>358</v>
      </c>
      <c r="N6" s="302" t="s">
        <v>358</v>
      </c>
    </row>
    <row r="7" spans="1:14">
      <c r="A7" s="1" t="s">
        <v>424</v>
      </c>
      <c r="B7" s="180">
        <v>206</v>
      </c>
      <c r="C7">
        <v>14</v>
      </c>
      <c r="D7">
        <v>59</v>
      </c>
      <c r="E7">
        <v>42</v>
      </c>
      <c r="F7">
        <v>91</v>
      </c>
      <c r="G7" s="308" t="s">
        <v>471</v>
      </c>
      <c r="H7" s="55" t="s">
        <v>471</v>
      </c>
      <c r="I7" s="89">
        <v>1</v>
      </c>
      <c r="J7" s="89">
        <v>3</v>
      </c>
      <c r="K7" s="308" t="s">
        <v>358</v>
      </c>
      <c r="L7" s="55" t="s">
        <v>358</v>
      </c>
      <c r="M7" s="89" t="s">
        <v>358</v>
      </c>
      <c r="N7" s="89" t="s">
        <v>358</v>
      </c>
    </row>
    <row r="8" spans="1:14">
      <c r="A8" s="1" t="s">
        <v>425</v>
      </c>
      <c r="B8" s="180">
        <v>219</v>
      </c>
      <c r="C8">
        <v>15</v>
      </c>
      <c r="D8">
        <v>51</v>
      </c>
      <c r="E8">
        <v>45</v>
      </c>
      <c r="F8">
        <v>108</v>
      </c>
      <c r="G8" s="308" t="s">
        <v>471</v>
      </c>
      <c r="H8" s="89" t="s">
        <v>471</v>
      </c>
      <c r="I8" s="89" t="s">
        <v>471</v>
      </c>
      <c r="J8">
        <v>7</v>
      </c>
      <c r="K8" s="308" t="s">
        <v>358</v>
      </c>
      <c r="L8" s="89" t="s">
        <v>358</v>
      </c>
      <c r="M8" s="89" t="s">
        <v>358</v>
      </c>
      <c r="N8" s="89" t="s">
        <v>358</v>
      </c>
    </row>
    <row r="9" spans="1:14">
      <c r="A9" s="1" t="s">
        <v>426</v>
      </c>
      <c r="B9" s="180">
        <v>214</v>
      </c>
      <c r="C9">
        <v>15</v>
      </c>
      <c r="D9">
        <v>46</v>
      </c>
      <c r="E9">
        <v>37</v>
      </c>
      <c r="F9">
        <v>116</v>
      </c>
      <c r="G9" s="308" t="s">
        <v>471</v>
      </c>
      <c r="H9" s="89">
        <v>2</v>
      </c>
      <c r="I9" s="89" t="s">
        <v>471</v>
      </c>
      <c r="J9">
        <v>6</v>
      </c>
      <c r="K9" s="308" t="s">
        <v>471</v>
      </c>
      <c r="L9" s="89" t="s">
        <v>471</v>
      </c>
      <c r="M9" s="89" t="s">
        <v>471</v>
      </c>
      <c r="N9" s="89" t="s">
        <v>471</v>
      </c>
    </row>
    <row r="10" spans="1:14">
      <c r="A10" s="1" t="s">
        <v>427</v>
      </c>
      <c r="B10" s="180">
        <v>195</v>
      </c>
      <c r="C10">
        <v>15</v>
      </c>
      <c r="D10">
        <v>77</v>
      </c>
      <c r="E10">
        <v>27</v>
      </c>
      <c r="F10">
        <v>76</v>
      </c>
      <c r="G10" s="308">
        <v>10</v>
      </c>
      <c r="H10" s="89">
        <v>4</v>
      </c>
      <c r="I10" s="55" t="s">
        <v>358</v>
      </c>
      <c r="J10" s="89">
        <v>6</v>
      </c>
      <c r="K10" s="308">
        <v>8</v>
      </c>
      <c r="L10" s="89">
        <v>2</v>
      </c>
      <c r="M10" s="55">
        <v>2</v>
      </c>
      <c r="N10" s="89">
        <v>4</v>
      </c>
    </row>
    <row r="11" spans="1:14">
      <c r="A11" s="1" t="s">
        <v>428</v>
      </c>
      <c r="B11" s="180">
        <v>193</v>
      </c>
      <c r="C11">
        <v>13</v>
      </c>
      <c r="D11">
        <v>72</v>
      </c>
      <c r="E11">
        <v>27</v>
      </c>
      <c r="F11">
        <v>81</v>
      </c>
      <c r="G11" s="308">
        <v>10</v>
      </c>
      <c r="H11" s="89">
        <v>4</v>
      </c>
      <c r="I11" s="55" t="s">
        <v>358</v>
      </c>
      <c r="J11" s="89">
        <v>6</v>
      </c>
      <c r="K11" s="308">
        <v>7</v>
      </c>
      <c r="L11" s="89">
        <v>2</v>
      </c>
      <c r="M11" s="55">
        <v>2</v>
      </c>
      <c r="N11" s="89">
        <v>3</v>
      </c>
    </row>
    <row r="12" spans="1:14">
      <c r="A12" s="1" t="s">
        <v>429</v>
      </c>
      <c r="B12" s="180">
        <v>196</v>
      </c>
      <c r="C12">
        <v>11</v>
      </c>
      <c r="D12">
        <v>73</v>
      </c>
      <c r="E12">
        <v>29</v>
      </c>
      <c r="F12">
        <v>83</v>
      </c>
      <c r="G12" s="308">
        <v>9</v>
      </c>
      <c r="H12">
        <v>4</v>
      </c>
      <c r="I12" s="89" t="s">
        <v>358</v>
      </c>
      <c r="J12">
        <v>5</v>
      </c>
      <c r="K12" s="308">
        <v>4</v>
      </c>
      <c r="L12">
        <v>2</v>
      </c>
      <c r="M12">
        <v>1</v>
      </c>
      <c r="N12">
        <v>1</v>
      </c>
    </row>
    <row r="13" spans="1:14">
      <c r="A13" s="1" t="s">
        <v>430</v>
      </c>
      <c r="B13" s="180">
        <v>199</v>
      </c>
      <c r="C13">
        <v>11</v>
      </c>
      <c r="D13">
        <v>65</v>
      </c>
      <c r="E13">
        <v>29</v>
      </c>
      <c r="F13">
        <v>94</v>
      </c>
      <c r="G13" s="308">
        <v>9</v>
      </c>
      <c r="H13" s="89">
        <v>4</v>
      </c>
      <c r="I13" s="89" t="s">
        <v>358</v>
      </c>
      <c r="J13">
        <v>5</v>
      </c>
      <c r="K13" s="308">
        <v>5</v>
      </c>
      <c r="L13" s="89">
        <v>2</v>
      </c>
      <c r="M13" s="55">
        <v>1</v>
      </c>
      <c r="N13" s="89">
        <v>2</v>
      </c>
    </row>
    <row r="14" spans="1:14">
      <c r="A14" s="1" t="s">
        <v>431</v>
      </c>
      <c r="B14" s="180">
        <v>204</v>
      </c>
      <c r="C14">
        <v>14</v>
      </c>
      <c r="D14">
        <v>60</v>
      </c>
      <c r="E14">
        <v>35</v>
      </c>
      <c r="F14">
        <v>95</v>
      </c>
      <c r="G14" s="308">
        <v>11</v>
      </c>
      <c r="H14" s="89">
        <v>5</v>
      </c>
      <c r="I14" s="89" t="s">
        <v>358</v>
      </c>
      <c r="J14">
        <v>6</v>
      </c>
      <c r="K14" s="308">
        <v>4</v>
      </c>
      <c r="L14" s="89">
        <v>1</v>
      </c>
      <c r="M14" s="89">
        <v>1</v>
      </c>
      <c r="N14" s="89">
        <v>2</v>
      </c>
    </row>
    <row r="15" spans="1:14">
      <c r="A15" s="1" t="s">
        <v>432</v>
      </c>
      <c r="B15" s="180">
        <v>211</v>
      </c>
      <c r="C15">
        <v>14</v>
      </c>
      <c r="D15">
        <v>63</v>
      </c>
      <c r="E15">
        <v>36</v>
      </c>
      <c r="F15">
        <v>98</v>
      </c>
      <c r="G15" s="308">
        <v>15</v>
      </c>
      <c r="H15" s="89">
        <v>6</v>
      </c>
      <c r="I15" s="89">
        <v>1</v>
      </c>
      <c r="J15">
        <v>8</v>
      </c>
      <c r="K15" s="308">
        <v>6</v>
      </c>
      <c r="L15" s="89">
        <v>2</v>
      </c>
      <c r="M15" s="89" t="s">
        <v>358</v>
      </c>
      <c r="N15" s="89">
        <v>4</v>
      </c>
    </row>
    <row r="16" spans="1:14">
      <c r="A16" s="1" t="s">
        <v>433</v>
      </c>
      <c r="B16" s="180">
        <v>222</v>
      </c>
      <c r="C16">
        <v>15</v>
      </c>
      <c r="D16">
        <v>66</v>
      </c>
      <c r="E16">
        <v>33</v>
      </c>
      <c r="F16">
        <v>108</v>
      </c>
      <c r="G16" s="308">
        <v>17</v>
      </c>
      <c r="H16" s="89">
        <v>9</v>
      </c>
      <c r="I16" s="89" t="s">
        <v>358</v>
      </c>
      <c r="J16">
        <v>8</v>
      </c>
      <c r="K16" s="308" t="s">
        <v>358</v>
      </c>
      <c r="L16" s="89" t="s">
        <v>358</v>
      </c>
      <c r="M16" s="89" t="s">
        <v>358</v>
      </c>
      <c r="N16" s="89" t="s">
        <v>358</v>
      </c>
    </row>
    <row r="17" spans="1:14" s="38" customFormat="1">
      <c r="A17" s="360" t="s">
        <v>392</v>
      </c>
      <c r="B17" s="360"/>
      <c r="C17" s="360"/>
      <c r="D17" s="360"/>
      <c r="E17" s="360"/>
      <c r="F17" s="360"/>
      <c r="G17" s="360"/>
      <c r="H17" s="360"/>
      <c r="I17" s="360"/>
      <c r="J17" s="360"/>
      <c r="K17" s="360"/>
      <c r="L17" s="360"/>
      <c r="M17" s="360"/>
      <c r="N17" s="360"/>
    </row>
    <row r="18" spans="1:14" s="38" customFormat="1">
      <c r="A18" s="13"/>
      <c r="G18" s="56"/>
      <c r="I18" s="303"/>
      <c r="K18" s="56"/>
    </row>
    <row r="19" spans="1:14">
      <c r="A19" s="378" t="s">
        <v>479</v>
      </c>
      <c r="B19" s="378"/>
      <c r="C19" s="378"/>
      <c r="D19" s="378"/>
      <c r="E19" s="378"/>
      <c r="F19" s="378"/>
      <c r="G19" s="378"/>
      <c r="H19" s="378"/>
      <c r="I19" s="378"/>
      <c r="J19" s="378"/>
      <c r="K19" s="378"/>
      <c r="L19" s="378"/>
      <c r="M19" s="378"/>
      <c r="N19" s="378"/>
    </row>
    <row r="20" spans="1:14" ht="30" customHeight="1">
      <c r="A20" s="433" t="s">
        <v>480</v>
      </c>
      <c r="B20" s="434"/>
      <c r="C20" s="434"/>
      <c r="D20" s="434"/>
      <c r="E20" s="434"/>
      <c r="F20" s="434"/>
      <c r="G20" s="434"/>
      <c r="H20" s="434"/>
      <c r="I20" s="434"/>
      <c r="J20" s="434"/>
      <c r="K20" s="435"/>
      <c r="L20" s="435"/>
      <c r="M20" s="435"/>
      <c r="N20" s="435"/>
    </row>
    <row r="21" spans="1:14" ht="41.25" customHeight="1">
      <c r="A21" s="433" t="s">
        <v>481</v>
      </c>
      <c r="B21" s="434"/>
      <c r="C21" s="434"/>
      <c r="D21" s="434"/>
      <c r="E21" s="434"/>
      <c r="F21" s="434"/>
      <c r="G21" s="434"/>
      <c r="H21" s="434"/>
      <c r="I21" s="434"/>
      <c r="J21" s="434"/>
      <c r="K21" s="434"/>
      <c r="L21" s="434"/>
      <c r="M21" s="434"/>
      <c r="N21" s="434"/>
    </row>
    <row r="22" spans="1:14" ht="43.9" customHeight="1">
      <c r="A22" s="368" t="s">
        <v>482</v>
      </c>
      <c r="B22" s="379"/>
      <c r="C22" s="379"/>
      <c r="D22" s="379"/>
      <c r="E22" s="379"/>
      <c r="F22" s="379"/>
      <c r="G22" s="379"/>
      <c r="H22" s="379"/>
      <c r="I22" s="379"/>
      <c r="J22" s="379"/>
      <c r="K22" s="379"/>
      <c r="L22" s="379"/>
      <c r="M22" s="379"/>
      <c r="N22" s="379"/>
    </row>
    <row r="23" spans="1:14" ht="27.75" customHeight="1">
      <c r="A23" s="436" t="s">
        <v>483</v>
      </c>
      <c r="B23" s="437"/>
      <c r="C23" s="437"/>
      <c r="D23" s="437"/>
      <c r="E23" s="437"/>
      <c r="F23" s="437"/>
      <c r="G23" s="437"/>
      <c r="H23" s="437"/>
      <c r="I23" s="437"/>
      <c r="J23" s="437"/>
      <c r="K23" s="437"/>
      <c r="L23" s="437"/>
      <c r="M23" s="437"/>
      <c r="N23" s="437"/>
    </row>
  </sheetData>
  <mergeCells count="12">
    <mergeCell ref="A19:N19"/>
    <mergeCell ref="A20:N20"/>
    <mergeCell ref="A21:N21"/>
    <mergeCell ref="A22:N22"/>
    <mergeCell ref="A23:N23"/>
    <mergeCell ref="A17:N17"/>
    <mergeCell ref="A1:N1"/>
    <mergeCell ref="A2:N2"/>
    <mergeCell ref="A3:N3"/>
    <mergeCell ref="B4:F4"/>
    <mergeCell ref="G4:J4"/>
    <mergeCell ref="K4:N4"/>
  </mergeCells>
  <pageMargins left="0.78740157499999996" right="0.78740157499999996" top="0.984251969" bottom="0.984251969" header="0.4921259845" footer="0.4921259845"/>
  <pageSetup paperSize="9" scale="68" fitToHeight="0" orientation="portrait" r:id="rId1"/>
  <headerFooter alignWithMargins="0"/>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83FD75-645E-4927-9CC9-EE11851FC5AC}">
  <sheetPr>
    <tabColor theme="5" tint="0.59999389629810485"/>
    <pageSetUpPr fitToPage="1"/>
  </sheetPr>
  <dimension ref="A1:S32"/>
  <sheetViews>
    <sheetView zoomScaleNormal="100" workbookViewId="0">
      <selection activeCell="A37" sqref="A37:F37"/>
    </sheetView>
  </sheetViews>
  <sheetFormatPr baseColWidth="10" defaultRowHeight="12.75"/>
  <cols>
    <col min="1" max="1" width="9" customWidth="1"/>
    <col min="2" max="2" width="8.140625" customWidth="1"/>
    <col min="3" max="3" width="8.28515625" customWidth="1"/>
    <col min="4" max="4" width="12.7109375" customWidth="1"/>
    <col min="5" max="5" width="14.5703125" customWidth="1"/>
    <col min="6" max="6" width="11" customWidth="1"/>
    <col min="7" max="7" width="6.5703125" customWidth="1"/>
    <col min="8" max="8" width="7" customWidth="1"/>
    <col min="11" max="11" width="5.7109375" customWidth="1"/>
    <col min="12" max="12" width="8" customWidth="1"/>
    <col min="14" max="14" width="10.85546875" customWidth="1"/>
  </cols>
  <sheetData>
    <row r="1" spans="1:14" ht="19.5" customHeight="1">
      <c r="A1" s="396" t="s">
        <v>484</v>
      </c>
      <c r="B1" s="396"/>
      <c r="C1" s="396"/>
      <c r="D1" s="396"/>
      <c r="E1" s="396"/>
      <c r="F1" s="396"/>
      <c r="G1" s="396"/>
      <c r="H1" s="396"/>
      <c r="I1" s="396"/>
      <c r="J1" s="396"/>
      <c r="K1" s="396"/>
      <c r="L1" s="396"/>
      <c r="M1" s="396"/>
      <c r="N1" s="396"/>
    </row>
    <row r="2" spans="1:14">
      <c r="A2" s="378" t="s">
        <v>472</v>
      </c>
      <c r="B2" s="378"/>
      <c r="C2" s="378"/>
      <c r="D2" s="378"/>
      <c r="E2" s="378"/>
      <c r="F2" s="378"/>
      <c r="G2" s="378"/>
      <c r="H2" s="378"/>
      <c r="I2" s="378"/>
      <c r="J2" s="378"/>
      <c r="K2" s="378"/>
      <c r="L2" s="378"/>
      <c r="M2" s="378"/>
      <c r="N2" s="378"/>
    </row>
    <row r="3" spans="1:14">
      <c r="A3" s="375" t="s">
        <v>485</v>
      </c>
      <c r="B3" s="374"/>
      <c r="C3" s="374"/>
      <c r="D3" s="374"/>
      <c r="E3" s="374"/>
      <c r="F3" s="374"/>
      <c r="G3" s="374"/>
      <c r="H3" s="374"/>
      <c r="I3" s="374"/>
      <c r="J3" s="374"/>
      <c r="K3" s="374"/>
      <c r="L3" s="374"/>
      <c r="M3" s="374"/>
      <c r="N3" s="374"/>
    </row>
    <row r="4" spans="1:14" ht="27.6" customHeight="1">
      <c r="B4" s="429" t="s">
        <v>76</v>
      </c>
      <c r="C4" s="430"/>
      <c r="D4" s="430"/>
      <c r="E4" s="430"/>
      <c r="F4" s="430"/>
      <c r="G4" s="429" t="s">
        <v>474</v>
      </c>
      <c r="H4" s="430"/>
      <c r="I4" s="430"/>
      <c r="J4" s="430"/>
      <c r="K4" s="431" t="s">
        <v>475</v>
      </c>
      <c r="L4" s="432"/>
      <c r="M4" s="432"/>
      <c r="N4" s="432"/>
    </row>
    <row r="5" spans="1:14" ht="66" customHeight="1">
      <c r="A5" s="4"/>
      <c r="B5" s="6" t="s">
        <v>8</v>
      </c>
      <c r="C5" s="301" t="s">
        <v>486</v>
      </c>
      <c r="D5" s="301" t="s">
        <v>85</v>
      </c>
      <c r="E5" s="301" t="s">
        <v>86</v>
      </c>
      <c r="F5" s="301" t="s">
        <v>478</v>
      </c>
      <c r="G5" s="6" t="s">
        <v>8</v>
      </c>
      <c r="H5" s="301" t="s">
        <v>486</v>
      </c>
      <c r="I5" s="301" t="s">
        <v>86</v>
      </c>
      <c r="J5" s="301" t="s">
        <v>478</v>
      </c>
      <c r="K5" s="6" t="s">
        <v>8</v>
      </c>
      <c r="L5" s="301" t="s">
        <v>486</v>
      </c>
      <c r="M5" s="301" t="s">
        <v>85</v>
      </c>
      <c r="N5" s="301" t="s">
        <v>478</v>
      </c>
    </row>
    <row r="6" spans="1:14">
      <c r="A6" s="274" t="s">
        <v>423</v>
      </c>
      <c r="B6" s="309">
        <v>114.1</v>
      </c>
      <c r="C6" s="278">
        <v>12.1</v>
      </c>
      <c r="D6" s="278">
        <v>25.7</v>
      </c>
      <c r="E6" s="278">
        <v>20.100000000000001</v>
      </c>
      <c r="F6" s="278">
        <v>56.3</v>
      </c>
      <c r="G6" s="307" t="s">
        <v>471</v>
      </c>
      <c r="H6" s="302" t="s">
        <v>471</v>
      </c>
      <c r="I6" s="302" t="s">
        <v>471</v>
      </c>
      <c r="J6" s="302">
        <v>2.2000000000000002</v>
      </c>
      <c r="K6" s="307" t="s">
        <v>358</v>
      </c>
      <c r="L6" s="302" t="s">
        <v>358</v>
      </c>
      <c r="M6" s="302" t="s">
        <v>358</v>
      </c>
      <c r="N6" s="302" t="s">
        <v>358</v>
      </c>
    </row>
    <row r="7" spans="1:14">
      <c r="A7" s="1" t="s">
        <v>424</v>
      </c>
      <c r="B7" s="180">
        <v>122.2</v>
      </c>
      <c r="C7">
        <v>12.6</v>
      </c>
      <c r="D7">
        <v>33.1</v>
      </c>
      <c r="E7">
        <v>18.7</v>
      </c>
      <c r="F7">
        <v>57.9</v>
      </c>
      <c r="G7" s="308" t="s">
        <v>471</v>
      </c>
      <c r="H7" s="55" t="s">
        <v>471</v>
      </c>
      <c r="I7" s="55" t="s">
        <v>471</v>
      </c>
      <c r="J7" s="89">
        <v>2.2000000000000002</v>
      </c>
      <c r="K7" s="308" t="s">
        <v>358</v>
      </c>
      <c r="L7" s="55" t="s">
        <v>358</v>
      </c>
      <c r="M7" s="89" t="s">
        <v>358</v>
      </c>
      <c r="N7" s="89" t="s">
        <v>358</v>
      </c>
    </row>
    <row r="8" spans="1:14">
      <c r="A8" s="1" t="s">
        <v>425</v>
      </c>
      <c r="B8" s="180">
        <v>128.1</v>
      </c>
      <c r="C8">
        <v>14.2</v>
      </c>
      <c r="D8" s="15">
        <v>28</v>
      </c>
      <c r="E8">
        <v>20.5</v>
      </c>
      <c r="F8">
        <v>65.5</v>
      </c>
      <c r="G8" s="308" t="s">
        <v>471</v>
      </c>
      <c r="H8" s="55" t="s">
        <v>471</v>
      </c>
      <c r="I8" s="55" t="s">
        <v>471</v>
      </c>
      <c r="J8" s="89">
        <v>3.6</v>
      </c>
      <c r="K8" s="308" t="s">
        <v>358</v>
      </c>
      <c r="L8" s="89" t="s">
        <v>358</v>
      </c>
      <c r="M8" s="89" t="s">
        <v>358</v>
      </c>
      <c r="N8" s="89" t="s">
        <v>358</v>
      </c>
    </row>
    <row r="9" spans="1:14">
      <c r="A9" s="1" t="s">
        <v>426</v>
      </c>
      <c r="B9" s="310">
        <v>123.65</v>
      </c>
      <c r="C9" s="15">
        <v>14</v>
      </c>
      <c r="D9" s="15">
        <v>24.75</v>
      </c>
      <c r="E9">
        <v>17.600000000000001</v>
      </c>
      <c r="F9">
        <v>67.3</v>
      </c>
      <c r="G9" s="308" t="s">
        <v>471</v>
      </c>
      <c r="H9" s="55">
        <v>0.4</v>
      </c>
      <c r="I9" s="55" t="s">
        <v>471</v>
      </c>
      <c r="J9" s="90">
        <v>3.56</v>
      </c>
      <c r="K9" s="308" t="s">
        <v>471</v>
      </c>
      <c r="L9" s="89" t="s">
        <v>471</v>
      </c>
      <c r="M9" s="89" t="s">
        <v>471</v>
      </c>
      <c r="N9" s="89" t="s">
        <v>471</v>
      </c>
    </row>
    <row r="10" spans="1:14">
      <c r="A10" s="1" t="s">
        <v>427</v>
      </c>
      <c r="B10" s="310">
        <v>123.9</v>
      </c>
      <c r="C10" s="15">
        <v>13.9</v>
      </c>
      <c r="D10" s="15">
        <v>31.6</v>
      </c>
      <c r="E10">
        <v>24.4</v>
      </c>
      <c r="F10" s="15">
        <v>54</v>
      </c>
      <c r="G10" s="308">
        <v>5.3</v>
      </c>
      <c r="H10" s="55">
        <v>0.8</v>
      </c>
      <c r="I10" s="55">
        <v>0.1</v>
      </c>
      <c r="J10" s="90">
        <v>4.4000000000000004</v>
      </c>
      <c r="K10" s="308">
        <v>4.0999999999999996</v>
      </c>
      <c r="L10" s="89">
        <v>1.5</v>
      </c>
      <c r="M10" s="55">
        <v>1.1000000000000001</v>
      </c>
      <c r="N10" s="89">
        <v>1.5</v>
      </c>
    </row>
    <row r="11" spans="1:14">
      <c r="A11" s="1" t="s">
        <v>428</v>
      </c>
      <c r="B11" s="310">
        <v>122.5218</v>
      </c>
      <c r="C11" s="15">
        <v>12.759600000000001</v>
      </c>
      <c r="D11" s="15">
        <v>32.072399999999995</v>
      </c>
      <c r="E11" s="15">
        <v>22.579099999999997</v>
      </c>
      <c r="F11" s="15">
        <v>55.110699999999994</v>
      </c>
      <c r="G11" s="311">
        <v>4.8499999999999996</v>
      </c>
      <c r="H11" s="48">
        <v>0.81400000000000006</v>
      </c>
      <c r="I11" s="48">
        <v>8.5999999999999993E-2</v>
      </c>
      <c r="J11" s="90">
        <v>3.95</v>
      </c>
      <c r="K11" s="311">
        <v>3.9832999999999998</v>
      </c>
      <c r="L11" s="90">
        <v>1.5</v>
      </c>
      <c r="M11" s="48">
        <v>1.1000000000000001</v>
      </c>
      <c r="N11" s="90">
        <v>1.3833000000000002</v>
      </c>
    </row>
    <row r="12" spans="1:14">
      <c r="A12" s="1" t="s">
        <v>429</v>
      </c>
      <c r="B12" s="310">
        <v>119.52940000000001</v>
      </c>
      <c r="C12" s="57">
        <v>11.18</v>
      </c>
      <c r="D12" s="57">
        <v>28.696999999999999</v>
      </c>
      <c r="E12" s="57">
        <v>24.578000000000003</v>
      </c>
      <c r="F12" s="57">
        <v>55.074399999999997</v>
      </c>
      <c r="G12" s="311">
        <v>4.2295999999999996</v>
      </c>
      <c r="H12" s="57">
        <v>0.78749999999999998</v>
      </c>
      <c r="I12" s="57">
        <v>0.1321</v>
      </c>
      <c r="J12" s="57">
        <v>3.31</v>
      </c>
      <c r="K12" s="311">
        <v>3.3832999999999998</v>
      </c>
      <c r="L12" s="57">
        <v>1.5</v>
      </c>
      <c r="M12" s="57">
        <v>0.83329999999999993</v>
      </c>
      <c r="N12" s="57">
        <v>1.05</v>
      </c>
    </row>
    <row r="13" spans="1:14">
      <c r="A13" s="1" t="s">
        <v>430</v>
      </c>
      <c r="B13" s="310">
        <v>125.57</v>
      </c>
      <c r="C13" s="57">
        <v>10.36</v>
      </c>
      <c r="D13" s="57">
        <v>28.07</v>
      </c>
      <c r="E13" s="57">
        <v>27.12</v>
      </c>
      <c r="F13" s="57">
        <v>60.03</v>
      </c>
      <c r="G13" s="311">
        <v>3.96</v>
      </c>
      <c r="H13" s="57">
        <v>0.76</v>
      </c>
      <c r="I13" s="57">
        <v>0.15</v>
      </c>
      <c r="J13" s="57">
        <v>3.05</v>
      </c>
      <c r="K13" s="311">
        <v>3.3</v>
      </c>
      <c r="L13" s="57">
        <v>1.5</v>
      </c>
      <c r="M13" s="57">
        <v>0.3</v>
      </c>
      <c r="N13" s="57">
        <v>1.5</v>
      </c>
    </row>
    <row r="14" spans="1:14">
      <c r="A14" s="1" t="s">
        <v>431</v>
      </c>
      <c r="B14" s="310">
        <v>133.13</v>
      </c>
      <c r="C14" s="57">
        <v>11.82</v>
      </c>
      <c r="D14" s="57">
        <v>29.16</v>
      </c>
      <c r="E14" s="57">
        <v>28.67</v>
      </c>
      <c r="F14" s="57">
        <v>63.47</v>
      </c>
      <c r="G14" s="311">
        <v>4.8099999999999996</v>
      </c>
      <c r="H14" s="57">
        <v>1.05</v>
      </c>
      <c r="I14" s="57">
        <v>0.15</v>
      </c>
      <c r="J14" s="57">
        <v>3.61</v>
      </c>
      <c r="K14" s="311">
        <v>3</v>
      </c>
      <c r="L14" s="57">
        <v>0.7</v>
      </c>
      <c r="M14" s="57">
        <v>0.8</v>
      </c>
      <c r="N14" s="57">
        <v>1.5</v>
      </c>
    </row>
    <row r="15" spans="1:14">
      <c r="A15" s="1" t="s">
        <v>432</v>
      </c>
      <c r="B15" s="310">
        <v>133.4</v>
      </c>
      <c r="C15" s="57">
        <v>12.17</v>
      </c>
      <c r="D15" s="57">
        <v>27.56</v>
      </c>
      <c r="E15" s="57">
        <v>31.47</v>
      </c>
      <c r="F15" s="57">
        <v>62.15</v>
      </c>
      <c r="G15" s="311">
        <v>7.19</v>
      </c>
      <c r="H15" s="57">
        <v>1.1200000000000001</v>
      </c>
      <c r="I15" s="57">
        <v>0.6</v>
      </c>
      <c r="J15" s="57">
        <v>5.5</v>
      </c>
      <c r="K15" s="311">
        <v>3.9</v>
      </c>
      <c r="L15" s="57">
        <v>1.7</v>
      </c>
      <c r="M15" s="89" t="s">
        <v>358</v>
      </c>
      <c r="N15">
        <v>2.2000000000000002</v>
      </c>
    </row>
    <row r="16" spans="1:14">
      <c r="A16" s="1" t="s">
        <v>433</v>
      </c>
      <c r="B16" s="310">
        <v>144.32</v>
      </c>
      <c r="C16" s="57">
        <v>13.17</v>
      </c>
      <c r="D16" s="57">
        <v>29.74</v>
      </c>
      <c r="E16" s="57">
        <v>31.74</v>
      </c>
      <c r="F16" s="57">
        <v>69.680000000000007</v>
      </c>
      <c r="G16" s="311">
        <v>7.93</v>
      </c>
      <c r="H16" s="57">
        <v>1.94</v>
      </c>
      <c r="I16" s="57">
        <v>0.27</v>
      </c>
      <c r="J16" s="57">
        <v>5.72</v>
      </c>
      <c r="K16" s="308" t="s">
        <v>358</v>
      </c>
      <c r="L16" s="89" t="s">
        <v>358</v>
      </c>
      <c r="M16" s="89" t="s">
        <v>358</v>
      </c>
      <c r="N16" s="89" t="s">
        <v>358</v>
      </c>
    </row>
    <row r="17" spans="1:19" s="38" customFormat="1">
      <c r="A17" s="360" t="s">
        <v>392</v>
      </c>
      <c r="B17" s="360"/>
      <c r="C17" s="360"/>
      <c r="D17" s="360"/>
      <c r="E17" s="360"/>
      <c r="F17" s="360"/>
      <c r="G17" s="360"/>
      <c r="H17" s="360"/>
      <c r="I17" s="360"/>
      <c r="J17" s="360"/>
      <c r="K17" s="360"/>
      <c r="L17" s="360"/>
      <c r="M17" s="360"/>
      <c r="N17" s="360"/>
    </row>
    <row r="18" spans="1:19" s="38" customFormat="1">
      <c r="A18" s="261"/>
      <c r="B18" s="261"/>
      <c r="C18" s="261"/>
      <c r="D18" s="261"/>
      <c r="E18" s="261"/>
      <c r="F18" s="261"/>
      <c r="G18" s="261"/>
      <c r="H18" s="261"/>
      <c r="I18" s="261"/>
      <c r="J18" s="79"/>
      <c r="K18" s="304"/>
      <c r="L18" s="79"/>
      <c r="M18" s="79"/>
      <c r="N18" s="79"/>
    </row>
    <row r="19" spans="1:19">
      <c r="A19" s="378" t="s">
        <v>479</v>
      </c>
      <c r="B19" s="378"/>
      <c r="C19" s="378"/>
      <c r="D19" s="378"/>
      <c r="E19" s="378"/>
      <c r="F19" s="378"/>
      <c r="G19" s="378"/>
      <c r="H19" s="378"/>
      <c r="I19" s="378"/>
      <c r="J19" s="378"/>
      <c r="K19" s="378"/>
      <c r="L19" s="378"/>
      <c r="M19" s="378"/>
      <c r="N19" s="378"/>
    </row>
    <row r="20" spans="1:19" ht="31.5" customHeight="1">
      <c r="A20" s="433" t="s">
        <v>487</v>
      </c>
      <c r="B20" s="434"/>
      <c r="C20" s="434"/>
      <c r="D20" s="434"/>
      <c r="E20" s="434"/>
      <c r="F20" s="434"/>
      <c r="G20" s="434"/>
      <c r="H20" s="434"/>
      <c r="I20" s="434"/>
      <c r="J20" s="434"/>
      <c r="K20" s="434"/>
      <c r="L20" s="434"/>
      <c r="M20" s="434"/>
      <c r="N20" s="434"/>
    </row>
    <row r="21" spans="1:19" ht="31.5" customHeight="1">
      <c r="A21" s="436" t="s">
        <v>488</v>
      </c>
      <c r="B21" s="437"/>
      <c r="C21" s="437"/>
      <c r="D21" s="437"/>
      <c r="E21" s="437"/>
      <c r="F21" s="437"/>
      <c r="G21" s="437"/>
      <c r="H21" s="437"/>
      <c r="I21" s="437"/>
      <c r="J21" s="437"/>
      <c r="K21" s="374"/>
      <c r="L21" s="374"/>
      <c r="M21" s="374"/>
      <c r="N21" s="374"/>
    </row>
    <row r="22" spans="1:19" ht="40.5" customHeight="1">
      <c r="A22" s="433" t="s">
        <v>489</v>
      </c>
      <c r="B22" s="434"/>
      <c r="C22" s="434"/>
      <c r="D22" s="434"/>
      <c r="E22" s="434"/>
      <c r="F22" s="434"/>
      <c r="G22" s="434"/>
      <c r="H22" s="434"/>
      <c r="I22" s="434"/>
      <c r="J22" s="434"/>
      <c r="K22" s="434"/>
      <c r="L22" s="434"/>
      <c r="M22" s="434"/>
      <c r="N22" s="434"/>
    </row>
    <row r="23" spans="1:19" ht="29.25" customHeight="1">
      <c r="A23" s="436" t="s">
        <v>483</v>
      </c>
      <c r="B23" s="437"/>
      <c r="C23" s="437"/>
      <c r="D23" s="437"/>
      <c r="E23" s="437"/>
      <c r="F23" s="437"/>
      <c r="G23" s="437"/>
      <c r="H23" s="437"/>
      <c r="I23" s="437"/>
      <c r="J23" s="437"/>
      <c r="K23" s="437"/>
      <c r="L23" s="437"/>
      <c r="M23" s="437"/>
      <c r="N23" s="437"/>
    </row>
    <row r="26" spans="1:19">
      <c r="A26" s="305"/>
      <c r="B26" s="305"/>
      <c r="C26" s="305"/>
      <c r="D26" s="305"/>
      <c r="E26" s="305"/>
      <c r="F26" s="305"/>
      <c r="G26" s="305"/>
      <c r="H26" s="305"/>
      <c r="I26" s="305"/>
      <c r="J26" s="305"/>
      <c r="K26" s="305"/>
      <c r="L26" s="305"/>
      <c r="M26" s="305"/>
      <c r="N26" s="305"/>
      <c r="O26" s="305"/>
      <c r="P26" s="305"/>
      <c r="Q26" s="305"/>
      <c r="R26" s="305"/>
      <c r="S26" s="305"/>
    </row>
    <row r="27" spans="1:19">
      <c r="A27" s="305"/>
      <c r="B27" s="305"/>
      <c r="C27" s="305"/>
      <c r="D27" s="305"/>
      <c r="E27" s="305"/>
      <c r="F27" s="305"/>
      <c r="G27" s="305"/>
      <c r="H27" s="305"/>
      <c r="I27" s="305"/>
      <c r="J27" s="305"/>
      <c r="K27" s="305"/>
      <c r="L27" s="305"/>
      <c r="M27" s="305"/>
      <c r="N27" s="305"/>
      <c r="O27" s="305"/>
      <c r="P27" s="305"/>
      <c r="Q27" s="305"/>
      <c r="R27" s="305"/>
      <c r="S27" s="305"/>
    </row>
    <row r="28" spans="1:19">
      <c r="A28" s="305"/>
      <c r="B28" s="306"/>
      <c r="C28" s="306"/>
      <c r="D28" s="306"/>
      <c r="E28" s="306"/>
      <c r="F28" s="306"/>
      <c r="G28" s="306"/>
      <c r="H28" s="306"/>
      <c r="I28" s="306"/>
      <c r="J28" s="306"/>
      <c r="K28" s="306"/>
      <c r="L28" s="306"/>
      <c r="M28" s="306"/>
      <c r="N28" s="306"/>
      <c r="O28" s="305"/>
      <c r="P28" s="305"/>
      <c r="Q28" s="305"/>
      <c r="R28" s="305"/>
      <c r="S28" s="305"/>
    </row>
    <row r="29" spans="1:19">
      <c r="A29" s="305"/>
      <c r="B29" s="305"/>
      <c r="C29" s="305"/>
      <c r="D29" s="305"/>
      <c r="E29" s="305"/>
      <c r="F29" s="305"/>
      <c r="G29" s="305"/>
      <c r="H29" s="305"/>
      <c r="I29" s="305"/>
      <c r="J29" s="305"/>
      <c r="K29" s="305"/>
      <c r="L29" s="305"/>
      <c r="M29" s="305"/>
      <c r="N29" s="305"/>
      <c r="O29" s="305"/>
      <c r="P29" s="305"/>
      <c r="Q29" s="305"/>
      <c r="R29" s="305"/>
      <c r="S29" s="305"/>
    </row>
    <row r="30" spans="1:19">
      <c r="A30" s="305"/>
      <c r="B30" s="305"/>
      <c r="C30" s="305"/>
      <c r="D30" s="305"/>
      <c r="E30" s="305"/>
      <c r="F30" s="305"/>
      <c r="G30" s="305"/>
      <c r="H30" s="305"/>
      <c r="I30" s="305"/>
      <c r="J30" s="305"/>
      <c r="K30" s="305"/>
      <c r="L30" s="305"/>
      <c r="M30" s="305"/>
      <c r="N30" s="305"/>
      <c r="O30" s="305"/>
      <c r="P30" s="305"/>
      <c r="Q30" s="305"/>
      <c r="R30" s="305"/>
      <c r="S30" s="305"/>
    </row>
    <row r="31" spans="1:19">
      <c r="A31" s="305"/>
      <c r="B31" s="305"/>
      <c r="C31" s="305"/>
      <c r="D31" s="305"/>
      <c r="E31" s="305"/>
      <c r="F31" s="305"/>
      <c r="G31" s="305"/>
      <c r="H31" s="305"/>
      <c r="I31" s="305"/>
      <c r="J31" s="305"/>
      <c r="K31" s="305"/>
      <c r="L31" s="305"/>
      <c r="M31" s="305"/>
      <c r="N31" s="305"/>
      <c r="O31" s="305"/>
      <c r="P31" s="305"/>
      <c r="Q31" s="305"/>
      <c r="R31" s="305"/>
      <c r="S31" s="305"/>
    </row>
    <row r="32" spans="1:19">
      <c r="A32" s="305"/>
      <c r="B32" s="305"/>
      <c r="C32" s="305"/>
      <c r="D32" s="305"/>
      <c r="E32" s="305"/>
      <c r="F32" s="305"/>
      <c r="G32" s="305"/>
      <c r="H32" s="305"/>
      <c r="I32" s="305"/>
      <c r="J32" s="305"/>
      <c r="K32" s="305"/>
      <c r="L32" s="305"/>
      <c r="M32" s="305"/>
      <c r="N32" s="305"/>
      <c r="O32" s="305"/>
      <c r="P32" s="305"/>
      <c r="Q32" s="305"/>
      <c r="R32" s="305"/>
      <c r="S32" s="305"/>
    </row>
  </sheetData>
  <mergeCells count="12">
    <mergeCell ref="A19:N19"/>
    <mergeCell ref="A20:N20"/>
    <mergeCell ref="A21:N21"/>
    <mergeCell ref="A22:N22"/>
    <mergeCell ref="A23:N23"/>
    <mergeCell ref="A17:N17"/>
    <mergeCell ref="A1:N1"/>
    <mergeCell ref="A2:N2"/>
    <mergeCell ref="A3:N3"/>
    <mergeCell ref="B4:F4"/>
    <mergeCell ref="G4:J4"/>
    <mergeCell ref="K4:N4"/>
  </mergeCells>
  <pageMargins left="0.78740157499999996" right="0.78740157499999996" top="0.984251969" bottom="0.984251969" header="0.4921259845" footer="0.4921259845"/>
  <pageSetup paperSize="9" scale="63" fitToHeight="0"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7C5882-F7EB-4764-87A4-B6F936CA0210}">
  <sheetPr>
    <tabColor theme="5" tint="0.59999389629810485"/>
    <pageSetUpPr fitToPage="1"/>
  </sheetPr>
  <dimension ref="A1:I46"/>
  <sheetViews>
    <sheetView zoomScaleNormal="100" workbookViewId="0">
      <selection activeCell="A37" sqref="A37:F37"/>
    </sheetView>
  </sheetViews>
  <sheetFormatPr baseColWidth="10" defaultRowHeight="12.75"/>
  <cols>
    <col min="1" max="1" width="34.85546875" bestFit="1" customWidth="1"/>
    <col min="2" max="2" width="7.85546875" bestFit="1" customWidth="1"/>
    <col min="3" max="6" width="12.7109375" customWidth="1"/>
  </cols>
  <sheetData>
    <row r="1" spans="1:7" ht="18" customHeight="1">
      <c r="A1" s="362" t="s">
        <v>36</v>
      </c>
      <c r="B1" s="362"/>
      <c r="C1" s="362"/>
      <c r="D1" s="362"/>
      <c r="E1" s="362"/>
      <c r="F1" s="362"/>
    </row>
    <row r="2" spans="1:7" ht="15.75">
      <c r="A2" s="362" t="s">
        <v>1</v>
      </c>
      <c r="B2" s="362"/>
      <c r="C2" s="362"/>
      <c r="D2" s="362"/>
      <c r="E2" s="362"/>
      <c r="F2" s="362"/>
    </row>
    <row r="3" spans="1:7">
      <c r="A3" s="1"/>
      <c r="B3" s="1"/>
      <c r="C3" s="13"/>
      <c r="D3" s="1"/>
      <c r="E3" s="363" t="s">
        <v>37</v>
      </c>
      <c r="F3" s="363"/>
    </row>
    <row r="4" spans="1:7">
      <c r="A4" s="4"/>
      <c r="B4" s="5" t="s">
        <v>3</v>
      </c>
      <c r="C4" s="5" t="s">
        <v>4</v>
      </c>
      <c r="D4" s="5" t="s">
        <v>5</v>
      </c>
      <c r="E4" s="5" t="s">
        <v>6</v>
      </c>
      <c r="F4" s="5" t="s">
        <v>7</v>
      </c>
    </row>
    <row r="5" spans="1:7" ht="19.5" customHeight="1">
      <c r="A5" s="169" t="s">
        <v>8</v>
      </c>
      <c r="B5" s="174">
        <v>843</v>
      </c>
      <c r="C5" s="170">
        <v>411</v>
      </c>
      <c r="D5" s="170">
        <v>432</v>
      </c>
      <c r="E5" s="171">
        <v>48.754448398576514</v>
      </c>
      <c r="F5" s="171">
        <v>51.245551601423486</v>
      </c>
      <c r="G5" s="15"/>
    </row>
    <row r="6" spans="1:7">
      <c r="A6" s="10" t="s">
        <v>38</v>
      </c>
      <c r="B6" s="175">
        <v>185</v>
      </c>
      <c r="C6" s="8">
        <v>130</v>
      </c>
      <c r="D6" s="8">
        <v>55</v>
      </c>
      <c r="E6" s="9">
        <v>70.270270270270274</v>
      </c>
      <c r="F6" s="9">
        <v>29.72972972972973</v>
      </c>
      <c r="G6" s="15"/>
    </row>
    <row r="7" spans="1:7">
      <c r="A7" s="10" t="s">
        <v>39</v>
      </c>
      <c r="B7" s="175">
        <v>197</v>
      </c>
      <c r="C7" s="8">
        <v>68</v>
      </c>
      <c r="D7" s="8">
        <v>129</v>
      </c>
      <c r="E7" s="9">
        <v>34.517766497461928</v>
      </c>
      <c r="F7" s="9">
        <v>65.482233502538065</v>
      </c>
      <c r="G7" s="15"/>
    </row>
    <row r="8" spans="1:7">
      <c r="A8" s="10" t="s">
        <v>40</v>
      </c>
      <c r="B8" s="175">
        <v>148</v>
      </c>
      <c r="C8" s="8">
        <v>77</v>
      </c>
      <c r="D8" s="8">
        <v>71</v>
      </c>
      <c r="E8" s="9">
        <v>52.027027027027032</v>
      </c>
      <c r="F8" s="9">
        <v>47.972972972972968</v>
      </c>
      <c r="G8" s="15"/>
    </row>
    <row r="9" spans="1:7">
      <c r="A9" s="10" t="s">
        <v>41</v>
      </c>
      <c r="B9" s="175">
        <v>98</v>
      </c>
      <c r="C9" s="8">
        <v>31</v>
      </c>
      <c r="D9" s="8">
        <v>67</v>
      </c>
      <c r="E9" s="9">
        <v>31.632653061224492</v>
      </c>
      <c r="F9" s="9">
        <v>68.367346938775512</v>
      </c>
      <c r="G9" s="15"/>
    </row>
    <row r="10" spans="1:7">
      <c r="A10" s="10" t="s">
        <v>42</v>
      </c>
      <c r="B10" s="175">
        <v>85</v>
      </c>
      <c r="C10" s="8">
        <v>56</v>
      </c>
      <c r="D10" s="8">
        <v>29</v>
      </c>
      <c r="E10" s="9">
        <v>65.882352941176464</v>
      </c>
      <c r="F10" s="9">
        <v>34.117647058823529</v>
      </c>
      <c r="G10" s="15"/>
    </row>
    <row r="11" spans="1:7">
      <c r="A11" s="10" t="s">
        <v>43</v>
      </c>
      <c r="B11" s="175">
        <v>107</v>
      </c>
      <c r="C11" s="8">
        <v>33</v>
      </c>
      <c r="D11" s="8">
        <v>74</v>
      </c>
      <c r="E11" s="9">
        <v>30.841121495327101</v>
      </c>
      <c r="F11" s="9">
        <v>69.158878504672899</v>
      </c>
      <c r="G11" s="15"/>
    </row>
    <row r="12" spans="1:7">
      <c r="A12" s="10" t="s">
        <v>44</v>
      </c>
      <c r="B12" s="175">
        <v>23</v>
      </c>
      <c r="C12" s="8">
        <v>16</v>
      </c>
      <c r="D12" s="8">
        <v>7</v>
      </c>
      <c r="E12" s="9">
        <v>69.565217391304344</v>
      </c>
      <c r="F12" s="9">
        <v>30.434782608695656</v>
      </c>
      <c r="G12" s="15"/>
    </row>
    <row r="13" spans="1:7" ht="19.5" customHeight="1">
      <c r="A13" s="177" t="s">
        <v>45</v>
      </c>
      <c r="B13" s="176">
        <v>110</v>
      </c>
      <c r="C13" s="172">
        <v>44</v>
      </c>
      <c r="D13" s="172">
        <v>66</v>
      </c>
      <c r="E13" s="173">
        <v>40</v>
      </c>
      <c r="F13" s="173">
        <v>60</v>
      </c>
      <c r="G13" s="15"/>
    </row>
    <row r="14" spans="1:7">
      <c r="A14" s="10" t="s">
        <v>39</v>
      </c>
      <c r="B14" s="175">
        <v>72</v>
      </c>
      <c r="C14" s="8">
        <v>29</v>
      </c>
      <c r="D14" s="8">
        <v>43</v>
      </c>
      <c r="E14" s="9">
        <v>40.277777777777779</v>
      </c>
      <c r="F14" s="9">
        <v>59.722222222222221</v>
      </c>
      <c r="G14" s="15"/>
    </row>
    <row r="15" spans="1:7">
      <c r="A15" s="10" t="s">
        <v>40</v>
      </c>
      <c r="B15" s="175">
        <v>12</v>
      </c>
      <c r="C15" s="8">
        <v>3</v>
      </c>
      <c r="D15" s="8">
        <v>9</v>
      </c>
      <c r="E15" s="9">
        <v>25</v>
      </c>
      <c r="F15" s="9">
        <v>75</v>
      </c>
      <c r="G15" s="15"/>
    </row>
    <row r="16" spans="1:7">
      <c r="A16" s="10" t="s">
        <v>42</v>
      </c>
      <c r="B16" s="175">
        <v>6</v>
      </c>
      <c r="C16" s="8">
        <v>4</v>
      </c>
      <c r="D16" s="8">
        <v>2</v>
      </c>
      <c r="E16" s="9">
        <v>66.666666666666657</v>
      </c>
      <c r="F16" s="9">
        <v>33.333333333333329</v>
      </c>
      <c r="G16" s="15"/>
    </row>
    <row r="17" spans="1:7">
      <c r="A17" s="10" t="s">
        <v>43</v>
      </c>
      <c r="B17" s="175">
        <v>20</v>
      </c>
      <c r="C17" s="8">
        <v>8</v>
      </c>
      <c r="D17" s="8">
        <v>12</v>
      </c>
      <c r="E17" s="9">
        <v>40</v>
      </c>
      <c r="F17" s="9">
        <v>60</v>
      </c>
      <c r="G17" s="15"/>
    </row>
    <row r="18" spans="1:7" ht="19.5" customHeight="1">
      <c r="A18" s="177" t="s">
        <v>21</v>
      </c>
      <c r="B18" s="176">
        <v>537</v>
      </c>
      <c r="C18" s="172">
        <v>274</v>
      </c>
      <c r="D18" s="172">
        <v>263</v>
      </c>
      <c r="E18" s="173">
        <v>51.024208566108008</v>
      </c>
      <c r="F18" s="173">
        <v>48.975791433891992</v>
      </c>
      <c r="G18" s="15"/>
    </row>
    <row r="19" spans="1:7">
      <c r="A19" s="10" t="s">
        <v>38</v>
      </c>
      <c r="B19" s="175">
        <v>136</v>
      </c>
      <c r="C19" s="8">
        <v>98</v>
      </c>
      <c r="D19" s="8">
        <v>38</v>
      </c>
      <c r="E19" s="9">
        <v>72.058823529411768</v>
      </c>
      <c r="F19" s="9">
        <v>27.941176470588236</v>
      </c>
      <c r="G19" s="15"/>
    </row>
    <row r="20" spans="1:7">
      <c r="A20" s="10" t="s">
        <v>39</v>
      </c>
      <c r="B20" s="175">
        <v>99</v>
      </c>
      <c r="C20" s="8">
        <v>34</v>
      </c>
      <c r="D20" s="8">
        <v>65</v>
      </c>
      <c r="E20" s="9">
        <v>34.343434343434339</v>
      </c>
      <c r="F20" s="9">
        <v>65.656565656565661</v>
      </c>
      <c r="G20" s="15"/>
    </row>
    <row r="21" spans="1:7">
      <c r="A21" s="10" t="s">
        <v>40</v>
      </c>
      <c r="B21" s="175">
        <v>78</v>
      </c>
      <c r="C21" s="8">
        <v>43</v>
      </c>
      <c r="D21" s="8">
        <v>35</v>
      </c>
      <c r="E21" s="9">
        <v>55.128205128205131</v>
      </c>
      <c r="F21" s="9">
        <v>44.871794871794876</v>
      </c>
      <c r="G21" s="15"/>
    </row>
    <row r="22" spans="1:7">
      <c r="A22" s="10" t="s">
        <v>41</v>
      </c>
      <c r="B22" s="175">
        <v>74</v>
      </c>
      <c r="C22" s="8">
        <v>23</v>
      </c>
      <c r="D22" s="8">
        <v>51</v>
      </c>
      <c r="E22" s="9">
        <v>31.081081081081081</v>
      </c>
      <c r="F22" s="9">
        <v>68.918918918918919</v>
      </c>
      <c r="G22" s="15"/>
    </row>
    <row r="23" spans="1:7">
      <c r="A23" s="10" t="s">
        <v>42</v>
      </c>
      <c r="B23" s="175">
        <v>67</v>
      </c>
      <c r="C23" s="8">
        <v>45</v>
      </c>
      <c r="D23" s="8">
        <v>22</v>
      </c>
      <c r="E23" s="9">
        <v>67.164179104477611</v>
      </c>
      <c r="F23" s="9">
        <v>32.835820895522389</v>
      </c>
      <c r="G23" s="15"/>
    </row>
    <row r="24" spans="1:7">
      <c r="A24" s="10" t="s">
        <v>43</v>
      </c>
      <c r="B24" s="175">
        <v>69</v>
      </c>
      <c r="C24" s="8">
        <v>22</v>
      </c>
      <c r="D24" s="8">
        <v>47</v>
      </c>
      <c r="E24" s="9">
        <v>31.884057971014489</v>
      </c>
      <c r="F24" s="9">
        <v>68.115942028985515</v>
      </c>
      <c r="G24" s="15"/>
    </row>
    <row r="25" spans="1:7">
      <c r="A25" s="10" t="s">
        <v>44</v>
      </c>
      <c r="B25" s="175">
        <v>14</v>
      </c>
      <c r="C25" s="8">
        <v>9</v>
      </c>
      <c r="D25" s="8">
        <v>5</v>
      </c>
      <c r="E25" s="9">
        <v>64.285714285714292</v>
      </c>
      <c r="F25" s="9">
        <v>35.714285714285715</v>
      </c>
      <c r="G25" s="15"/>
    </row>
    <row r="26" spans="1:7" ht="19.5" customHeight="1">
      <c r="A26" s="177" t="s">
        <v>32</v>
      </c>
      <c r="B26" s="176">
        <v>148</v>
      </c>
      <c r="C26" s="172">
        <v>73</v>
      </c>
      <c r="D26" s="172">
        <v>75</v>
      </c>
      <c r="E26" s="173">
        <v>49.324324324324323</v>
      </c>
      <c r="F26" s="173">
        <v>50.675675675675677</v>
      </c>
      <c r="G26" s="15"/>
    </row>
    <row r="27" spans="1:7">
      <c r="A27" s="10" t="s">
        <v>38</v>
      </c>
      <c r="B27" s="175">
        <v>36</v>
      </c>
      <c r="C27" s="8">
        <v>24</v>
      </c>
      <c r="D27" s="8">
        <v>12</v>
      </c>
      <c r="E27" s="9">
        <v>66.666666666666657</v>
      </c>
      <c r="F27" s="9">
        <v>33.333333333333329</v>
      </c>
      <c r="G27" s="15"/>
    </row>
    <row r="28" spans="1:7">
      <c r="A28" s="10" t="s">
        <v>39</v>
      </c>
      <c r="B28" s="175">
        <v>15</v>
      </c>
      <c r="C28" s="8">
        <v>3</v>
      </c>
      <c r="D28" s="8">
        <v>12</v>
      </c>
      <c r="E28" s="9">
        <v>20</v>
      </c>
      <c r="F28" s="9">
        <v>80</v>
      </c>
      <c r="G28" s="15"/>
    </row>
    <row r="29" spans="1:7">
      <c r="A29" s="10" t="s">
        <v>40</v>
      </c>
      <c r="B29" s="175">
        <v>57</v>
      </c>
      <c r="C29" s="8">
        <v>30</v>
      </c>
      <c r="D29" s="8">
        <v>27</v>
      </c>
      <c r="E29" s="9">
        <v>52.631578947368418</v>
      </c>
      <c r="F29" s="9">
        <v>47.368421052631575</v>
      </c>
      <c r="G29" s="15"/>
    </row>
    <row r="30" spans="1:7">
      <c r="A30" s="10" t="s">
        <v>41</v>
      </c>
      <c r="B30" s="175">
        <v>21</v>
      </c>
      <c r="C30" s="8">
        <v>7</v>
      </c>
      <c r="D30" s="8">
        <v>14</v>
      </c>
      <c r="E30" s="9">
        <v>33.333333333333329</v>
      </c>
      <c r="F30" s="9">
        <v>66.666666666666657</v>
      </c>
      <c r="G30" s="15"/>
    </row>
    <row r="31" spans="1:7">
      <c r="A31" s="10" t="s">
        <v>42</v>
      </c>
      <c r="B31" s="175">
        <v>8</v>
      </c>
      <c r="C31" s="8">
        <v>4</v>
      </c>
      <c r="D31" s="8">
        <v>4</v>
      </c>
      <c r="E31" s="9">
        <v>50</v>
      </c>
      <c r="F31" s="9">
        <v>50</v>
      </c>
      <c r="G31" s="15"/>
    </row>
    <row r="32" spans="1:7">
      <c r="A32" s="10" t="s">
        <v>43</v>
      </c>
      <c r="B32" s="175">
        <v>7</v>
      </c>
      <c r="C32" s="8">
        <v>2</v>
      </c>
      <c r="D32" s="8">
        <v>5</v>
      </c>
      <c r="E32" s="9">
        <v>28.571428571428569</v>
      </c>
      <c r="F32" s="9">
        <v>71.428571428571431</v>
      </c>
      <c r="G32" s="15"/>
    </row>
    <row r="33" spans="1:9">
      <c r="A33" s="10" t="s">
        <v>44</v>
      </c>
      <c r="B33" s="175">
        <v>4</v>
      </c>
      <c r="C33" s="8">
        <v>3</v>
      </c>
      <c r="D33" s="8">
        <v>1</v>
      </c>
      <c r="E33" s="9">
        <v>75</v>
      </c>
      <c r="F33" s="9">
        <v>25</v>
      </c>
      <c r="G33" s="15"/>
    </row>
    <row r="34" spans="1:9" ht="19.5" customHeight="1">
      <c r="A34" s="177" t="s">
        <v>46</v>
      </c>
      <c r="B34" s="176">
        <v>48</v>
      </c>
      <c r="C34" s="172">
        <v>20</v>
      </c>
      <c r="D34" s="172">
        <v>28</v>
      </c>
      <c r="E34" s="173">
        <v>41.666666666666671</v>
      </c>
      <c r="F34" s="173">
        <v>58.333333333333336</v>
      </c>
      <c r="G34" s="15"/>
    </row>
    <row r="35" spans="1:9">
      <c r="A35" s="10" t="s">
        <v>38</v>
      </c>
      <c r="B35" s="175">
        <v>13</v>
      </c>
      <c r="C35" s="8">
        <v>8</v>
      </c>
      <c r="D35" s="8">
        <v>5</v>
      </c>
      <c r="E35" s="9">
        <v>61.53846153846154</v>
      </c>
      <c r="F35" s="9">
        <v>38.461538461538467</v>
      </c>
      <c r="G35" s="15"/>
    </row>
    <row r="36" spans="1:9">
      <c r="A36" s="10" t="s">
        <v>39</v>
      </c>
      <c r="B36" s="175">
        <v>11</v>
      </c>
      <c r="C36" s="8">
        <v>2</v>
      </c>
      <c r="D36" s="8">
        <v>9</v>
      </c>
      <c r="E36" s="9">
        <v>18.181818181818183</v>
      </c>
      <c r="F36" s="9">
        <v>81.818181818181827</v>
      </c>
      <c r="G36" s="15"/>
    </row>
    <row r="37" spans="1:9">
      <c r="A37" s="10" t="s">
        <v>40</v>
      </c>
      <c r="B37" s="175">
        <v>1</v>
      </c>
      <c r="C37" s="8">
        <v>1</v>
      </c>
      <c r="D37" s="8">
        <v>0</v>
      </c>
      <c r="E37" s="9">
        <v>100</v>
      </c>
      <c r="F37" s="9">
        <v>0</v>
      </c>
      <c r="G37" s="15"/>
    </row>
    <row r="38" spans="1:9">
      <c r="A38" s="10" t="s">
        <v>41</v>
      </c>
      <c r="B38" s="175">
        <v>3</v>
      </c>
      <c r="C38" s="8">
        <v>1</v>
      </c>
      <c r="D38" s="8">
        <v>2</v>
      </c>
      <c r="E38" s="9">
        <v>33.333333333333329</v>
      </c>
      <c r="F38" s="9">
        <v>66.666666666666657</v>
      </c>
      <c r="G38" s="15"/>
    </row>
    <row r="39" spans="1:9">
      <c r="A39" s="10" t="s">
        <v>42</v>
      </c>
      <c r="B39" s="175">
        <v>4</v>
      </c>
      <c r="C39" s="8">
        <v>3</v>
      </c>
      <c r="D39" s="8">
        <v>1</v>
      </c>
      <c r="E39" s="9">
        <v>75</v>
      </c>
      <c r="F39" s="9">
        <v>25</v>
      </c>
      <c r="G39" s="15"/>
    </row>
    <row r="40" spans="1:9">
      <c r="A40" s="10" t="s">
        <v>43</v>
      </c>
      <c r="B40" s="175">
        <v>11</v>
      </c>
      <c r="C40" s="8">
        <v>1</v>
      </c>
      <c r="D40" s="8">
        <v>10</v>
      </c>
      <c r="E40" s="9">
        <v>9.0909090909090917</v>
      </c>
      <c r="F40" s="9">
        <v>90.909090909090907</v>
      </c>
      <c r="G40" s="15"/>
    </row>
    <row r="41" spans="1:9">
      <c r="A41" s="10" t="s">
        <v>44</v>
      </c>
      <c r="B41" s="175">
        <v>5</v>
      </c>
      <c r="C41" s="8">
        <v>4</v>
      </c>
      <c r="D41" s="8">
        <v>1</v>
      </c>
      <c r="E41" s="9">
        <v>80</v>
      </c>
      <c r="F41" s="9">
        <v>20</v>
      </c>
      <c r="G41" s="15"/>
    </row>
    <row r="42" spans="1:9">
      <c r="A42" s="360" t="s">
        <v>392</v>
      </c>
      <c r="B42" s="360"/>
      <c r="C42" s="360"/>
      <c r="D42" s="360"/>
      <c r="E42" s="360"/>
      <c r="F42" s="360"/>
      <c r="G42" s="262"/>
      <c r="H42" s="262"/>
      <c r="I42" s="262"/>
    </row>
    <row r="43" spans="1:9">
      <c r="A43" s="1"/>
      <c r="B43" s="1"/>
      <c r="C43" s="13"/>
      <c r="D43" s="1"/>
      <c r="E43" s="1"/>
      <c r="F43" s="1"/>
    </row>
    <row r="44" spans="1:9">
      <c r="A44" s="364" t="s">
        <v>33</v>
      </c>
      <c r="B44" s="364"/>
      <c r="C44" s="364"/>
      <c r="D44" s="364"/>
      <c r="E44" s="364"/>
      <c r="F44" s="364"/>
    </row>
    <row r="45" spans="1:9" ht="41.25" customHeight="1">
      <c r="A45" s="359" t="s">
        <v>47</v>
      </c>
      <c r="B45" s="359"/>
      <c r="C45" s="359"/>
      <c r="D45" s="359"/>
      <c r="E45" s="359"/>
      <c r="F45" s="359"/>
    </row>
    <row r="46" spans="1:9" ht="15" customHeight="1">
      <c r="A46" s="361"/>
      <c r="B46" s="361"/>
      <c r="C46" s="361"/>
      <c r="D46" s="361"/>
      <c r="E46" s="361"/>
      <c r="F46" s="361"/>
    </row>
  </sheetData>
  <mergeCells count="7">
    <mergeCell ref="A46:F46"/>
    <mergeCell ref="A42:F42"/>
    <mergeCell ref="A1:F1"/>
    <mergeCell ref="A2:F2"/>
    <mergeCell ref="E3:F3"/>
    <mergeCell ref="A44:F44"/>
    <mergeCell ref="A45:F45"/>
  </mergeCells>
  <pageMargins left="0.78740157499999996" right="0.78740157499999996" top="0.984251969" bottom="0.984251969" header="0.4921259845" footer="0.4921259845"/>
  <pageSetup paperSize="9" scale="81" fitToHeight="0"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1EC09B-CF84-4D34-A91E-AA6BC44D6CA3}">
  <sheetPr>
    <tabColor theme="5" tint="0.59999389629810485"/>
    <pageSetUpPr fitToPage="1"/>
  </sheetPr>
  <dimension ref="A1:I15"/>
  <sheetViews>
    <sheetView zoomScaleNormal="100" workbookViewId="0">
      <selection activeCell="A37" sqref="A37:F37"/>
    </sheetView>
  </sheetViews>
  <sheetFormatPr baseColWidth="10" defaultRowHeight="12.75"/>
  <cols>
    <col min="1" max="1" width="31.28515625" customWidth="1"/>
    <col min="2" max="2" width="7.85546875" bestFit="1" customWidth="1"/>
    <col min="3" max="4" width="9.7109375" customWidth="1"/>
    <col min="5" max="5" width="8.85546875" customWidth="1"/>
    <col min="6" max="9" width="8.28515625" customWidth="1"/>
  </cols>
  <sheetData>
    <row r="1" spans="1:9" ht="32.450000000000003" customHeight="1">
      <c r="A1" s="365" t="s">
        <v>48</v>
      </c>
      <c r="B1" s="362"/>
      <c r="C1" s="362"/>
      <c r="D1" s="362"/>
      <c r="E1" s="362"/>
      <c r="F1" s="362"/>
      <c r="G1" s="362"/>
      <c r="H1" s="362"/>
      <c r="I1" s="362"/>
    </row>
    <row r="2" spans="1:9" ht="15">
      <c r="A2" s="357" t="s">
        <v>1</v>
      </c>
      <c r="B2" s="357"/>
      <c r="C2" s="357"/>
      <c r="D2" s="357"/>
      <c r="E2" s="357"/>
      <c r="F2" s="357"/>
      <c r="G2" s="357"/>
      <c r="H2" s="357"/>
      <c r="I2" s="357"/>
    </row>
    <row r="3" spans="1:9">
      <c r="A3" s="6"/>
      <c r="B3" s="1"/>
      <c r="C3" s="17"/>
      <c r="D3" s="1"/>
      <c r="E3" s="1"/>
      <c r="F3" s="1"/>
      <c r="G3" s="363" t="s">
        <v>49</v>
      </c>
      <c r="H3" s="363"/>
      <c r="I3" s="363"/>
    </row>
    <row r="4" spans="1:9">
      <c r="A4" s="1"/>
      <c r="B4" s="5" t="s">
        <v>3</v>
      </c>
      <c r="C4" s="18"/>
      <c r="D4" s="5"/>
      <c r="E4" s="364" t="s">
        <v>50</v>
      </c>
      <c r="F4" s="364"/>
      <c r="G4" s="364"/>
      <c r="H4" s="364"/>
      <c r="I4" s="364"/>
    </row>
    <row r="5" spans="1:9">
      <c r="A5" s="4"/>
      <c r="B5" s="19"/>
      <c r="C5" s="20" t="s">
        <v>4</v>
      </c>
      <c r="D5" s="20" t="s">
        <v>5</v>
      </c>
      <c r="E5" s="20" t="s">
        <v>51</v>
      </c>
      <c r="F5" s="20" t="s">
        <v>52</v>
      </c>
      <c r="G5" s="20" t="s">
        <v>53</v>
      </c>
      <c r="H5" s="20" t="s">
        <v>54</v>
      </c>
      <c r="I5" s="20" t="s">
        <v>55</v>
      </c>
    </row>
    <row r="6" spans="1:9" ht="19.5" customHeight="1">
      <c r="A6" s="169" t="s">
        <v>8</v>
      </c>
      <c r="B6" s="179">
        <v>881</v>
      </c>
      <c r="C6" s="178">
        <v>353</v>
      </c>
      <c r="D6" s="178">
        <v>528</v>
      </c>
      <c r="E6" s="178">
        <v>110</v>
      </c>
      <c r="F6" s="178">
        <v>142</v>
      </c>
      <c r="G6" s="178">
        <v>310</v>
      </c>
      <c r="H6" s="178">
        <v>215</v>
      </c>
      <c r="I6" s="178">
        <v>104</v>
      </c>
    </row>
    <row r="7" spans="1:9" ht="12" customHeight="1">
      <c r="A7" s="21" t="s">
        <v>38</v>
      </c>
      <c r="B7" s="180">
        <v>9</v>
      </c>
      <c r="C7" s="22">
        <v>0</v>
      </c>
      <c r="D7" s="22">
        <v>9</v>
      </c>
      <c r="E7" s="22">
        <v>0</v>
      </c>
      <c r="F7" s="22">
        <v>1</v>
      </c>
      <c r="G7" s="22">
        <v>2</v>
      </c>
      <c r="H7" s="22">
        <v>4</v>
      </c>
      <c r="I7" s="22">
        <v>2</v>
      </c>
    </row>
    <row r="8" spans="1:9" ht="12" customHeight="1">
      <c r="A8" s="21" t="s">
        <v>39</v>
      </c>
      <c r="B8" s="180">
        <v>506</v>
      </c>
      <c r="C8" s="22">
        <v>189</v>
      </c>
      <c r="D8" s="22">
        <v>317</v>
      </c>
      <c r="E8" s="22">
        <v>72</v>
      </c>
      <c r="F8" s="22">
        <v>70</v>
      </c>
      <c r="G8" s="22">
        <v>197</v>
      </c>
      <c r="H8" s="22">
        <v>105</v>
      </c>
      <c r="I8" s="22">
        <v>62</v>
      </c>
    </row>
    <row r="9" spans="1:9" ht="12" customHeight="1">
      <c r="A9" s="21" t="s">
        <v>40</v>
      </c>
      <c r="B9" s="180">
        <v>89</v>
      </c>
      <c r="C9" s="22">
        <v>14</v>
      </c>
      <c r="D9" s="22">
        <v>75</v>
      </c>
      <c r="E9" s="22">
        <v>12</v>
      </c>
      <c r="F9" s="22">
        <v>16</v>
      </c>
      <c r="G9" s="22">
        <v>13</v>
      </c>
      <c r="H9" s="22">
        <v>47</v>
      </c>
      <c r="I9" s="22">
        <v>1</v>
      </c>
    </row>
    <row r="10" spans="1:9" ht="12" customHeight="1">
      <c r="A10" s="21" t="s">
        <v>42</v>
      </c>
      <c r="B10" s="180">
        <v>75</v>
      </c>
      <c r="C10" s="22">
        <v>29</v>
      </c>
      <c r="D10" s="22">
        <v>46</v>
      </c>
      <c r="E10" s="22">
        <v>6</v>
      </c>
      <c r="F10" s="22">
        <v>22</v>
      </c>
      <c r="G10" s="22">
        <v>21</v>
      </c>
      <c r="H10" s="22">
        <v>26</v>
      </c>
      <c r="I10" s="22">
        <v>0</v>
      </c>
    </row>
    <row r="11" spans="1:9" ht="12" customHeight="1">
      <c r="A11" s="21" t="s">
        <v>43</v>
      </c>
      <c r="B11" s="180">
        <v>202</v>
      </c>
      <c r="C11" s="22">
        <v>121</v>
      </c>
      <c r="D11" s="22">
        <v>81</v>
      </c>
      <c r="E11" s="22">
        <v>20</v>
      </c>
      <c r="F11" s="22">
        <v>33</v>
      </c>
      <c r="G11" s="22">
        <v>77</v>
      </c>
      <c r="H11" s="22">
        <v>33</v>
      </c>
      <c r="I11" s="22">
        <v>39</v>
      </c>
    </row>
    <row r="12" spans="1:9" ht="15" customHeight="1">
      <c r="A12" s="360" t="s">
        <v>392</v>
      </c>
      <c r="B12" s="360"/>
      <c r="C12" s="360"/>
      <c r="D12" s="360"/>
      <c r="E12" s="360"/>
      <c r="F12" s="360"/>
      <c r="G12" s="360"/>
      <c r="H12" s="360"/>
      <c r="I12" s="360"/>
    </row>
    <row r="13" spans="1:9" ht="15" customHeight="1">
      <c r="A13" s="23"/>
      <c r="B13" s="1"/>
      <c r="C13" s="1"/>
      <c r="D13" s="1"/>
      <c r="E13" s="1"/>
      <c r="F13" s="1"/>
      <c r="G13" s="1"/>
      <c r="H13" s="1"/>
      <c r="I13" s="1"/>
    </row>
    <row r="14" spans="1:9">
      <c r="A14" s="364" t="s">
        <v>33</v>
      </c>
      <c r="B14" s="364"/>
      <c r="C14" s="364"/>
      <c r="D14" s="364"/>
      <c r="E14" s="364"/>
      <c r="F14" s="364"/>
      <c r="G14" s="364"/>
      <c r="H14" s="364"/>
      <c r="I14" s="364"/>
    </row>
    <row r="15" spans="1:9">
      <c r="A15" s="361" t="s">
        <v>56</v>
      </c>
      <c r="B15" s="361"/>
      <c r="C15" s="361"/>
      <c r="D15" s="361"/>
      <c r="E15" s="361"/>
      <c r="F15" s="361"/>
      <c r="G15" s="361"/>
      <c r="H15" s="361"/>
      <c r="I15" s="361"/>
    </row>
  </sheetData>
  <mergeCells count="7">
    <mergeCell ref="A15:I15"/>
    <mergeCell ref="A12:I12"/>
    <mergeCell ref="A1:I1"/>
    <mergeCell ref="A2:I2"/>
    <mergeCell ref="G3:I3"/>
    <mergeCell ref="E4:I4"/>
    <mergeCell ref="A14:I14"/>
  </mergeCells>
  <pageMargins left="0.78740157499999996" right="0.78740157499999996" top="0.984251969" bottom="0.984251969" header="0.4921259845" footer="0.4921259845"/>
  <pageSetup paperSize="9" scale="86" fitToHeight="0"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169D72-B14E-4241-9372-4BD09E65D2C4}">
  <sheetPr>
    <tabColor theme="5" tint="0.59999389629810485"/>
    <pageSetUpPr fitToPage="1"/>
  </sheetPr>
  <dimension ref="A1:G16"/>
  <sheetViews>
    <sheetView zoomScaleNormal="100" workbookViewId="0">
      <selection activeCell="A37" sqref="A37:F37"/>
    </sheetView>
  </sheetViews>
  <sheetFormatPr baseColWidth="10" defaultRowHeight="12.75"/>
  <cols>
    <col min="1" max="1" width="14.7109375" customWidth="1"/>
    <col min="2" max="2" width="7.85546875" bestFit="1" customWidth="1"/>
    <col min="3" max="6" width="15" customWidth="1"/>
    <col min="7" max="7" width="18.28515625" customWidth="1"/>
  </cols>
  <sheetData>
    <row r="1" spans="1:7" ht="21.75" customHeight="1">
      <c r="A1" s="357" t="s">
        <v>57</v>
      </c>
      <c r="B1" s="357"/>
      <c r="C1" s="357"/>
      <c r="D1" s="357"/>
      <c r="E1" s="357"/>
      <c r="F1" s="357"/>
      <c r="G1" s="357"/>
    </row>
    <row r="2" spans="1:7" ht="15">
      <c r="A2" s="357" t="s">
        <v>58</v>
      </c>
      <c r="B2" s="357"/>
      <c r="C2" s="357"/>
      <c r="D2" s="357"/>
      <c r="E2" s="357"/>
      <c r="F2" s="357"/>
      <c r="G2" s="24"/>
    </row>
    <row r="3" spans="1:7">
      <c r="A3" s="1"/>
      <c r="B3" s="1"/>
      <c r="C3" s="1"/>
      <c r="D3" s="1"/>
      <c r="F3" s="25" t="s">
        <v>59</v>
      </c>
    </row>
    <row r="4" spans="1:7">
      <c r="A4" s="4"/>
      <c r="B4" s="5" t="s">
        <v>3</v>
      </c>
      <c r="C4" s="5" t="s">
        <v>4</v>
      </c>
      <c r="D4" s="5" t="s">
        <v>5</v>
      </c>
      <c r="E4" s="5" t="s">
        <v>6</v>
      </c>
      <c r="F4" s="5" t="s">
        <v>7</v>
      </c>
    </row>
    <row r="5" spans="1:7" ht="19.5" customHeight="1">
      <c r="A5" s="169" t="s">
        <v>8</v>
      </c>
      <c r="B5" s="183">
        <v>106</v>
      </c>
      <c r="C5" s="170">
        <v>57</v>
      </c>
      <c r="D5" s="170">
        <v>49</v>
      </c>
      <c r="E5" s="171">
        <v>53.773584905660378</v>
      </c>
      <c r="F5" s="171">
        <v>46.226415094339622</v>
      </c>
    </row>
    <row r="6" spans="1:7">
      <c r="A6" s="11" t="s">
        <v>60</v>
      </c>
      <c r="B6" s="180">
        <v>6</v>
      </c>
      <c r="C6" s="8">
        <v>1</v>
      </c>
      <c r="D6" s="8">
        <v>5</v>
      </c>
      <c r="E6" s="9">
        <v>16.666666666666668</v>
      </c>
      <c r="F6" s="9">
        <v>83.333333333333343</v>
      </c>
    </row>
    <row r="7" spans="1:7">
      <c r="A7" s="10" t="s">
        <v>61</v>
      </c>
      <c r="B7" s="180">
        <v>77</v>
      </c>
      <c r="C7" s="8">
        <v>42</v>
      </c>
      <c r="D7" s="8">
        <v>35</v>
      </c>
      <c r="E7" s="9">
        <v>54.545454545454547</v>
      </c>
      <c r="F7" s="9">
        <v>45.454545454545453</v>
      </c>
    </row>
    <row r="8" spans="1:7">
      <c r="A8" s="10" t="s">
        <v>62</v>
      </c>
      <c r="B8" s="180">
        <v>23</v>
      </c>
      <c r="C8" s="8">
        <v>14</v>
      </c>
      <c r="D8" s="8">
        <v>9</v>
      </c>
      <c r="E8" s="9">
        <v>60.869565217391298</v>
      </c>
      <c r="F8" s="9">
        <v>39.130434782608695</v>
      </c>
    </row>
    <row r="9" spans="1:7" ht="19.5" customHeight="1">
      <c r="A9" s="169" t="s">
        <v>21</v>
      </c>
      <c r="B9" s="184">
        <v>100</v>
      </c>
      <c r="C9" s="181">
        <v>56</v>
      </c>
      <c r="D9" s="181">
        <v>44</v>
      </c>
      <c r="E9" s="182">
        <v>56.000000000000007</v>
      </c>
      <c r="F9" s="182">
        <v>44</v>
      </c>
    </row>
    <row r="10" spans="1:7">
      <c r="A10" s="11" t="s">
        <v>60</v>
      </c>
      <c r="B10" s="180">
        <v>6</v>
      </c>
      <c r="C10" s="8">
        <v>1</v>
      </c>
      <c r="D10" s="8">
        <v>5</v>
      </c>
      <c r="E10" s="9">
        <v>16.666666666666664</v>
      </c>
      <c r="F10" s="9">
        <v>83.333333333333343</v>
      </c>
    </row>
    <row r="11" spans="1:7">
      <c r="A11" s="10" t="s">
        <v>61</v>
      </c>
      <c r="B11" s="180">
        <v>72</v>
      </c>
      <c r="C11" s="8">
        <v>41</v>
      </c>
      <c r="D11" s="8">
        <v>31</v>
      </c>
      <c r="E11" s="9">
        <v>56.944444444444443</v>
      </c>
      <c r="F11" s="9">
        <v>43.055555555555557</v>
      </c>
    </row>
    <row r="12" spans="1:7">
      <c r="A12" s="10" t="s">
        <v>62</v>
      </c>
      <c r="B12" s="180">
        <v>22</v>
      </c>
      <c r="C12" s="8">
        <v>14</v>
      </c>
      <c r="D12" s="8">
        <v>8</v>
      </c>
      <c r="E12" s="9">
        <v>63.636363636363633</v>
      </c>
      <c r="F12" s="9">
        <v>36.363636363636367</v>
      </c>
    </row>
    <row r="13" spans="1:7" ht="19.5" customHeight="1">
      <c r="A13" s="169" t="s">
        <v>32</v>
      </c>
      <c r="B13" s="184">
        <v>6</v>
      </c>
      <c r="C13" s="181">
        <v>1</v>
      </c>
      <c r="D13" s="181">
        <v>5</v>
      </c>
      <c r="E13" s="182">
        <v>16.666666666666664</v>
      </c>
      <c r="F13" s="182">
        <v>83.333333333333343</v>
      </c>
    </row>
    <row r="14" spans="1:7">
      <c r="A14" s="11" t="s">
        <v>61</v>
      </c>
      <c r="B14" s="180">
        <v>5</v>
      </c>
      <c r="C14" s="8">
        <v>1</v>
      </c>
      <c r="D14" s="8">
        <v>4</v>
      </c>
      <c r="E14" s="9">
        <v>20</v>
      </c>
      <c r="F14" s="9">
        <v>80</v>
      </c>
    </row>
    <row r="15" spans="1:7">
      <c r="A15" s="10" t="s">
        <v>62</v>
      </c>
      <c r="B15" s="180">
        <v>1</v>
      </c>
      <c r="C15" s="8">
        <v>0</v>
      </c>
      <c r="D15" s="8">
        <v>1</v>
      </c>
      <c r="E15" s="9">
        <v>0</v>
      </c>
      <c r="F15" s="9">
        <v>100</v>
      </c>
    </row>
    <row r="16" spans="1:7">
      <c r="A16" s="360" t="s">
        <v>392</v>
      </c>
      <c r="B16" s="360"/>
      <c r="C16" s="360"/>
      <c r="D16" s="360"/>
      <c r="E16" s="360"/>
      <c r="F16" s="360"/>
    </row>
  </sheetData>
  <mergeCells count="3">
    <mergeCell ref="A1:G1"/>
    <mergeCell ref="A2:F2"/>
    <mergeCell ref="A16:F16"/>
  </mergeCells>
  <pageMargins left="0.78740157499999996" right="0.78740157499999996" top="0.984251969" bottom="0.984251969" header="0.4921259845" footer="0.4921259845"/>
  <pageSetup paperSize="9" fitToHeight="0" orientation="portrait" verticalDpi="1200"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0FEB1E-BAE5-449C-8CF1-5CFECB62969D}">
  <sheetPr>
    <tabColor theme="5" tint="0.59999389629810485"/>
    <pageSetUpPr fitToPage="1"/>
  </sheetPr>
  <dimension ref="A1:I30"/>
  <sheetViews>
    <sheetView zoomScaleNormal="100" workbookViewId="0">
      <selection activeCell="A37" sqref="A37:F37"/>
    </sheetView>
  </sheetViews>
  <sheetFormatPr baseColWidth="10" defaultRowHeight="12.75"/>
  <cols>
    <col min="1" max="1" width="39.42578125" customWidth="1"/>
    <col min="2" max="2" width="7.85546875" bestFit="1" customWidth="1"/>
    <col min="3" max="6" width="13.7109375" customWidth="1"/>
  </cols>
  <sheetData>
    <row r="1" spans="1:6" ht="15">
      <c r="A1" s="357" t="s">
        <v>63</v>
      </c>
      <c r="B1" s="357"/>
      <c r="C1" s="357"/>
      <c r="D1" s="357"/>
      <c r="E1" s="357"/>
      <c r="F1" s="357"/>
    </row>
    <row r="2" spans="1:6">
      <c r="A2" s="364" t="s">
        <v>58</v>
      </c>
      <c r="B2" s="364"/>
      <c r="C2" s="364"/>
      <c r="D2" s="364"/>
      <c r="E2" s="364"/>
      <c r="F2" s="364"/>
    </row>
    <row r="3" spans="1:6">
      <c r="A3" s="1"/>
      <c r="B3" s="1"/>
      <c r="C3" s="1"/>
      <c r="D3" s="1"/>
      <c r="E3" s="1"/>
      <c r="F3" s="25" t="s">
        <v>64</v>
      </c>
    </row>
    <row r="4" spans="1:6">
      <c r="A4" s="4"/>
      <c r="B4" s="27" t="s">
        <v>3</v>
      </c>
      <c r="C4" s="27" t="s">
        <v>4</v>
      </c>
      <c r="D4" s="27" t="s">
        <v>5</v>
      </c>
      <c r="E4" s="27" t="s">
        <v>6</v>
      </c>
      <c r="F4" s="5" t="s">
        <v>7</v>
      </c>
    </row>
    <row r="5" spans="1:6" ht="19.5" customHeight="1">
      <c r="A5" s="169" t="s">
        <v>8</v>
      </c>
      <c r="B5" s="176">
        <v>181</v>
      </c>
      <c r="C5" s="185">
        <v>75</v>
      </c>
      <c r="D5" s="185">
        <v>106</v>
      </c>
      <c r="E5" s="186">
        <v>41.436464088397791</v>
      </c>
      <c r="F5" s="186">
        <v>58.563535911602202</v>
      </c>
    </row>
    <row r="6" spans="1:6" ht="15" customHeight="1">
      <c r="A6" s="11" t="s">
        <v>61</v>
      </c>
      <c r="B6" s="175">
        <v>85</v>
      </c>
      <c r="C6" s="22">
        <v>37</v>
      </c>
      <c r="D6" s="22">
        <v>48</v>
      </c>
      <c r="E6" s="29">
        <v>43.529411764705884</v>
      </c>
      <c r="F6" s="29">
        <v>56.470588235294116</v>
      </c>
    </row>
    <row r="7" spans="1:6" ht="15" customHeight="1">
      <c r="A7" s="10" t="s">
        <v>62</v>
      </c>
      <c r="B7" s="175">
        <v>68</v>
      </c>
      <c r="C7" s="22">
        <v>25</v>
      </c>
      <c r="D7" s="22">
        <v>43</v>
      </c>
      <c r="E7" s="29">
        <v>36.764705882352942</v>
      </c>
      <c r="F7" s="29">
        <v>63.235294117647058</v>
      </c>
    </row>
    <row r="8" spans="1:6" ht="15" customHeight="1">
      <c r="A8" s="10" t="s">
        <v>65</v>
      </c>
      <c r="B8" s="175">
        <v>19</v>
      </c>
      <c r="C8" s="22">
        <v>6</v>
      </c>
      <c r="D8" s="22">
        <v>13</v>
      </c>
      <c r="E8" s="29">
        <v>31.578947368421051</v>
      </c>
      <c r="F8" s="29">
        <v>68.421052631578945</v>
      </c>
    </row>
    <row r="9" spans="1:6" ht="15" customHeight="1">
      <c r="A9" s="10" t="s">
        <v>66</v>
      </c>
      <c r="B9" s="175">
        <v>4</v>
      </c>
      <c r="C9" s="22">
        <v>3</v>
      </c>
      <c r="D9" s="22">
        <v>1</v>
      </c>
      <c r="E9" s="29">
        <v>75</v>
      </c>
      <c r="F9" s="29">
        <v>25</v>
      </c>
    </row>
    <row r="10" spans="1:6" ht="15" customHeight="1">
      <c r="A10" s="10" t="s">
        <v>67</v>
      </c>
      <c r="B10" s="175">
        <v>2</v>
      </c>
      <c r="C10" s="22">
        <v>2</v>
      </c>
      <c r="D10" s="22">
        <v>0</v>
      </c>
      <c r="E10" s="29">
        <v>100</v>
      </c>
      <c r="F10" s="29">
        <v>0</v>
      </c>
    </row>
    <row r="11" spans="1:6">
      <c r="A11" s="10" t="s">
        <v>68</v>
      </c>
      <c r="B11" s="175">
        <v>3</v>
      </c>
      <c r="C11" s="22">
        <v>2</v>
      </c>
      <c r="D11" s="22">
        <v>1</v>
      </c>
      <c r="E11" s="29">
        <v>66.666666666666657</v>
      </c>
      <c r="F11" s="29">
        <v>33.333333333333329</v>
      </c>
    </row>
    <row r="12" spans="1:6" ht="19.5" customHeight="1">
      <c r="A12" s="169" t="s">
        <v>45</v>
      </c>
      <c r="B12" s="189">
        <v>26</v>
      </c>
      <c r="C12" s="187">
        <v>6</v>
      </c>
      <c r="D12" s="187">
        <v>20</v>
      </c>
      <c r="E12" s="188">
        <v>23.076923076923077</v>
      </c>
      <c r="F12" s="188">
        <v>76.923076923076934</v>
      </c>
    </row>
    <row r="13" spans="1:6">
      <c r="A13" s="11" t="s">
        <v>61</v>
      </c>
      <c r="B13" s="175">
        <v>19</v>
      </c>
      <c r="C13" s="22">
        <v>4</v>
      </c>
      <c r="D13" s="22">
        <v>15</v>
      </c>
      <c r="E13" s="29">
        <v>21.052631578947366</v>
      </c>
      <c r="F13" s="29">
        <v>78.94736842105263</v>
      </c>
    </row>
    <row r="14" spans="1:6">
      <c r="A14" s="10" t="s">
        <v>62</v>
      </c>
      <c r="B14" s="175">
        <v>4</v>
      </c>
      <c r="C14" s="22">
        <v>1</v>
      </c>
      <c r="D14" s="22">
        <v>3</v>
      </c>
      <c r="E14" s="29">
        <v>25</v>
      </c>
      <c r="F14" s="29">
        <v>75</v>
      </c>
    </row>
    <row r="15" spans="1:6">
      <c r="A15" s="10" t="s">
        <v>65</v>
      </c>
      <c r="B15" s="175">
        <v>3</v>
      </c>
      <c r="C15" s="22">
        <v>1</v>
      </c>
      <c r="D15" s="22">
        <v>2</v>
      </c>
      <c r="E15" s="29">
        <v>33.333333333333329</v>
      </c>
      <c r="F15" s="29">
        <v>66.666666666666657</v>
      </c>
    </row>
    <row r="16" spans="1:6" ht="19.5" customHeight="1">
      <c r="A16" s="169" t="s">
        <v>21</v>
      </c>
      <c r="B16" s="189">
        <v>130</v>
      </c>
      <c r="C16" s="187">
        <v>57</v>
      </c>
      <c r="D16" s="187">
        <v>73</v>
      </c>
      <c r="E16" s="188">
        <v>43.846153846153847</v>
      </c>
      <c r="F16" s="188">
        <v>56.153846153846153</v>
      </c>
    </row>
    <row r="17" spans="1:9">
      <c r="A17" s="11" t="s">
        <v>69</v>
      </c>
      <c r="B17" s="175">
        <v>51</v>
      </c>
      <c r="C17" s="22">
        <v>25</v>
      </c>
      <c r="D17" s="22">
        <v>26</v>
      </c>
      <c r="E17" s="29">
        <v>49.019607843137251</v>
      </c>
      <c r="F17" s="29">
        <v>50.980392156862742</v>
      </c>
    </row>
    <row r="18" spans="1:9">
      <c r="A18" s="10" t="s">
        <v>70</v>
      </c>
      <c r="B18" s="175">
        <v>59</v>
      </c>
      <c r="C18" s="22">
        <v>24</v>
      </c>
      <c r="D18" s="22">
        <v>35</v>
      </c>
      <c r="E18" s="29">
        <v>40.677966101694921</v>
      </c>
      <c r="F18" s="29">
        <v>59.322033898305079</v>
      </c>
    </row>
    <row r="19" spans="1:9">
      <c r="A19" s="10" t="s">
        <v>65</v>
      </c>
      <c r="B19" s="175">
        <v>15</v>
      </c>
      <c r="C19" s="22">
        <v>4</v>
      </c>
      <c r="D19" s="22">
        <v>11</v>
      </c>
      <c r="E19" s="29">
        <v>26.666666666666668</v>
      </c>
      <c r="F19" s="29">
        <v>73.333333333333329</v>
      </c>
    </row>
    <row r="20" spans="1:9">
      <c r="A20" s="10" t="s">
        <v>67</v>
      </c>
      <c r="B20" s="175">
        <v>2</v>
      </c>
      <c r="C20" s="22">
        <v>2</v>
      </c>
      <c r="D20" s="22">
        <v>0</v>
      </c>
      <c r="E20" s="29">
        <v>100</v>
      </c>
      <c r="F20" s="29">
        <v>0</v>
      </c>
    </row>
    <row r="21" spans="1:9">
      <c r="A21" s="10" t="s">
        <v>68</v>
      </c>
      <c r="B21" s="175">
        <v>3</v>
      </c>
      <c r="C21" s="22">
        <v>2</v>
      </c>
      <c r="D21" s="22">
        <v>1</v>
      </c>
      <c r="E21" s="29">
        <v>66.666666666666657</v>
      </c>
      <c r="F21" s="29">
        <v>33.333333333333329</v>
      </c>
    </row>
    <row r="22" spans="1:9" ht="19.5" customHeight="1">
      <c r="A22" s="169" t="s">
        <v>32</v>
      </c>
      <c r="B22" s="189">
        <v>25</v>
      </c>
      <c r="C22" s="187">
        <v>12</v>
      </c>
      <c r="D22" s="187">
        <v>13</v>
      </c>
      <c r="E22" s="188">
        <v>48</v>
      </c>
      <c r="F22" s="188">
        <v>52</v>
      </c>
    </row>
    <row r="23" spans="1:9">
      <c r="A23" s="11" t="s">
        <v>69</v>
      </c>
      <c r="B23" s="175">
        <v>15</v>
      </c>
      <c r="C23" s="22">
        <v>8</v>
      </c>
      <c r="D23" s="22">
        <v>7</v>
      </c>
      <c r="E23" s="29">
        <v>53.333333333333336</v>
      </c>
      <c r="F23" s="29">
        <v>46.666666666666664</v>
      </c>
    </row>
    <row r="24" spans="1:9">
      <c r="A24" s="11" t="s">
        <v>62</v>
      </c>
      <c r="B24" s="175">
        <v>5</v>
      </c>
      <c r="C24" s="22">
        <v>0</v>
      </c>
      <c r="D24" s="22">
        <v>5</v>
      </c>
      <c r="E24" s="29">
        <v>0</v>
      </c>
      <c r="F24" s="29">
        <v>100</v>
      </c>
    </row>
    <row r="25" spans="1:9">
      <c r="A25" s="11" t="s">
        <v>65</v>
      </c>
      <c r="B25" s="175">
        <v>1</v>
      </c>
      <c r="C25" s="22">
        <v>1</v>
      </c>
      <c r="D25" s="22">
        <v>0</v>
      </c>
      <c r="E25" s="29">
        <v>100</v>
      </c>
      <c r="F25" s="29">
        <v>0</v>
      </c>
    </row>
    <row r="26" spans="1:9">
      <c r="A26" s="11" t="s">
        <v>66</v>
      </c>
      <c r="B26" s="175">
        <v>4</v>
      </c>
      <c r="C26" s="22">
        <v>3</v>
      </c>
      <c r="D26" s="22">
        <v>1</v>
      </c>
      <c r="E26" s="29">
        <v>75</v>
      </c>
      <c r="F26" s="29">
        <v>25</v>
      </c>
    </row>
    <row r="27" spans="1:9">
      <c r="A27" s="360" t="s">
        <v>392</v>
      </c>
      <c r="B27" s="360"/>
      <c r="C27" s="360"/>
      <c r="D27" s="360"/>
      <c r="E27" s="360"/>
      <c r="F27" s="360"/>
      <c r="G27" s="262"/>
      <c r="H27" s="262"/>
      <c r="I27" s="262"/>
    </row>
    <row r="29" spans="1:9">
      <c r="A29" s="30" t="s">
        <v>33</v>
      </c>
    </row>
    <row r="30" spans="1:9">
      <c r="A30" s="361" t="s">
        <v>71</v>
      </c>
      <c r="B30" s="361"/>
      <c r="C30" s="361"/>
      <c r="D30" s="361"/>
      <c r="E30" s="361"/>
      <c r="F30" s="361"/>
    </row>
  </sheetData>
  <mergeCells count="4">
    <mergeCell ref="A1:F1"/>
    <mergeCell ref="A2:F2"/>
    <mergeCell ref="A30:F30"/>
    <mergeCell ref="A27:F27"/>
  </mergeCells>
  <pageMargins left="0.78740157499999996" right="0.78740157499999996" top="0.984251969" bottom="0.984251969" header="0.4921259845" footer="0.4921259845"/>
  <pageSetup paperSize="9" scale="85" fitToHeight="0"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B33F64-F610-4583-9992-7CCFC3F3CA05}">
  <sheetPr>
    <tabColor theme="5" tint="0.59999389629810485"/>
    <pageSetUpPr fitToPage="1"/>
  </sheetPr>
  <dimension ref="A1:J26"/>
  <sheetViews>
    <sheetView zoomScaleNormal="100" workbookViewId="0">
      <selection activeCell="A37" sqref="A37:F37"/>
    </sheetView>
  </sheetViews>
  <sheetFormatPr baseColWidth="10" defaultRowHeight="12.75"/>
  <cols>
    <col min="1" max="1" width="26.140625" customWidth="1"/>
    <col min="2" max="2" width="7.85546875" bestFit="1" customWidth="1"/>
    <col min="3" max="4" width="10.140625" customWidth="1"/>
    <col min="5" max="9" width="11.28515625" customWidth="1"/>
  </cols>
  <sheetData>
    <row r="1" spans="1:9" ht="26.45" customHeight="1">
      <c r="A1" s="366" t="s">
        <v>72</v>
      </c>
      <c r="B1" s="357"/>
      <c r="C1" s="357"/>
      <c r="D1" s="357"/>
      <c r="E1" s="357"/>
      <c r="F1" s="357"/>
      <c r="G1" s="357"/>
      <c r="H1" s="357"/>
      <c r="I1" s="357"/>
    </row>
    <row r="2" spans="1:9">
      <c r="A2" s="364" t="s">
        <v>58</v>
      </c>
      <c r="B2" s="364"/>
      <c r="C2" s="364"/>
      <c r="D2" s="364"/>
      <c r="E2" s="364"/>
      <c r="F2" s="364"/>
      <c r="G2" s="364"/>
      <c r="H2" s="364"/>
      <c r="I2" s="364"/>
    </row>
    <row r="3" spans="1:9">
      <c r="A3" s="1"/>
      <c r="B3" s="1"/>
      <c r="C3" s="1"/>
      <c r="D3" s="1"/>
      <c r="E3" s="1"/>
      <c r="G3" s="25"/>
      <c r="H3" s="25"/>
      <c r="I3" s="25" t="s">
        <v>73</v>
      </c>
    </row>
    <row r="4" spans="1:9">
      <c r="A4" s="1"/>
      <c r="B4" s="5" t="s">
        <v>3</v>
      </c>
      <c r="C4" s="5"/>
      <c r="D4" s="18"/>
      <c r="E4" s="367" t="s">
        <v>50</v>
      </c>
      <c r="F4" s="367"/>
      <c r="G4" s="367"/>
      <c r="H4" s="367"/>
      <c r="I4" s="367"/>
    </row>
    <row r="5" spans="1:9">
      <c r="A5" s="4"/>
      <c r="B5" s="31"/>
      <c r="C5" s="27" t="s">
        <v>4</v>
      </c>
      <c r="D5" s="27" t="s">
        <v>5</v>
      </c>
      <c r="E5" s="27" t="s">
        <v>51</v>
      </c>
      <c r="F5" s="27" t="s">
        <v>52</v>
      </c>
      <c r="G5" s="27" t="s">
        <v>53</v>
      </c>
      <c r="H5" s="27" t="s">
        <v>54</v>
      </c>
      <c r="I5" s="27" t="s">
        <v>55</v>
      </c>
    </row>
    <row r="6" spans="1:9" ht="19.5" customHeight="1">
      <c r="A6" s="169" t="s">
        <v>8</v>
      </c>
      <c r="B6" s="176">
        <v>220</v>
      </c>
      <c r="C6" s="185">
        <v>96</v>
      </c>
      <c r="D6" s="185">
        <v>124</v>
      </c>
      <c r="E6" s="185">
        <v>26</v>
      </c>
      <c r="F6" s="185">
        <v>33</v>
      </c>
      <c r="G6" s="185">
        <v>87</v>
      </c>
      <c r="H6" s="185">
        <v>46</v>
      </c>
      <c r="I6" s="185">
        <v>28</v>
      </c>
    </row>
    <row r="7" spans="1:9">
      <c r="A7" s="10" t="s">
        <v>61</v>
      </c>
      <c r="B7" s="175">
        <v>105</v>
      </c>
      <c r="C7" s="22">
        <v>57</v>
      </c>
      <c r="D7" s="22">
        <v>48</v>
      </c>
      <c r="E7" s="22">
        <v>19</v>
      </c>
      <c r="F7" s="22">
        <v>16</v>
      </c>
      <c r="G7" s="22">
        <v>56</v>
      </c>
      <c r="H7" s="22">
        <v>11</v>
      </c>
      <c r="I7" s="22">
        <v>3</v>
      </c>
    </row>
    <row r="8" spans="1:9">
      <c r="A8" s="10" t="s">
        <v>62</v>
      </c>
      <c r="B8" s="175">
        <v>97</v>
      </c>
      <c r="C8" s="22">
        <v>33</v>
      </c>
      <c r="D8" s="22">
        <v>64</v>
      </c>
      <c r="E8" s="22">
        <v>4</v>
      </c>
      <c r="F8" s="22">
        <v>12</v>
      </c>
      <c r="G8" s="22">
        <v>25</v>
      </c>
      <c r="H8" s="22">
        <v>31</v>
      </c>
      <c r="I8" s="22">
        <v>25</v>
      </c>
    </row>
    <row r="9" spans="1:9">
      <c r="A9" s="10" t="s">
        <v>65</v>
      </c>
      <c r="B9" s="175">
        <v>18</v>
      </c>
      <c r="C9" s="22">
        <v>6</v>
      </c>
      <c r="D9" s="22">
        <v>12</v>
      </c>
      <c r="E9" s="22">
        <v>3</v>
      </c>
      <c r="F9" s="22">
        <v>5</v>
      </c>
      <c r="G9" s="22">
        <v>6</v>
      </c>
      <c r="H9" s="22">
        <v>4</v>
      </c>
      <c r="I9" s="22">
        <v>0</v>
      </c>
    </row>
    <row r="10" spans="1:9" ht="28.5" customHeight="1">
      <c r="A10" s="190" t="s">
        <v>74</v>
      </c>
      <c r="B10" s="176">
        <v>0</v>
      </c>
      <c r="C10" s="185">
        <v>0</v>
      </c>
      <c r="D10" s="185">
        <v>0</v>
      </c>
      <c r="E10" s="185">
        <v>0</v>
      </c>
      <c r="F10" s="185">
        <v>0</v>
      </c>
      <c r="G10" s="185">
        <v>0</v>
      </c>
      <c r="H10" s="185">
        <v>0</v>
      </c>
      <c r="I10" s="185">
        <v>0</v>
      </c>
    </row>
    <row r="11" spans="1:9">
      <c r="A11" s="7" t="s">
        <v>65</v>
      </c>
      <c r="B11" s="175">
        <v>0</v>
      </c>
      <c r="C11" s="22">
        <v>0</v>
      </c>
      <c r="D11" s="22">
        <v>0</v>
      </c>
      <c r="E11" s="22">
        <v>0</v>
      </c>
      <c r="F11" s="22">
        <v>0</v>
      </c>
      <c r="G11" s="22">
        <v>0</v>
      </c>
      <c r="H11" s="22">
        <v>0</v>
      </c>
      <c r="I11" s="22">
        <v>0</v>
      </c>
    </row>
    <row r="12" spans="1:9" ht="19.5" customHeight="1">
      <c r="A12" s="169" t="s">
        <v>75</v>
      </c>
      <c r="B12" s="176">
        <v>10</v>
      </c>
      <c r="C12" s="185">
        <v>1</v>
      </c>
      <c r="D12" s="185">
        <v>9</v>
      </c>
      <c r="E12" s="185">
        <v>2</v>
      </c>
      <c r="F12" s="185">
        <v>3</v>
      </c>
      <c r="G12" s="185">
        <v>2</v>
      </c>
      <c r="H12" s="185">
        <v>3</v>
      </c>
      <c r="I12" s="185">
        <v>0</v>
      </c>
    </row>
    <row r="13" spans="1:9">
      <c r="A13" s="7" t="s">
        <v>65</v>
      </c>
      <c r="B13" s="175">
        <v>10</v>
      </c>
      <c r="C13" s="22">
        <v>1</v>
      </c>
      <c r="D13" s="22">
        <v>9</v>
      </c>
      <c r="E13" s="22">
        <v>2</v>
      </c>
      <c r="F13" s="22">
        <v>3</v>
      </c>
      <c r="G13" s="22">
        <v>2</v>
      </c>
      <c r="H13" s="22">
        <v>3</v>
      </c>
      <c r="I13" s="22">
        <v>0</v>
      </c>
    </row>
    <row r="14" spans="1:9" ht="19.5" customHeight="1">
      <c r="A14" s="169" t="s">
        <v>76</v>
      </c>
      <c r="B14" s="176">
        <v>210</v>
      </c>
      <c r="C14" s="185">
        <v>95</v>
      </c>
      <c r="D14" s="185">
        <v>115</v>
      </c>
      <c r="E14" s="185">
        <v>24</v>
      </c>
      <c r="F14" s="185">
        <v>30</v>
      </c>
      <c r="G14" s="185">
        <v>85</v>
      </c>
      <c r="H14" s="185">
        <v>43</v>
      </c>
      <c r="I14" s="185">
        <v>28</v>
      </c>
    </row>
    <row r="15" spans="1:9">
      <c r="A15" s="7" t="s">
        <v>61</v>
      </c>
      <c r="B15" s="175">
        <v>105</v>
      </c>
      <c r="C15" s="22">
        <v>57</v>
      </c>
      <c r="D15" s="22">
        <v>48</v>
      </c>
      <c r="E15" s="22">
        <v>19</v>
      </c>
      <c r="F15" s="22">
        <v>16</v>
      </c>
      <c r="G15" s="22">
        <v>56</v>
      </c>
      <c r="H15" s="22">
        <v>11</v>
      </c>
      <c r="I15" s="22">
        <v>3</v>
      </c>
    </row>
    <row r="16" spans="1:9">
      <c r="A16" s="10" t="s">
        <v>62</v>
      </c>
      <c r="B16" s="175">
        <v>97</v>
      </c>
      <c r="C16" s="22">
        <v>33</v>
      </c>
      <c r="D16" s="22">
        <v>64</v>
      </c>
      <c r="E16" s="22">
        <v>4</v>
      </c>
      <c r="F16" s="22">
        <v>12</v>
      </c>
      <c r="G16" s="22">
        <v>25</v>
      </c>
      <c r="H16" s="22">
        <v>31</v>
      </c>
      <c r="I16" s="22">
        <v>25</v>
      </c>
    </row>
    <row r="17" spans="1:10">
      <c r="A17" s="10" t="s">
        <v>65</v>
      </c>
      <c r="B17" s="175">
        <v>8</v>
      </c>
      <c r="C17" s="22">
        <v>5</v>
      </c>
      <c r="D17" s="22">
        <v>3</v>
      </c>
      <c r="E17" s="22">
        <v>1</v>
      </c>
      <c r="F17" s="22">
        <v>2</v>
      </c>
      <c r="G17" s="22">
        <v>4</v>
      </c>
      <c r="H17" s="22">
        <v>1</v>
      </c>
      <c r="I17" s="22">
        <v>0</v>
      </c>
    </row>
    <row r="18" spans="1:10">
      <c r="A18" s="360" t="s">
        <v>392</v>
      </c>
      <c r="B18" s="360"/>
      <c r="C18" s="360"/>
      <c r="D18" s="360"/>
      <c r="E18" s="360"/>
      <c r="F18" s="360"/>
      <c r="G18" s="360"/>
      <c r="H18" s="360"/>
      <c r="I18" s="360"/>
      <c r="J18" s="262"/>
    </row>
    <row r="20" spans="1:10">
      <c r="A20" s="364" t="s">
        <v>33</v>
      </c>
      <c r="B20" s="364"/>
      <c r="C20" s="364"/>
      <c r="D20" s="364"/>
      <c r="E20" s="364"/>
      <c r="F20" s="364"/>
      <c r="G20" s="364"/>
      <c r="H20" s="364"/>
      <c r="I20" s="364"/>
    </row>
    <row r="21" spans="1:10" ht="12.75" customHeight="1">
      <c r="A21" s="361" t="s">
        <v>77</v>
      </c>
      <c r="B21" s="361"/>
      <c r="C21" s="361"/>
      <c r="D21" s="361"/>
      <c r="E21" s="361"/>
      <c r="F21" s="361"/>
      <c r="G21" s="361"/>
      <c r="H21" s="361"/>
      <c r="I21" s="361"/>
    </row>
    <row r="26" spans="1:10">
      <c r="B26" s="33"/>
      <c r="C26" s="33"/>
      <c r="D26" s="33"/>
      <c r="E26" s="33"/>
      <c r="F26" s="33"/>
      <c r="G26" s="33"/>
      <c r="H26" s="33"/>
      <c r="I26" s="33"/>
    </row>
  </sheetData>
  <mergeCells count="6">
    <mergeCell ref="A21:I21"/>
    <mergeCell ref="A1:I1"/>
    <mergeCell ref="A2:I2"/>
    <mergeCell ref="E4:I4"/>
    <mergeCell ref="A18:I18"/>
    <mergeCell ref="A20:I20"/>
  </mergeCells>
  <pageMargins left="0.78740157499999996" right="0.78740157499999996" top="0.984251969" bottom="0.984251969" header="0.4921259845" footer="0.4921259845"/>
  <pageSetup paperSize="9" scale="78" fitToHeight="0"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890878-2967-48E7-83ED-C9EED5EDEA60}">
  <sheetPr>
    <tabColor theme="5" tint="0.59999389629810485"/>
    <pageSetUpPr fitToPage="1"/>
  </sheetPr>
  <dimension ref="A1:K31"/>
  <sheetViews>
    <sheetView zoomScaleNormal="100" workbookViewId="0">
      <selection activeCell="A37" sqref="A37:F37"/>
    </sheetView>
  </sheetViews>
  <sheetFormatPr baseColWidth="10" defaultRowHeight="12.75"/>
  <cols>
    <col min="1" max="1" width="44.140625" customWidth="1"/>
    <col min="2" max="2" width="8.140625" customWidth="1"/>
    <col min="3" max="3" width="6.42578125" customWidth="1"/>
    <col min="4" max="4" width="7.85546875" customWidth="1"/>
    <col min="5" max="5" width="7" customWidth="1"/>
    <col min="6" max="6" width="7.85546875" customWidth="1"/>
    <col min="7" max="7" width="6.42578125" customWidth="1"/>
    <col min="8" max="9" width="8.42578125" customWidth="1"/>
    <col min="10" max="10" width="8.85546875" customWidth="1"/>
  </cols>
  <sheetData>
    <row r="1" spans="1:10" ht="15">
      <c r="A1" s="357" t="s">
        <v>78</v>
      </c>
      <c r="B1" s="357"/>
      <c r="C1" s="357"/>
      <c r="D1" s="357"/>
      <c r="E1" s="357"/>
      <c r="F1" s="357"/>
      <c r="G1" s="357"/>
      <c r="H1" s="357"/>
      <c r="I1" s="364"/>
      <c r="J1" s="364"/>
    </row>
    <row r="2" spans="1:10">
      <c r="A2" s="364" t="s">
        <v>1</v>
      </c>
      <c r="B2" s="364"/>
      <c r="C2" s="364"/>
      <c r="D2" s="364"/>
      <c r="E2" s="364"/>
      <c r="F2" s="364"/>
      <c r="G2" s="364"/>
      <c r="H2" s="364"/>
      <c r="I2" s="364"/>
      <c r="J2" s="364"/>
    </row>
    <row r="3" spans="1:10">
      <c r="B3" s="25"/>
      <c r="C3" s="25"/>
      <c r="D3" s="25"/>
      <c r="E3" s="25"/>
      <c r="F3" s="25"/>
      <c r="G3" s="25"/>
      <c r="H3" s="25"/>
      <c r="I3" s="25"/>
      <c r="J3" s="25" t="s">
        <v>79</v>
      </c>
    </row>
    <row r="4" spans="1:10" ht="18" customHeight="1">
      <c r="A4" s="1"/>
      <c r="B4" s="367" t="s">
        <v>80</v>
      </c>
      <c r="C4" s="367"/>
      <c r="D4" s="367"/>
      <c r="E4" s="367"/>
      <c r="F4" s="367"/>
      <c r="G4" s="367"/>
      <c r="H4" s="367" t="s">
        <v>81</v>
      </c>
      <c r="I4" s="367"/>
      <c r="J4" s="367"/>
    </row>
    <row r="5" spans="1:10" ht="19.899999999999999" customHeight="1">
      <c r="A5" s="4"/>
      <c r="B5" s="34" t="s">
        <v>3</v>
      </c>
      <c r="C5" s="34" t="s">
        <v>82</v>
      </c>
      <c r="D5" s="34" t="s">
        <v>4</v>
      </c>
      <c r="E5" s="34" t="s">
        <v>82</v>
      </c>
      <c r="F5" s="34" t="s">
        <v>5</v>
      </c>
      <c r="G5" s="34" t="s">
        <v>82</v>
      </c>
      <c r="H5" s="34" t="s">
        <v>3</v>
      </c>
      <c r="I5" s="34" t="s">
        <v>4</v>
      </c>
      <c r="J5" s="34" t="s">
        <v>5</v>
      </c>
    </row>
    <row r="6" spans="1:10">
      <c r="A6" s="169" t="s">
        <v>83</v>
      </c>
      <c r="B6" s="176">
        <v>0</v>
      </c>
      <c r="C6" s="186">
        <v>0</v>
      </c>
      <c r="D6" s="185">
        <v>0</v>
      </c>
      <c r="E6" s="186">
        <v>0</v>
      </c>
      <c r="F6" s="185">
        <v>0</v>
      </c>
      <c r="G6" s="186">
        <v>0</v>
      </c>
      <c r="H6" s="191">
        <v>0</v>
      </c>
      <c r="I6" s="186">
        <v>0</v>
      </c>
      <c r="J6" s="186">
        <v>0</v>
      </c>
    </row>
    <row r="7" spans="1:10">
      <c r="A7" s="35" t="s">
        <v>84</v>
      </c>
      <c r="B7" s="175">
        <v>0</v>
      </c>
      <c r="C7" s="29">
        <v>0</v>
      </c>
      <c r="D7" s="22">
        <v>0</v>
      </c>
      <c r="E7" s="29">
        <v>0</v>
      </c>
      <c r="F7" s="22">
        <v>0</v>
      </c>
      <c r="G7" s="29">
        <v>0</v>
      </c>
      <c r="H7" s="192">
        <v>0</v>
      </c>
      <c r="I7" s="29">
        <v>0</v>
      </c>
      <c r="J7" s="29">
        <v>0</v>
      </c>
    </row>
    <row r="8" spans="1:10">
      <c r="A8" s="35" t="s">
        <v>85</v>
      </c>
      <c r="B8" s="175">
        <v>0</v>
      </c>
      <c r="C8" s="29">
        <v>0</v>
      </c>
      <c r="D8" s="22">
        <v>0</v>
      </c>
      <c r="E8" s="29">
        <v>0</v>
      </c>
      <c r="F8" s="22">
        <v>0</v>
      </c>
      <c r="G8" s="29">
        <v>0</v>
      </c>
      <c r="H8" s="192">
        <v>0</v>
      </c>
      <c r="I8" s="29">
        <v>0</v>
      </c>
      <c r="J8" s="29">
        <v>0</v>
      </c>
    </row>
    <row r="9" spans="1:10">
      <c r="A9" s="35" t="s">
        <v>86</v>
      </c>
      <c r="B9" s="175">
        <v>0</v>
      </c>
      <c r="C9" s="29">
        <v>0</v>
      </c>
      <c r="D9" s="22">
        <v>0</v>
      </c>
      <c r="E9" s="29">
        <v>0</v>
      </c>
      <c r="F9" s="22">
        <v>0</v>
      </c>
      <c r="G9" s="29">
        <v>0</v>
      </c>
      <c r="H9" s="192">
        <v>0</v>
      </c>
      <c r="I9" s="29">
        <v>0</v>
      </c>
      <c r="J9" s="29">
        <v>0</v>
      </c>
    </row>
    <row r="10" spans="1:10">
      <c r="A10" s="35" t="s">
        <v>87</v>
      </c>
      <c r="B10" s="175">
        <v>0</v>
      </c>
      <c r="C10" s="29">
        <v>0</v>
      </c>
      <c r="D10" s="22">
        <v>0</v>
      </c>
      <c r="E10" s="29">
        <v>0</v>
      </c>
      <c r="F10" s="22">
        <v>0</v>
      </c>
      <c r="G10" s="29">
        <v>0</v>
      </c>
      <c r="H10" s="192">
        <v>0</v>
      </c>
      <c r="I10" s="29">
        <v>0</v>
      </c>
      <c r="J10" s="29">
        <v>0</v>
      </c>
    </row>
    <row r="11" spans="1:10" ht="19.5" customHeight="1">
      <c r="A11" s="169" t="s">
        <v>75</v>
      </c>
      <c r="B11" s="176">
        <v>17</v>
      </c>
      <c r="C11" s="186">
        <v>44.58</v>
      </c>
      <c r="D11" s="185">
        <v>6</v>
      </c>
      <c r="E11" s="186">
        <v>48.33</v>
      </c>
      <c r="F11" s="185">
        <v>11</v>
      </c>
      <c r="G11" s="186">
        <v>40.83</v>
      </c>
      <c r="H11" s="191">
        <v>7.93</v>
      </c>
      <c r="I11" s="186">
        <v>3.9</v>
      </c>
      <c r="J11" s="186">
        <v>4.03</v>
      </c>
    </row>
    <row r="12" spans="1:10">
      <c r="A12" s="21" t="s">
        <v>84</v>
      </c>
      <c r="B12" s="175">
        <v>9</v>
      </c>
      <c r="C12" s="29">
        <v>49.75</v>
      </c>
      <c r="D12" s="22">
        <v>0</v>
      </c>
      <c r="E12" s="29">
        <v>0</v>
      </c>
      <c r="F12" s="22">
        <v>9</v>
      </c>
      <c r="G12" s="29">
        <v>49.75</v>
      </c>
      <c r="H12" s="192">
        <v>1.94</v>
      </c>
      <c r="I12" s="29">
        <v>0</v>
      </c>
      <c r="J12" s="29">
        <v>1.65</v>
      </c>
    </row>
    <row r="13" spans="1:10">
      <c r="A13" s="35" t="s">
        <v>85</v>
      </c>
      <c r="B13" s="175">
        <v>0</v>
      </c>
      <c r="C13" s="29">
        <v>0</v>
      </c>
      <c r="D13" s="22">
        <v>0</v>
      </c>
      <c r="E13" s="29">
        <v>0</v>
      </c>
      <c r="F13" s="22">
        <v>0</v>
      </c>
      <c r="G13" s="29">
        <v>0</v>
      </c>
      <c r="H13" s="192">
        <v>0</v>
      </c>
      <c r="I13" s="29">
        <v>0</v>
      </c>
      <c r="J13" s="29">
        <v>0</v>
      </c>
    </row>
    <row r="14" spans="1:10">
      <c r="A14" s="35" t="s">
        <v>86</v>
      </c>
      <c r="B14" s="175">
        <v>0</v>
      </c>
      <c r="C14" s="29">
        <v>0</v>
      </c>
      <c r="D14" s="22">
        <v>0</v>
      </c>
      <c r="E14" s="29">
        <v>0</v>
      </c>
      <c r="F14" s="22">
        <v>0</v>
      </c>
      <c r="G14" s="29">
        <v>0</v>
      </c>
      <c r="H14" s="192">
        <v>0.27</v>
      </c>
      <c r="I14" s="29">
        <v>0.1</v>
      </c>
      <c r="J14" s="29">
        <v>0.46250000000000002</v>
      </c>
    </row>
    <row r="15" spans="1:10">
      <c r="A15" s="35" t="s">
        <v>87</v>
      </c>
      <c r="B15" s="175">
        <v>8</v>
      </c>
      <c r="C15" s="29">
        <v>42</v>
      </c>
      <c r="D15" s="22">
        <v>6</v>
      </c>
      <c r="E15" s="29">
        <v>48.33</v>
      </c>
      <c r="F15" s="22">
        <v>2</v>
      </c>
      <c r="G15" s="36" t="s">
        <v>88</v>
      </c>
      <c r="H15" s="192">
        <v>5.72</v>
      </c>
      <c r="I15" s="29">
        <v>3.8</v>
      </c>
      <c r="J15" s="29">
        <v>1.92</v>
      </c>
    </row>
    <row r="16" spans="1:10" ht="19.5" customHeight="1">
      <c r="A16" s="169" t="s">
        <v>76</v>
      </c>
      <c r="B16" s="176">
        <v>222</v>
      </c>
      <c r="C16" s="186">
        <v>38.090000000000003</v>
      </c>
      <c r="D16" s="185">
        <v>110</v>
      </c>
      <c r="E16" s="186">
        <v>38.270000000000003</v>
      </c>
      <c r="F16" s="185">
        <v>112</v>
      </c>
      <c r="G16" s="186">
        <v>37.9</v>
      </c>
      <c r="H16" s="191">
        <v>144.32</v>
      </c>
      <c r="I16" s="186">
        <v>64.760000000000005</v>
      </c>
      <c r="J16" s="186">
        <v>79.56</v>
      </c>
    </row>
    <row r="17" spans="1:11">
      <c r="A17" s="21" t="s">
        <v>84</v>
      </c>
      <c r="B17" s="175">
        <v>15</v>
      </c>
      <c r="C17" s="29">
        <v>48.4</v>
      </c>
      <c r="D17" s="22">
        <v>2</v>
      </c>
      <c r="E17" s="29">
        <v>47.5</v>
      </c>
      <c r="F17" s="22">
        <v>13</v>
      </c>
      <c r="G17" s="29">
        <v>48.54</v>
      </c>
      <c r="H17" s="192">
        <v>13.17</v>
      </c>
      <c r="I17" s="29">
        <v>1.8</v>
      </c>
      <c r="J17" s="29">
        <v>11.37</v>
      </c>
    </row>
    <row r="18" spans="1:11">
      <c r="A18" s="21" t="s">
        <v>85</v>
      </c>
      <c r="B18" s="175">
        <v>66</v>
      </c>
      <c r="C18" s="29">
        <v>29.7</v>
      </c>
      <c r="D18" s="22">
        <v>28</v>
      </c>
      <c r="E18" s="29">
        <v>29.75</v>
      </c>
      <c r="F18" s="22">
        <v>38</v>
      </c>
      <c r="G18" s="29">
        <v>29.66</v>
      </c>
      <c r="H18" s="192">
        <v>29.74</v>
      </c>
      <c r="I18" s="29">
        <v>11.85</v>
      </c>
      <c r="J18" s="29">
        <v>17.89</v>
      </c>
    </row>
    <row r="19" spans="1:11">
      <c r="A19" s="21" t="s">
        <v>86</v>
      </c>
      <c r="B19" s="175">
        <v>33</v>
      </c>
      <c r="C19" s="29">
        <v>41.85</v>
      </c>
      <c r="D19" s="22">
        <v>10</v>
      </c>
      <c r="E19" s="29">
        <v>39</v>
      </c>
      <c r="F19" s="22">
        <v>23</v>
      </c>
      <c r="G19" s="29">
        <v>43.09</v>
      </c>
      <c r="H19" s="192">
        <v>31.74</v>
      </c>
      <c r="I19" s="29">
        <v>9.7100000000000009</v>
      </c>
      <c r="J19" s="29">
        <v>22.03</v>
      </c>
    </row>
    <row r="20" spans="1:11">
      <c r="A20" s="21" t="s">
        <v>87</v>
      </c>
      <c r="B20" s="175">
        <v>108</v>
      </c>
      <c r="C20" s="29">
        <v>40.630000000000003</v>
      </c>
      <c r="D20" s="22">
        <v>70</v>
      </c>
      <c r="E20" s="29">
        <v>41.31</v>
      </c>
      <c r="F20" s="22">
        <v>38</v>
      </c>
      <c r="G20" s="29">
        <v>39.369999999999997</v>
      </c>
      <c r="H20" s="192">
        <v>69.680000000000007</v>
      </c>
      <c r="I20" s="29">
        <v>41.4</v>
      </c>
      <c r="J20" s="29">
        <v>28.28</v>
      </c>
    </row>
    <row r="21" spans="1:11">
      <c r="A21" s="360" t="s">
        <v>392</v>
      </c>
      <c r="B21" s="360"/>
      <c r="C21" s="360"/>
      <c r="D21" s="360"/>
      <c r="E21" s="360"/>
      <c r="F21" s="360"/>
      <c r="G21" s="360"/>
      <c r="H21" s="360"/>
      <c r="I21" s="360"/>
      <c r="J21" s="360"/>
    </row>
    <row r="22" spans="1:11">
      <c r="A22" s="37"/>
    </row>
    <row r="23" spans="1:11">
      <c r="A23" s="364" t="s">
        <v>33</v>
      </c>
      <c r="B23" s="364"/>
      <c r="C23" s="364"/>
      <c r="D23" s="364"/>
      <c r="E23" s="364"/>
      <c r="F23" s="364"/>
      <c r="G23" s="364"/>
      <c r="H23" s="364"/>
      <c r="I23" s="364"/>
      <c r="J23" s="364"/>
    </row>
    <row r="24" spans="1:11" ht="28.15" customHeight="1">
      <c r="A24" s="368" t="s">
        <v>89</v>
      </c>
      <c r="B24" s="361"/>
      <c r="C24" s="361"/>
      <c r="D24" s="361"/>
      <c r="E24" s="361"/>
      <c r="F24" s="361"/>
      <c r="G24" s="361"/>
      <c r="H24" s="361"/>
      <c r="I24" s="361"/>
      <c r="J24" s="361"/>
    </row>
    <row r="25" spans="1:11" ht="44.45" customHeight="1">
      <c r="A25" s="368" t="s">
        <v>90</v>
      </c>
      <c r="B25" s="368"/>
      <c r="C25" s="368"/>
      <c r="D25" s="368"/>
      <c r="E25" s="368"/>
      <c r="F25" s="368"/>
      <c r="G25" s="368"/>
      <c r="H25" s="368"/>
      <c r="I25" s="368"/>
      <c r="J25" s="368"/>
      <c r="K25" s="38"/>
    </row>
    <row r="26" spans="1:11" ht="25.5" customHeight="1">
      <c r="A26" s="368" t="s">
        <v>91</v>
      </c>
      <c r="B26" s="361"/>
      <c r="C26" s="361"/>
      <c r="D26" s="361"/>
      <c r="E26" s="361"/>
      <c r="F26" s="361"/>
      <c r="G26" s="361"/>
      <c r="H26" s="361"/>
      <c r="I26" s="361"/>
      <c r="J26" s="361"/>
      <c r="K26" s="38"/>
    </row>
    <row r="27" spans="1:11" ht="26.25" customHeight="1">
      <c r="A27" s="369" t="s">
        <v>92</v>
      </c>
      <c r="B27" s="369"/>
      <c r="C27" s="369"/>
      <c r="D27" s="369"/>
      <c r="E27" s="369"/>
      <c r="F27" s="369"/>
      <c r="G27" s="369"/>
      <c r="H27" s="369"/>
      <c r="I27" s="369"/>
      <c r="J27" s="369"/>
      <c r="K27" s="39"/>
    </row>
    <row r="28" spans="1:11">
      <c r="K28" s="38"/>
    </row>
    <row r="29" spans="1:11">
      <c r="K29" s="38"/>
    </row>
    <row r="30" spans="1:11">
      <c r="K30" s="38"/>
    </row>
    <row r="31" spans="1:11">
      <c r="K31" s="38"/>
    </row>
  </sheetData>
  <mergeCells count="11">
    <mergeCell ref="A24:J24"/>
    <mergeCell ref="A25:J25"/>
    <mergeCell ref="A26:J26"/>
    <mergeCell ref="A27:J27"/>
    <mergeCell ref="A21:J21"/>
    <mergeCell ref="A23:J23"/>
    <mergeCell ref="A1:H1"/>
    <mergeCell ref="I1:J1"/>
    <mergeCell ref="A2:J2"/>
    <mergeCell ref="B4:G4"/>
    <mergeCell ref="H4:J4"/>
  </mergeCells>
  <pageMargins left="0.78740157499999996" right="0.78740157499999996" top="0.984251969" bottom="0.984251969" header="0.4921259845" footer="0.4921259845"/>
  <pageSetup paperSize="9" scale="78" fitToHeight="0"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34</vt:i4>
      </vt:variant>
      <vt:variant>
        <vt:lpstr>Benannte Bereiche</vt:lpstr>
      </vt:variant>
      <vt:variant>
        <vt:i4>41</vt:i4>
      </vt:variant>
    </vt:vector>
  </HeadingPairs>
  <TitlesOfParts>
    <vt:vector size="75" baseType="lpstr">
      <vt:lpstr>Metadaten</vt:lpstr>
      <vt:lpstr>Inhalt</vt:lpstr>
      <vt:lpstr>Tab_1_1_3</vt:lpstr>
      <vt:lpstr>Tab_1_1_4</vt:lpstr>
      <vt:lpstr>Tab_1_1_5</vt:lpstr>
      <vt:lpstr>Tab_1_4_3</vt:lpstr>
      <vt:lpstr>Tab_1_4_4</vt:lpstr>
      <vt:lpstr>Tab_1_4_5</vt:lpstr>
      <vt:lpstr>Tab_1_5_3</vt:lpstr>
      <vt:lpstr>Tab_2_5_1</vt:lpstr>
      <vt:lpstr>Tab_2_5_1a</vt:lpstr>
      <vt:lpstr>Tab_2_5_2</vt:lpstr>
      <vt:lpstr>Tab_2_5_3</vt:lpstr>
      <vt:lpstr>Tab_2_5_3a</vt:lpstr>
      <vt:lpstr>Tab_2_5_4</vt:lpstr>
      <vt:lpstr>Tab_2_5_5</vt:lpstr>
      <vt:lpstr>Tab_4_3_2</vt:lpstr>
      <vt:lpstr>Tab_4_3_3</vt:lpstr>
      <vt:lpstr>Tab_5_1_3</vt:lpstr>
      <vt:lpstr>Tab_5_1_4</vt:lpstr>
      <vt:lpstr>Tab_5_1_4a</vt:lpstr>
      <vt:lpstr>Tab_5_1_5</vt:lpstr>
      <vt:lpstr>Tab_5_1_5a</vt:lpstr>
      <vt:lpstr>Tab_5_3_4</vt:lpstr>
      <vt:lpstr>Tab_5_3_5</vt:lpstr>
      <vt:lpstr>Tab_7_2_1</vt:lpstr>
      <vt:lpstr>Tab_9_1_3</vt:lpstr>
      <vt:lpstr>Tab_9_1_4</vt:lpstr>
      <vt:lpstr>Tab_9_4_3</vt:lpstr>
      <vt:lpstr>Tab_9_4_4</vt:lpstr>
      <vt:lpstr>Tab_9_4_5</vt:lpstr>
      <vt:lpstr>Tab_9_4_6</vt:lpstr>
      <vt:lpstr>Tab_9_6_5</vt:lpstr>
      <vt:lpstr>Tab_9_6_6</vt:lpstr>
      <vt:lpstr>Tab_1_1_3!Druckbereich</vt:lpstr>
      <vt:lpstr>Tab_1_1_4!Druckbereich</vt:lpstr>
      <vt:lpstr>Tab_1_1_5!Druckbereich</vt:lpstr>
      <vt:lpstr>Tab_1_4_3!Druckbereich</vt:lpstr>
      <vt:lpstr>Tab_1_4_4!Druckbereich</vt:lpstr>
      <vt:lpstr>Tab_1_4_5!Druckbereich</vt:lpstr>
      <vt:lpstr>Tab_1_5_3!Druckbereich</vt:lpstr>
      <vt:lpstr>Tab_2_5_1!Druckbereich</vt:lpstr>
      <vt:lpstr>Tab_2_5_1a!Druckbereich</vt:lpstr>
      <vt:lpstr>Tab_2_5_2!Druckbereich</vt:lpstr>
      <vt:lpstr>Tab_2_5_3!Druckbereich</vt:lpstr>
      <vt:lpstr>Tab_2_5_3a!Druckbereich</vt:lpstr>
      <vt:lpstr>Tab_2_5_4!Druckbereich</vt:lpstr>
      <vt:lpstr>Tab_2_5_5!Druckbereich</vt:lpstr>
      <vt:lpstr>Tab_4_3_2!Druckbereich</vt:lpstr>
      <vt:lpstr>Tab_4_3_3!Druckbereich</vt:lpstr>
      <vt:lpstr>Tab_5_1_3!Druckbereich</vt:lpstr>
      <vt:lpstr>Tab_5_1_4!Druckbereich</vt:lpstr>
      <vt:lpstr>Tab_5_1_4a!Druckbereich</vt:lpstr>
      <vt:lpstr>Tab_5_1_5!Druckbereich</vt:lpstr>
      <vt:lpstr>Tab_5_1_5a!Druckbereich</vt:lpstr>
      <vt:lpstr>Tab_5_3_4!Druckbereich</vt:lpstr>
      <vt:lpstr>Tab_5_3_5!Druckbereich</vt:lpstr>
      <vt:lpstr>Tab_7_2_1!Druckbereich</vt:lpstr>
      <vt:lpstr>Tab_9_1_3!Druckbereich</vt:lpstr>
      <vt:lpstr>Tab_9_1_4!Druckbereich</vt:lpstr>
      <vt:lpstr>Tab_9_4_3!Druckbereich</vt:lpstr>
      <vt:lpstr>Tab_9_4_4!Druckbereich</vt:lpstr>
      <vt:lpstr>Tab_9_4_5!Druckbereich</vt:lpstr>
      <vt:lpstr>Tab_9_4_6!Druckbereich</vt:lpstr>
      <vt:lpstr>Tab_9_6_5!Druckbereich</vt:lpstr>
      <vt:lpstr>Tab_9_6_6!Druckbereich</vt:lpstr>
      <vt:lpstr>Tab_2_5_1!Drucktitel</vt:lpstr>
      <vt:lpstr>Tab_2_5_1a!Drucktitel</vt:lpstr>
      <vt:lpstr>Tab_2_5_3!Drucktitel</vt:lpstr>
      <vt:lpstr>Tab_2_5_3a!Drucktitel</vt:lpstr>
      <vt:lpstr>Tab_5_1_4!Drucktitel</vt:lpstr>
      <vt:lpstr>Tab_5_1_4a!Drucktitel</vt:lpstr>
      <vt:lpstr>Tab_5_1_5!Drucktitel</vt:lpstr>
      <vt:lpstr>Tab_5_1_5a!Drucktitel</vt:lpstr>
      <vt:lpstr>Tab_7_2_1!Drucktitel</vt:lpstr>
    </vt:vector>
  </TitlesOfParts>
  <Company>LLV</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Beusch Florian</dc:creator>
  <cp:lastModifiedBy>Hilti Sophie</cp:lastModifiedBy>
  <dcterms:created xsi:type="dcterms:W3CDTF">2022-03-24T10:39:23Z</dcterms:created>
  <dcterms:modified xsi:type="dcterms:W3CDTF">2022-05-09T08:59:25Z</dcterms:modified>
</cp:coreProperties>
</file>