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G:\2 Bevölkerung und Wohnen\Volkszählung\VZ2020\Realisierung\Diffusion\Erste Ergebnisse\"/>
    </mc:Choice>
  </mc:AlternateContent>
  <xr:revisionPtr revIDLastSave="0" documentId="13_ncr:1_{171679D2-A55C-4EA5-9124-87967E3073EC}" xr6:coauthVersionLast="36" xr6:coauthVersionMax="36" xr10:uidLastSave="{00000000-0000-0000-0000-000000000000}"/>
  <bookViews>
    <workbookView xWindow="0" yWindow="0" windowWidth="28800" windowHeight="14610" xr2:uid="{8AC05322-FB1E-4CCF-BD70-8706AA443024}"/>
  </bookViews>
  <sheets>
    <sheet name="ErsteErgebnisse" sheetId="1" r:id="rId1"/>
    <sheet name="Alter_Geschlecht" sheetId="11" r:id="rId2"/>
    <sheet name="Haushalte" sheetId="12" r:id="rId3"/>
    <sheet name="Staatsangehörigkeit" sheetId="13" r:id="rId4"/>
    <sheet name="WohnortVor5Jahren" sheetId="5" r:id="rId5"/>
    <sheet name="Sprache" sheetId="6" r:id="rId6"/>
    <sheet name="Religion" sheetId="7" r:id="rId7"/>
    <sheet name="Kinder" sheetId="8" r:id="rId8"/>
    <sheet name="Ausbildung" sheetId="9" r:id="rId9"/>
    <sheet name="Wohnen" sheetId="10"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10" l="1"/>
  <c r="E46" i="10"/>
  <c r="E47" i="10"/>
  <c r="E45" i="10"/>
  <c r="E19" i="10"/>
  <c r="E18" i="10"/>
  <c r="E17" i="10"/>
  <c r="E16" i="10"/>
  <c r="E15" i="10"/>
  <c r="E14" i="10"/>
  <c r="E13" i="10"/>
  <c r="E8" i="10"/>
  <c r="E7" i="10"/>
  <c r="E6" i="10"/>
  <c r="C6" i="10"/>
  <c r="E5" i="10"/>
  <c r="E4" i="10"/>
  <c r="C46" i="9"/>
  <c r="D46" i="9"/>
  <c r="B46" i="9"/>
  <c r="B38" i="9"/>
  <c r="C38" i="9"/>
  <c r="D38" i="9"/>
  <c r="B39" i="9"/>
  <c r="C39" i="9"/>
  <c r="D39" i="9"/>
  <c r="B40" i="9"/>
  <c r="C40" i="9"/>
  <c r="D40" i="9"/>
  <c r="B41" i="9"/>
  <c r="C41" i="9"/>
  <c r="D41" i="9"/>
  <c r="B42" i="9"/>
  <c r="C42" i="9"/>
  <c r="D42" i="9"/>
  <c r="B43" i="9"/>
  <c r="C43" i="9"/>
  <c r="D43" i="9"/>
  <c r="B44" i="9"/>
  <c r="C44" i="9"/>
  <c r="D44" i="9"/>
  <c r="B45" i="9"/>
  <c r="C45" i="9"/>
  <c r="D45" i="9"/>
  <c r="C37" i="9"/>
  <c r="D37" i="9"/>
  <c r="B37" i="9"/>
  <c r="A45" i="9"/>
  <c r="A43" i="9"/>
  <c r="A44" i="9"/>
  <c r="A38" i="9"/>
  <c r="A39" i="9"/>
  <c r="A40" i="9"/>
  <c r="A41" i="9"/>
  <c r="A42" i="9"/>
  <c r="A37" i="9"/>
  <c r="C36" i="9"/>
  <c r="D36" i="9"/>
  <c r="B36" i="9"/>
  <c r="E13" i="9"/>
  <c r="E12" i="9"/>
  <c r="E11" i="9"/>
  <c r="E10" i="9"/>
  <c r="E9" i="9"/>
  <c r="E8" i="9"/>
  <c r="E7" i="9"/>
  <c r="E6" i="9"/>
  <c r="D5" i="9"/>
  <c r="E5" i="9" s="1"/>
  <c r="E4" i="9"/>
  <c r="C37" i="8"/>
  <c r="D37" i="8"/>
  <c r="B33" i="8"/>
  <c r="C33" i="8"/>
  <c r="D33" i="8"/>
  <c r="B34" i="8"/>
  <c r="C34" i="8"/>
  <c r="D34" i="8"/>
  <c r="B35" i="8"/>
  <c r="C35" i="8"/>
  <c r="D35" i="8"/>
  <c r="B36" i="8"/>
  <c r="C36" i="8"/>
  <c r="B32" i="8"/>
  <c r="A36" i="8"/>
  <c r="A33" i="8"/>
  <c r="A34" i="8"/>
  <c r="A35" i="8"/>
  <c r="A32" i="8"/>
  <c r="C31" i="8"/>
  <c r="D31" i="8"/>
  <c r="B31" i="8"/>
  <c r="D9" i="8"/>
  <c r="E9" i="8" s="1"/>
  <c r="B9" i="8"/>
  <c r="B37" i="8" s="1"/>
  <c r="E8" i="8"/>
  <c r="E7" i="8"/>
  <c r="E6" i="8"/>
  <c r="D5" i="8"/>
  <c r="E5" i="8" s="1"/>
  <c r="C5" i="8"/>
  <c r="C32" i="8" s="1"/>
  <c r="B5" i="8"/>
  <c r="E4" i="8"/>
  <c r="B32" i="7"/>
  <c r="C32" i="7"/>
  <c r="D32" i="7"/>
  <c r="B33" i="7"/>
  <c r="C33" i="7"/>
  <c r="D33" i="7"/>
  <c r="B34" i="7"/>
  <c r="C34" i="7"/>
  <c r="D34" i="7"/>
  <c r="B35" i="7"/>
  <c r="C35" i="7"/>
  <c r="D35" i="7"/>
  <c r="B36" i="7"/>
  <c r="C36" i="7"/>
  <c r="D36" i="7"/>
  <c r="B37" i="7"/>
  <c r="C37" i="7"/>
  <c r="D37" i="7"/>
  <c r="C31" i="7"/>
  <c r="D31" i="7"/>
  <c r="B31" i="7"/>
  <c r="A32" i="7"/>
  <c r="A33" i="7"/>
  <c r="A34" i="7"/>
  <c r="A35" i="7"/>
  <c r="A36" i="7"/>
  <c r="A37" i="7"/>
  <c r="A31" i="7"/>
  <c r="C30" i="7"/>
  <c r="D30" i="7"/>
  <c r="B30" i="7"/>
  <c r="E5" i="7"/>
  <c r="E6" i="7"/>
  <c r="E7" i="7"/>
  <c r="E8" i="7"/>
  <c r="E9" i="7"/>
  <c r="E10" i="7"/>
  <c r="E11" i="7"/>
  <c r="E4" i="7"/>
  <c r="B54" i="6"/>
  <c r="C54" i="6"/>
  <c r="D54" i="6"/>
  <c r="B55" i="6"/>
  <c r="C55" i="6"/>
  <c r="D55" i="6"/>
  <c r="B56" i="6"/>
  <c r="C56" i="6"/>
  <c r="D56" i="6"/>
  <c r="B57" i="6"/>
  <c r="C57" i="6"/>
  <c r="D57" i="6"/>
  <c r="B58" i="6"/>
  <c r="C58" i="6"/>
  <c r="D58" i="6"/>
  <c r="B59" i="6"/>
  <c r="C59" i="6"/>
  <c r="D59" i="6"/>
  <c r="C53" i="6"/>
  <c r="D53" i="6"/>
  <c r="B53" i="6"/>
  <c r="E41" i="6"/>
  <c r="C41" i="6"/>
  <c r="D41" i="6"/>
  <c r="B41" i="6"/>
  <c r="A54" i="6"/>
  <c r="A55" i="6"/>
  <c r="A56" i="6"/>
  <c r="A57" i="6"/>
  <c r="A58" i="6"/>
  <c r="A59" i="6"/>
  <c r="A53" i="6"/>
  <c r="C52" i="6"/>
  <c r="D52" i="6"/>
  <c r="B52" i="6"/>
  <c r="E48" i="6"/>
  <c r="E47" i="6"/>
  <c r="E46" i="6"/>
  <c r="E45" i="6"/>
  <c r="E44" i="6"/>
  <c r="E43" i="6"/>
  <c r="E42" i="6"/>
  <c r="E4" i="6"/>
  <c r="E14" i="6"/>
  <c r="E13" i="6"/>
  <c r="E12" i="6"/>
  <c r="E11" i="6"/>
  <c r="E10" i="6"/>
  <c r="E9" i="6"/>
  <c r="E8" i="6"/>
  <c r="E7" i="6"/>
  <c r="E6" i="6"/>
  <c r="E5" i="6"/>
  <c r="D32" i="8" l="1"/>
  <c r="D36" i="8"/>
  <c r="D19" i="5" l="1"/>
  <c r="D20" i="5"/>
  <c r="D21" i="5"/>
  <c r="D22" i="5"/>
  <c r="D23" i="5"/>
  <c r="D24" i="5"/>
  <c r="D25" i="5"/>
  <c r="D26" i="5"/>
  <c r="D27" i="5"/>
  <c r="D28" i="5"/>
  <c r="D18" i="5"/>
  <c r="D16" i="5"/>
  <c r="B16" i="5"/>
  <c r="C16" i="5"/>
  <c r="E9" i="5"/>
  <c r="E8" i="5"/>
  <c r="E7" i="5"/>
  <c r="E6" i="5"/>
  <c r="E4" i="5"/>
  <c r="E4" i="13" l="1"/>
  <c r="E5" i="13"/>
  <c r="E6" i="13"/>
  <c r="E7" i="13"/>
  <c r="E8" i="13"/>
  <c r="E9" i="13"/>
  <c r="E10" i="13"/>
  <c r="E11" i="13"/>
  <c r="B12" i="13"/>
  <c r="C12" i="13"/>
  <c r="D12" i="13"/>
  <c r="E12" i="13"/>
  <c r="E13" i="13"/>
  <c r="E14" i="13"/>
  <c r="E15" i="13"/>
  <c r="B16" i="13"/>
  <c r="C16" i="13"/>
  <c r="D16" i="13"/>
  <c r="B42" i="13"/>
  <c r="C42" i="13"/>
  <c r="D42" i="13"/>
  <c r="D55" i="12"/>
  <c r="B55" i="12"/>
  <c r="D54" i="12"/>
  <c r="B54" i="12"/>
  <c r="D53" i="12"/>
  <c r="B53" i="12"/>
  <c r="D52" i="12"/>
  <c r="B52" i="12"/>
  <c r="D51" i="12"/>
  <c r="B51" i="12"/>
  <c r="D50" i="12"/>
  <c r="B50" i="12"/>
  <c r="C40" i="12"/>
  <c r="C54" i="12" s="1"/>
  <c r="E11" i="12"/>
  <c r="E10" i="12"/>
  <c r="E9" i="12"/>
  <c r="E8" i="12"/>
  <c r="E7" i="12"/>
  <c r="E6" i="12"/>
  <c r="E5" i="12"/>
  <c r="E4" i="12"/>
  <c r="C53" i="12" l="1"/>
  <c r="C52" i="12"/>
  <c r="C51" i="12"/>
  <c r="C55" i="12"/>
  <c r="C50" i="12"/>
  <c r="N358" i="11"/>
  <c r="M358" i="11"/>
  <c r="L358" i="11"/>
  <c r="N357" i="11"/>
  <c r="M357" i="11"/>
  <c r="L357" i="11"/>
  <c r="N356" i="11"/>
  <c r="M356" i="11"/>
  <c r="L356" i="11"/>
  <c r="N355" i="11"/>
  <c r="M355" i="11"/>
  <c r="L355" i="11"/>
  <c r="N354" i="11"/>
  <c r="M354" i="11"/>
  <c r="L354" i="11"/>
  <c r="N353" i="11"/>
  <c r="M353" i="11"/>
  <c r="L353" i="11"/>
  <c r="N352" i="11"/>
  <c r="M352" i="11"/>
  <c r="L352" i="11"/>
  <c r="N351" i="11"/>
  <c r="M351" i="11"/>
  <c r="L351" i="11"/>
  <c r="N350" i="11"/>
  <c r="M350" i="11"/>
  <c r="L350" i="11"/>
  <c r="N349" i="11"/>
  <c r="M349" i="11"/>
  <c r="L349" i="11"/>
  <c r="N348" i="11"/>
  <c r="M348" i="11"/>
  <c r="L348" i="11"/>
  <c r="N347" i="11"/>
  <c r="M347" i="11"/>
  <c r="L347" i="11"/>
  <c r="N346" i="11"/>
  <c r="M346" i="11"/>
  <c r="L346" i="11"/>
  <c r="N345" i="11"/>
  <c r="M345" i="11"/>
  <c r="L345" i="11"/>
  <c r="N344" i="11"/>
  <c r="M344" i="11"/>
  <c r="L344" i="11"/>
  <c r="N343" i="11"/>
  <c r="M343" i="11"/>
  <c r="L343" i="11"/>
  <c r="N342" i="11"/>
  <c r="M342" i="11"/>
  <c r="L342" i="11"/>
  <c r="N341" i="11"/>
  <c r="M341" i="11"/>
  <c r="L341" i="11"/>
  <c r="N340" i="11"/>
  <c r="M340" i="11"/>
  <c r="L340" i="11"/>
  <c r="N339" i="11"/>
  <c r="M339" i="11"/>
  <c r="L339" i="11"/>
  <c r="N338" i="11"/>
  <c r="M338" i="11"/>
  <c r="L338" i="11"/>
  <c r="N337" i="11"/>
  <c r="M337" i="11"/>
  <c r="L337" i="11"/>
  <c r="N336" i="11"/>
  <c r="M336" i="11"/>
  <c r="L336" i="11"/>
  <c r="N335" i="11"/>
  <c r="M335" i="11"/>
  <c r="L335" i="11"/>
  <c r="N334" i="11"/>
  <c r="M334" i="11"/>
  <c r="L334" i="11"/>
  <c r="N333" i="11"/>
  <c r="M333" i="11"/>
  <c r="L333" i="11"/>
  <c r="N332" i="11"/>
  <c r="M332" i="11"/>
  <c r="L332" i="11"/>
  <c r="N331" i="11"/>
  <c r="M331" i="11"/>
  <c r="L331" i="11"/>
  <c r="N330" i="11"/>
  <c r="M330" i="11"/>
  <c r="L330" i="11"/>
  <c r="N329" i="11"/>
  <c r="M329" i="11"/>
  <c r="L329" i="11"/>
  <c r="N328" i="11"/>
  <c r="M328" i="11"/>
  <c r="L328" i="11"/>
  <c r="N327" i="11"/>
  <c r="M327" i="11"/>
  <c r="L327" i="11"/>
  <c r="N326" i="11"/>
  <c r="M326" i="11"/>
  <c r="L326" i="11"/>
  <c r="N325" i="11"/>
  <c r="M325" i="11"/>
  <c r="L325" i="11"/>
  <c r="N324" i="11"/>
  <c r="M324" i="11"/>
  <c r="L324" i="11"/>
  <c r="N323" i="11"/>
  <c r="M323" i="11"/>
  <c r="L323" i="11"/>
  <c r="N322" i="11"/>
  <c r="M322" i="11"/>
  <c r="L322" i="11"/>
  <c r="N321" i="11"/>
  <c r="M321" i="11"/>
  <c r="L321" i="11"/>
  <c r="N320" i="11"/>
  <c r="M320" i="11"/>
  <c r="L320" i="11"/>
  <c r="N319" i="11"/>
  <c r="M319" i="11"/>
  <c r="L319" i="11"/>
  <c r="N318" i="11"/>
  <c r="M318" i="11"/>
  <c r="L318" i="11"/>
  <c r="N317" i="11"/>
  <c r="M317" i="11"/>
  <c r="L317" i="11"/>
  <c r="N316" i="11"/>
  <c r="M316" i="11"/>
  <c r="L316" i="11"/>
  <c r="N315" i="11"/>
  <c r="M315" i="11"/>
  <c r="L315" i="11"/>
  <c r="N314" i="11"/>
  <c r="M314" i="11"/>
  <c r="L314" i="11"/>
  <c r="N313" i="11"/>
  <c r="M313" i="11"/>
  <c r="L313" i="11"/>
  <c r="N312" i="11"/>
  <c r="M312" i="11"/>
  <c r="L312" i="11"/>
  <c r="N311" i="11"/>
  <c r="M311" i="11"/>
  <c r="L311" i="11"/>
  <c r="N310" i="11"/>
  <c r="M310" i="11"/>
  <c r="L310" i="11"/>
  <c r="N309" i="11"/>
  <c r="M309" i="11"/>
  <c r="L309" i="11"/>
  <c r="N308" i="11"/>
  <c r="M308" i="11"/>
  <c r="L308" i="11"/>
  <c r="N307" i="11"/>
  <c r="M307" i="11"/>
  <c r="L307" i="11"/>
  <c r="N306" i="11"/>
  <c r="M306" i="11"/>
  <c r="L306" i="11"/>
  <c r="N305" i="11"/>
  <c r="M305" i="11"/>
  <c r="L305" i="11"/>
  <c r="N304" i="11"/>
  <c r="M304" i="11"/>
  <c r="L304" i="11"/>
  <c r="N303" i="11"/>
  <c r="M303" i="11"/>
  <c r="L303" i="11"/>
  <c r="N302" i="11"/>
  <c r="M302" i="11"/>
  <c r="L302" i="11"/>
  <c r="N301" i="11"/>
  <c r="M301" i="11"/>
  <c r="L301" i="11"/>
  <c r="N300" i="11"/>
  <c r="M300" i="11"/>
  <c r="L300" i="11"/>
  <c r="N299" i="11"/>
  <c r="M299" i="11"/>
  <c r="L299" i="11"/>
  <c r="N298" i="11"/>
  <c r="M298" i="11"/>
  <c r="L298" i="11"/>
  <c r="N297" i="11"/>
  <c r="M297" i="11"/>
  <c r="L297" i="11"/>
  <c r="N296" i="11"/>
  <c r="M296" i="11"/>
  <c r="L296" i="11"/>
  <c r="N295" i="11"/>
  <c r="M295" i="11"/>
  <c r="L295" i="11"/>
  <c r="N294" i="11"/>
  <c r="M294" i="11"/>
  <c r="L294" i="11"/>
  <c r="N293" i="11"/>
  <c r="M293" i="11"/>
  <c r="L293" i="11"/>
  <c r="N292" i="11"/>
  <c r="M292" i="11"/>
  <c r="L292" i="11"/>
  <c r="N291" i="11"/>
  <c r="M291" i="11"/>
  <c r="L291" i="11"/>
  <c r="N290" i="11"/>
  <c r="M290" i="11"/>
  <c r="L290" i="11"/>
  <c r="N289" i="11"/>
  <c r="M289" i="11"/>
  <c r="L289" i="11"/>
  <c r="N288" i="11"/>
  <c r="M288" i="11"/>
  <c r="L288" i="11"/>
  <c r="N287" i="11"/>
  <c r="M287" i="11"/>
  <c r="L287" i="11"/>
  <c r="N286" i="11"/>
  <c r="M286" i="11"/>
  <c r="L286" i="11"/>
  <c r="N285" i="11"/>
  <c r="M285" i="11"/>
  <c r="L285" i="11"/>
  <c r="N284" i="11"/>
  <c r="M284" i="11"/>
  <c r="L284" i="11"/>
  <c r="N283" i="11"/>
  <c r="M283" i="11"/>
  <c r="L283" i="11"/>
  <c r="N282" i="11"/>
  <c r="M282" i="11"/>
  <c r="L282" i="11"/>
  <c r="N281" i="11"/>
  <c r="M281" i="11"/>
  <c r="L281" i="11"/>
  <c r="N280" i="11"/>
  <c r="M280" i="11"/>
  <c r="L280" i="11"/>
  <c r="N279" i="11"/>
  <c r="M279" i="11"/>
  <c r="L279" i="11"/>
  <c r="N278" i="11"/>
  <c r="M278" i="11"/>
  <c r="L278" i="11"/>
  <c r="N277" i="11"/>
  <c r="M277" i="11"/>
  <c r="L277" i="11"/>
  <c r="N276" i="11"/>
  <c r="M276" i="11"/>
  <c r="L276" i="11"/>
  <c r="N275" i="11"/>
  <c r="M275" i="11"/>
  <c r="L275" i="11"/>
  <c r="N274" i="11"/>
  <c r="M274" i="11"/>
  <c r="L274" i="11"/>
  <c r="N273" i="11"/>
  <c r="M273" i="11"/>
  <c r="L273" i="11"/>
  <c r="N272" i="11"/>
  <c r="M272" i="11"/>
  <c r="L272" i="11"/>
  <c r="N271" i="11"/>
  <c r="M271" i="11"/>
  <c r="L271" i="11"/>
  <c r="N270" i="11"/>
  <c r="M270" i="11"/>
  <c r="L270" i="11"/>
  <c r="N269" i="11"/>
  <c r="M269" i="11"/>
  <c r="L269" i="11"/>
  <c r="N268" i="11"/>
  <c r="M268" i="11"/>
  <c r="L268" i="11"/>
  <c r="N267" i="11"/>
  <c r="M267" i="11"/>
  <c r="L267" i="11"/>
  <c r="N266" i="11"/>
  <c r="M266" i="11"/>
  <c r="L266" i="11"/>
  <c r="N265" i="11"/>
  <c r="M265" i="11"/>
  <c r="L265" i="11"/>
  <c r="N264" i="11"/>
  <c r="M264" i="11"/>
  <c r="L264" i="11"/>
  <c r="N263" i="11"/>
  <c r="M263" i="11"/>
  <c r="L263" i="11"/>
  <c r="N262" i="11"/>
  <c r="M262" i="11"/>
  <c r="L262" i="11"/>
  <c r="N261" i="11"/>
  <c r="M261" i="11"/>
  <c r="L261" i="11"/>
  <c r="N260" i="11"/>
  <c r="M260" i="11"/>
  <c r="L260" i="11"/>
  <c r="N259" i="11"/>
  <c r="M259" i="11"/>
  <c r="L259" i="11"/>
  <c r="N258" i="11"/>
  <c r="M258" i="11"/>
  <c r="L258" i="11"/>
  <c r="N253" i="11"/>
  <c r="M253" i="11"/>
  <c r="L253" i="11"/>
  <c r="N252" i="11"/>
  <c r="M252" i="11"/>
  <c r="L252" i="11"/>
  <c r="N251" i="11"/>
  <c r="M251" i="11"/>
  <c r="L251" i="11"/>
  <c r="N250" i="11"/>
  <c r="M250" i="11"/>
  <c r="L250" i="11"/>
  <c r="N249" i="11"/>
  <c r="M249" i="11"/>
  <c r="L249" i="11"/>
  <c r="N248" i="11"/>
  <c r="M248" i="11"/>
  <c r="L248" i="11"/>
  <c r="N247" i="11"/>
  <c r="M247" i="11"/>
  <c r="L247" i="11"/>
  <c r="N246" i="11"/>
  <c r="M246" i="11"/>
  <c r="L246" i="11"/>
  <c r="N245" i="11"/>
  <c r="M245" i="11"/>
  <c r="L245" i="11"/>
  <c r="N244" i="11"/>
  <c r="M244" i="11"/>
  <c r="L244" i="11"/>
  <c r="N243" i="11"/>
  <c r="M243" i="11"/>
  <c r="L243" i="11"/>
  <c r="N242" i="11"/>
  <c r="M242" i="11"/>
  <c r="L242" i="11"/>
  <c r="N241" i="11"/>
  <c r="M241" i="11"/>
  <c r="L241" i="11"/>
  <c r="N240" i="11"/>
  <c r="M240" i="11"/>
  <c r="L240" i="11"/>
  <c r="N239" i="11"/>
  <c r="M239" i="11"/>
  <c r="L239" i="11"/>
  <c r="N238" i="11"/>
  <c r="M238" i="11"/>
  <c r="L238" i="11"/>
  <c r="N237" i="11"/>
  <c r="M237" i="11"/>
  <c r="L237" i="11"/>
  <c r="N236" i="11"/>
  <c r="M236" i="11"/>
  <c r="L236" i="11"/>
  <c r="N235" i="11"/>
  <c r="M235" i="11"/>
  <c r="L235" i="11"/>
  <c r="N234" i="11"/>
  <c r="M234" i="11"/>
  <c r="L234" i="11"/>
  <c r="N233" i="11"/>
  <c r="M233" i="11"/>
  <c r="L233" i="11"/>
  <c r="N232" i="11"/>
  <c r="M232" i="11"/>
  <c r="L232" i="11"/>
  <c r="N231" i="11"/>
  <c r="M231" i="11"/>
  <c r="L231" i="11"/>
  <c r="N230" i="11"/>
  <c r="M230" i="11"/>
  <c r="L230" i="11"/>
  <c r="N229" i="11"/>
  <c r="M229" i="11"/>
  <c r="L229" i="11"/>
  <c r="N228" i="11"/>
  <c r="M228" i="11"/>
  <c r="L228" i="11"/>
  <c r="N227" i="11"/>
  <c r="M227" i="11"/>
  <c r="L227" i="11"/>
  <c r="N226" i="11"/>
  <c r="M226" i="11"/>
  <c r="L226" i="11"/>
  <c r="N225" i="11"/>
  <c r="M225" i="11"/>
  <c r="L225" i="11"/>
  <c r="N224" i="11"/>
  <c r="M224" i="11"/>
  <c r="L224" i="11"/>
  <c r="N223" i="11"/>
  <c r="M223" i="11"/>
  <c r="L223" i="11"/>
  <c r="N222" i="11"/>
  <c r="M222" i="11"/>
  <c r="L222" i="11"/>
  <c r="N221" i="11"/>
  <c r="M221" i="11"/>
  <c r="L221" i="11"/>
  <c r="N220" i="11"/>
  <c r="M220" i="11"/>
  <c r="L220" i="11"/>
  <c r="N219" i="11"/>
  <c r="M219" i="11"/>
  <c r="L219" i="11"/>
  <c r="N218" i="11"/>
  <c r="M218" i="11"/>
  <c r="L218" i="11"/>
  <c r="N217" i="11"/>
  <c r="M217" i="11"/>
  <c r="L217" i="11"/>
  <c r="N216" i="11"/>
  <c r="M216" i="11"/>
  <c r="L216" i="11"/>
  <c r="N215" i="11"/>
  <c r="M215" i="11"/>
  <c r="L215" i="11"/>
  <c r="N214" i="11"/>
  <c r="M214" i="11"/>
  <c r="L214" i="11"/>
  <c r="N213" i="11"/>
  <c r="M213" i="11"/>
  <c r="L213" i="11"/>
  <c r="N212" i="11"/>
  <c r="M212" i="11"/>
  <c r="L212" i="11"/>
  <c r="N211" i="11"/>
  <c r="M211" i="11"/>
  <c r="L211" i="11"/>
  <c r="N210" i="11"/>
  <c r="M210" i="11"/>
  <c r="L210" i="11"/>
  <c r="N209" i="11"/>
  <c r="M209" i="11"/>
  <c r="L209" i="11"/>
  <c r="N208" i="11"/>
  <c r="M208" i="11"/>
  <c r="L208" i="11"/>
  <c r="N207" i="11"/>
  <c r="M207" i="11"/>
  <c r="L207" i="11"/>
  <c r="N206" i="11"/>
  <c r="M206" i="11"/>
  <c r="L206" i="11"/>
  <c r="N205" i="11"/>
  <c r="M205" i="11"/>
  <c r="L205" i="11"/>
  <c r="N204" i="11"/>
  <c r="M204" i="11"/>
  <c r="L204" i="11"/>
  <c r="N203" i="11"/>
  <c r="M203" i="11"/>
  <c r="L203" i="11"/>
  <c r="N202" i="11"/>
  <c r="M202" i="11"/>
  <c r="L202" i="11"/>
  <c r="N201" i="11"/>
  <c r="M201" i="11"/>
  <c r="L201" i="11"/>
  <c r="N200" i="11"/>
  <c r="M200" i="11"/>
  <c r="L200" i="11"/>
  <c r="N199" i="11"/>
  <c r="M199" i="11"/>
  <c r="L199" i="11"/>
  <c r="N198" i="11"/>
  <c r="M198" i="11"/>
  <c r="L198" i="11"/>
  <c r="N197" i="11"/>
  <c r="M197" i="11"/>
  <c r="L197" i="11"/>
  <c r="N196" i="11"/>
  <c r="M196" i="11"/>
  <c r="L196" i="11"/>
  <c r="N195" i="11"/>
  <c r="M195" i="11"/>
  <c r="L195" i="11"/>
  <c r="N194" i="11"/>
  <c r="M194" i="11"/>
  <c r="L194" i="11"/>
  <c r="N193" i="11"/>
  <c r="M193" i="11"/>
  <c r="L193" i="11"/>
  <c r="N192" i="11"/>
  <c r="M192" i="11"/>
  <c r="L192" i="11"/>
  <c r="N191" i="11"/>
  <c r="M191" i="11"/>
  <c r="L191" i="11"/>
  <c r="N190" i="11"/>
  <c r="M190" i="11"/>
  <c r="L190" i="11"/>
  <c r="N189" i="11"/>
  <c r="M189" i="11"/>
  <c r="L189" i="11"/>
  <c r="N188" i="11"/>
  <c r="M188" i="11"/>
  <c r="L188" i="11"/>
  <c r="N187" i="11"/>
  <c r="M187" i="11"/>
  <c r="L187" i="11"/>
  <c r="N186" i="11"/>
  <c r="M186" i="11"/>
  <c r="L186" i="11"/>
  <c r="N185" i="11"/>
  <c r="M185" i="11"/>
  <c r="L185" i="11"/>
  <c r="N184" i="11"/>
  <c r="M184" i="11"/>
  <c r="L184" i="11"/>
  <c r="N183" i="11"/>
  <c r="M183" i="11"/>
  <c r="L183" i="11"/>
  <c r="N182" i="11"/>
  <c r="M182" i="11"/>
  <c r="L182" i="11"/>
  <c r="N181" i="11"/>
  <c r="M181" i="11"/>
  <c r="L181" i="11"/>
  <c r="N180" i="11"/>
  <c r="M180" i="11"/>
  <c r="L180" i="11"/>
  <c r="N179" i="11"/>
  <c r="M179" i="11"/>
  <c r="L179" i="11"/>
  <c r="N178" i="11"/>
  <c r="M178" i="11"/>
  <c r="L178" i="11"/>
  <c r="N177" i="11"/>
  <c r="M177" i="11"/>
  <c r="L177" i="11"/>
  <c r="N176" i="11"/>
  <c r="M176" i="11"/>
  <c r="L176" i="11"/>
  <c r="N175" i="11"/>
  <c r="M175" i="11"/>
  <c r="L175" i="11"/>
  <c r="N174" i="11"/>
  <c r="M174" i="11"/>
  <c r="L174" i="11"/>
  <c r="N173" i="11"/>
  <c r="M173" i="11"/>
  <c r="L173" i="11"/>
  <c r="N172" i="11"/>
  <c r="M172" i="11"/>
  <c r="L172" i="11"/>
  <c r="N171" i="11"/>
  <c r="M171" i="11"/>
  <c r="L171" i="11"/>
  <c r="N170" i="11"/>
  <c r="M170" i="11"/>
  <c r="L170" i="11"/>
  <c r="N169" i="11"/>
  <c r="M169" i="11"/>
  <c r="L169" i="11"/>
  <c r="N168" i="11"/>
  <c r="M168" i="11"/>
  <c r="L168" i="11"/>
  <c r="N167" i="11"/>
  <c r="M167" i="11"/>
  <c r="L167" i="11"/>
  <c r="N166" i="11"/>
  <c r="M166" i="11"/>
  <c r="L166" i="11"/>
  <c r="N165" i="11"/>
  <c r="M165" i="11"/>
  <c r="L165" i="11"/>
  <c r="N164" i="11"/>
  <c r="M164" i="11"/>
  <c r="L164" i="11"/>
  <c r="N163" i="11"/>
  <c r="M163" i="11"/>
  <c r="L163" i="11"/>
  <c r="N162" i="11"/>
  <c r="M162" i="11"/>
  <c r="L162" i="11"/>
  <c r="N161" i="11"/>
  <c r="M161" i="11"/>
  <c r="L161" i="11"/>
  <c r="N160" i="11"/>
  <c r="M160" i="11"/>
  <c r="L160" i="11"/>
  <c r="N159" i="11"/>
  <c r="M159" i="11"/>
  <c r="L159" i="11"/>
  <c r="N158" i="11"/>
  <c r="M158" i="11"/>
  <c r="L158" i="11"/>
  <c r="N157" i="11"/>
  <c r="M157" i="11"/>
  <c r="L157" i="11"/>
  <c r="N156" i="11"/>
  <c r="M156" i="11"/>
  <c r="L156" i="11"/>
  <c r="N155" i="11"/>
  <c r="M155" i="11"/>
  <c r="L155" i="11"/>
  <c r="N154" i="11"/>
  <c r="M154" i="11"/>
  <c r="L154" i="11"/>
  <c r="N153" i="11"/>
  <c r="M153" i="11"/>
  <c r="L153" i="11"/>
  <c r="E11" i="11"/>
  <c r="E10" i="11"/>
  <c r="E8" i="11"/>
  <c r="E7" i="11"/>
  <c r="E6" i="11"/>
  <c r="E4" i="11"/>
</calcChain>
</file>

<file path=xl/sharedStrings.xml><?xml version="1.0" encoding="utf-8"?>
<sst xmlns="http://schemas.openxmlformats.org/spreadsheetml/2006/main" count="191" uniqueCount="150">
  <si>
    <t>Volkszählung 2020</t>
  </si>
  <si>
    <t>Erste Ergebnisse</t>
  </si>
  <si>
    <t>Die Tabellen der "Ersten Ergebnisse" enthalten Resultate der Volkszählung 2020. Stichtag der Volkszählung ist der 31.12.2020. Die Resultate haben provisorischen Charakter. Die definitiven, ausführlichen Resultate der Volkszählung 2020 werden im Lauf des Jahres 2022 veröffentlicht.</t>
  </si>
  <si>
    <t>Ständige Bevölkerung</t>
  </si>
  <si>
    <t>+/-</t>
  </si>
  <si>
    <t>Total</t>
  </si>
  <si>
    <t>Alter</t>
  </si>
  <si>
    <t>unter 20</t>
  </si>
  <si>
    <t>20 bis 64</t>
  </si>
  <si>
    <t>65+</t>
  </si>
  <si>
    <t>Geschlecht</t>
  </si>
  <si>
    <t>Frauen</t>
  </si>
  <si>
    <t>Männer</t>
  </si>
  <si>
    <t>Altersstruktur</t>
  </si>
  <si>
    <t>Ständige Bevölkerung nach Altersjahr</t>
  </si>
  <si>
    <t>Bevölkerung</t>
  </si>
  <si>
    <t>100+</t>
  </si>
  <si>
    <t>Grafik</t>
  </si>
  <si>
    <t>Zahlenangabe nicht möglich, weil keine Daten verfügbar sind oder die begrifflichen Voraussetzungen dazu fehlen.</t>
  </si>
  <si>
    <t>.</t>
  </si>
  <si>
    <t>-</t>
  </si>
  <si>
    <t>Ein Strich an Stelle einer Zahl bedeutet Null (nichts).</t>
  </si>
  <si>
    <t>*</t>
  </si>
  <si>
    <t>Ein Stern an Stelle einer Zahl bedeutet, dass die Zahlenangabe nicht erhältlich oder nicht erhoben oder aus Datenschutzgründen unterblieben ist.</t>
  </si>
  <si>
    <t>0 oder 0.0</t>
  </si>
  <si>
    <t>Eine Null an Stelle einer Zahl bedeutet eine Grösse, die kleiner als die Hälfte der verwendeten Zähleinheit ist.</t>
  </si>
  <si>
    <t>Abkürzungen und Zeichenerklärungen:</t>
  </si>
  <si>
    <t>In den Tabellen wird jeweils die Veränderung zwischen den Jahren 2015 und 2020 angegeben.</t>
  </si>
  <si>
    <t>Haushalte</t>
  </si>
  <si>
    <t>Total Haushalte</t>
  </si>
  <si>
    <t>Privathaushalte</t>
  </si>
  <si>
    <t>Einpersonenhaushalte</t>
  </si>
  <si>
    <t>(Ehe-) Paare ohne Kinder</t>
  </si>
  <si>
    <t>(Ehe-) Paare mit Kindern</t>
  </si>
  <si>
    <t>Elternteil mit Kindern</t>
  </si>
  <si>
    <t>Übrige Privathaushalte</t>
  </si>
  <si>
    <t>Bevölkerungsanteil nach Haushaltsgrösse</t>
  </si>
  <si>
    <t>1 Person</t>
  </si>
  <si>
    <t>2 Personen</t>
  </si>
  <si>
    <t>3 Personen</t>
  </si>
  <si>
    <t>4 Personen</t>
  </si>
  <si>
    <t>5+ Personen</t>
  </si>
  <si>
    <t>Bevölkerungsanteil</t>
  </si>
  <si>
    <t>Haushalt mit 1 Person</t>
  </si>
  <si>
    <t>Haushalt mit 2 Personen</t>
  </si>
  <si>
    <t>Haushalt mit 3 Personen</t>
  </si>
  <si>
    <t>Haushalt mit 4 Personen</t>
  </si>
  <si>
    <t>Haushalt mit 5+ Personen</t>
  </si>
  <si>
    <t>Haushalt mit 3+ Personen</t>
  </si>
  <si>
    <t>Altersjahr</t>
  </si>
  <si>
    <r>
      <rPr>
        <b/>
        <sz val="11"/>
        <color theme="1"/>
        <rFont val="Calibri"/>
        <family val="2"/>
        <scheme val="minor"/>
      </rPr>
      <t>Kollektivhaushalte</t>
    </r>
    <r>
      <rPr>
        <sz val="11"/>
        <color theme="1"/>
        <rFont val="Calibri"/>
        <family val="2"/>
        <scheme val="minor"/>
      </rPr>
      <t xml:space="preserve">
(Altersheime etc.)</t>
    </r>
  </si>
  <si>
    <t>Personen in Privat-
haushalten</t>
  </si>
  <si>
    <t>… mit …</t>
  </si>
  <si>
    <t>Liechtensteiner/innen mit mehreren Staatsangehörigkeiten</t>
  </si>
  <si>
    <t>Anteil</t>
  </si>
  <si>
    <t>Ausländeranteil</t>
  </si>
  <si>
    <t>Im Ausland geboren</t>
  </si>
  <si>
    <t>In Liechtenstein geboren</t>
  </si>
  <si>
    <t>Ausländer/innen</t>
  </si>
  <si>
    <t>Andere</t>
  </si>
  <si>
    <t>Deutschland</t>
  </si>
  <si>
    <t>Italien</t>
  </si>
  <si>
    <t>Österreich</t>
  </si>
  <si>
    <t>Schweiz</t>
  </si>
  <si>
    <t>Liechtensteiner/innen mit
mehreren Staatsangehörigkeiten</t>
  </si>
  <si>
    <t>Durch Einbürgerung</t>
  </si>
  <si>
    <t>Seit Geburt</t>
  </si>
  <si>
    <t>Liechtensteiner/innen</t>
  </si>
  <si>
    <t>Staatsangehörigkeit</t>
  </si>
  <si>
    <t>Wohnort vor 5 Jahren</t>
  </si>
  <si>
    <t>Gleiche Gemeinde in LI</t>
  </si>
  <si>
    <t>Andere Gemeinde in LI</t>
  </si>
  <si>
    <t>Im Ausland</t>
  </si>
  <si>
    <t>Kinder unter 5 Jahren</t>
  </si>
  <si>
    <t>Wohnort vor 5 Jahren nach Gemeinden</t>
  </si>
  <si>
    <t>Bevölkerung ab 5 Jahren</t>
  </si>
  <si>
    <t>Gemeinde</t>
  </si>
  <si>
    <t>Vaduz</t>
  </si>
  <si>
    <t>Triesen</t>
  </si>
  <si>
    <t>Balzers</t>
  </si>
  <si>
    <t>Triesenberg</t>
  </si>
  <si>
    <t>Schaan</t>
  </si>
  <si>
    <t>Planken</t>
  </si>
  <si>
    <t xml:space="preserve">Eschen </t>
  </si>
  <si>
    <t>Mauren</t>
  </si>
  <si>
    <t>Gamprin</t>
  </si>
  <si>
    <t>Ruggell</t>
  </si>
  <si>
    <t>Schellenberg</t>
  </si>
  <si>
    <t xml:space="preserve"> gleiche Gemeinde</t>
  </si>
  <si>
    <t>Anteil gl. Gemeinde</t>
  </si>
  <si>
    <t>Hauptsprache</t>
  </si>
  <si>
    <t>Deutsch</t>
  </si>
  <si>
    <t>Italienisch</t>
  </si>
  <si>
    <t>Portugiesisch</t>
  </si>
  <si>
    <t>Türkisch</t>
  </si>
  <si>
    <t>Spanisch</t>
  </si>
  <si>
    <t>Serbisch/Kroatisch</t>
  </si>
  <si>
    <t>Albanisch</t>
  </si>
  <si>
    <t>Englisch</t>
  </si>
  <si>
    <t>Französisch</t>
  </si>
  <si>
    <t xml:space="preserve">Übrige Sprachen </t>
  </si>
  <si>
    <t>Sprache zu Hause / mit den Angehörigen</t>
  </si>
  <si>
    <t>Liechtensteiner Dialekt</t>
  </si>
  <si>
    <t>anderer deutschspr. Dialekt</t>
  </si>
  <si>
    <t>Hochdeutsch</t>
  </si>
  <si>
    <t>Religionszugehörigkeit</t>
  </si>
  <si>
    <t>Römisch-katholisch</t>
  </si>
  <si>
    <t>Keine Zugehörigkeit</t>
  </si>
  <si>
    <t>Protestantisch</t>
  </si>
  <si>
    <t>Islamisch</t>
  </si>
  <si>
    <t>Christlich-orthodox</t>
  </si>
  <si>
    <t>Übrige Religionen</t>
  </si>
  <si>
    <t>Ohne Angabe</t>
  </si>
  <si>
    <t>Bevölkerung nach Kinderzahl</t>
  </si>
  <si>
    <t>Bevölkerung ab 15 Jahren</t>
  </si>
  <si>
    <t>Ohne Kinder</t>
  </si>
  <si>
    <t>1 Kind</t>
  </si>
  <si>
    <t>2 Kinder</t>
  </si>
  <si>
    <t>3 Kinder</t>
  </si>
  <si>
    <t>4+ Kinder</t>
  </si>
  <si>
    <t>3+ Kinder</t>
  </si>
  <si>
    <t>Höchste abgeschlossene Ausbildung</t>
  </si>
  <si>
    <t>Universität, Fachhochschule</t>
  </si>
  <si>
    <t>Höhere Fachschule</t>
  </si>
  <si>
    <t>Maturität</t>
  </si>
  <si>
    <t>Berufliche Grundbildung</t>
  </si>
  <si>
    <t>Obligatorische Schule</t>
  </si>
  <si>
    <t>Übrige Abschlüsse</t>
  </si>
  <si>
    <t>Keine Ausbildung abgeschlossen</t>
  </si>
  <si>
    <t>Höhere Fach- und Berufsausbildung</t>
  </si>
  <si>
    <t>Universität, Fachhochschule, Höhere Fachschule, Höhere Fach- und Berufsausbildung</t>
  </si>
  <si>
    <t>Wohnen</t>
  </si>
  <si>
    <t>Total Wohngebäude</t>
  </si>
  <si>
    <t>Einfamilienhäuser</t>
  </si>
  <si>
    <t>Mehrfamilienhäuser</t>
  </si>
  <si>
    <t>Andere Wohngebäude</t>
  </si>
  <si>
    <t>Sonstige Gebäude</t>
  </si>
  <si>
    <t>Total bewohnte Wohnungen</t>
  </si>
  <si>
    <t>1 Zimmer</t>
  </si>
  <si>
    <t>2 Zimmer</t>
  </si>
  <si>
    <t>3 Zimmer</t>
  </si>
  <si>
    <t>4 Zimmer</t>
  </si>
  <si>
    <t>5 Zimmer</t>
  </si>
  <si>
    <t>6+ Zimmer</t>
  </si>
  <si>
    <t>Wohnungen nach Bewohnertyp</t>
  </si>
  <si>
    <t>Eigengenutzte Wohnungen</t>
  </si>
  <si>
    <t>Gemietete Wohnungen</t>
  </si>
  <si>
    <t>Übrige bewohnte Wohnungen</t>
  </si>
  <si>
    <t>andere Sprachen</t>
  </si>
  <si>
    <t>Vaduz, 22.12.2021
Amt für Statistik
Fürstentum Liechtenstein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</si>
</sst>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
    <numFmt numFmtId="166" formatCode="#;#;0;@"/>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rgb="FF003263"/>
      <name val="Calibri"/>
      <family val="2"/>
      <scheme val="minor"/>
    </font>
    <font>
      <sz val="11"/>
      <color theme="0" tint="-0.249977111117893"/>
      <name val="Calibri"/>
      <family val="2"/>
      <scheme val="minor"/>
    </font>
    <font>
      <sz val="12"/>
      <color rgb="FF003263"/>
      <name val="Calibri"/>
      <family val="2"/>
      <scheme val="minor"/>
    </font>
    <font>
      <b/>
      <sz val="12"/>
      <color rgb="FF003263"/>
      <name val="Calibri"/>
      <family val="2"/>
      <scheme val="minor"/>
    </font>
    <font>
      <sz val="11"/>
      <name val="Calibri"/>
      <family val="2"/>
      <scheme val="minor"/>
    </font>
    <font>
      <b/>
      <sz val="16"/>
      <color rgb="FF003263"/>
      <name val="Calibri"/>
      <family val="2"/>
      <scheme val="minor"/>
    </font>
  </fonts>
  <fills count="2">
    <fill>
      <patternFill patternType="none"/>
    </fill>
    <fill>
      <patternFill patternType="gray125"/>
    </fill>
  </fills>
  <borders count="4">
    <border>
      <left/>
      <right/>
      <top/>
      <bottom/>
      <diagonal/>
    </border>
    <border>
      <left/>
      <right/>
      <top style="medium">
        <color auto="1"/>
      </top>
      <bottom style="medium">
        <color auto="1"/>
      </bottom>
      <diagonal/>
    </border>
    <border>
      <left/>
      <right/>
      <top/>
      <bottom style="medium">
        <color indexed="64"/>
      </bottom>
      <diagonal/>
    </border>
    <border>
      <left/>
      <right/>
      <top style="medium">
        <color indexed="64"/>
      </top>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0" fillId="0" borderId="0" xfId="0" applyAlignment="1">
      <alignment vertical="top" wrapText="1"/>
    </xf>
    <xf numFmtId="0" fontId="0" fillId="0" borderId="0" xfId="0" applyAlignment="1">
      <alignment vertical="top"/>
    </xf>
    <xf numFmtId="0" fontId="4" fillId="0" borderId="0" xfId="0" applyFont="1" applyFill="1"/>
    <xf numFmtId="0" fontId="0" fillId="0" borderId="0" xfId="0" applyFont="1"/>
    <xf numFmtId="0" fontId="3" fillId="0" borderId="0" xfId="0" applyFont="1" applyAlignment="1">
      <alignment horizontal="right"/>
    </xf>
    <xf numFmtId="0" fontId="3" fillId="0" borderId="0" xfId="0" quotePrefix="1" applyFont="1" applyAlignment="1">
      <alignment horizontal="right"/>
    </xf>
    <xf numFmtId="0" fontId="3" fillId="0" borderId="0" xfId="0" applyFont="1"/>
    <xf numFmtId="164" fontId="0" fillId="0" borderId="0" xfId="1" applyNumberFormat="1" applyFont="1"/>
    <xf numFmtId="0" fontId="0" fillId="0" borderId="0" xfId="0" applyFont="1" applyFill="1" applyBorder="1"/>
    <xf numFmtId="0" fontId="0" fillId="0" borderId="0" xfId="0" applyFont="1" applyFill="1"/>
    <xf numFmtId="165" fontId="0" fillId="0" borderId="0" xfId="0" applyNumberFormat="1" applyFont="1"/>
    <xf numFmtId="0" fontId="2" fillId="0" borderId="0" xfId="0" applyFont="1" applyFill="1"/>
    <xf numFmtId="0" fontId="5" fillId="0" borderId="0" xfId="0" applyFont="1"/>
    <xf numFmtId="166" fontId="5" fillId="0" borderId="0" xfId="0" applyNumberFormat="1" applyFont="1"/>
    <xf numFmtId="165" fontId="0" fillId="0" borderId="0" xfId="0" applyNumberFormat="1"/>
    <xf numFmtId="0" fontId="6"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8" fillId="0" borderId="0" xfId="0" quotePrefix="1" applyFont="1" applyAlignment="1">
      <alignment vertical="top"/>
    </xf>
    <xf numFmtId="0" fontId="3" fillId="0" borderId="0" xfId="0" applyFont="1" applyAlignment="1">
      <alignment wrapText="1"/>
    </xf>
    <xf numFmtId="0" fontId="0" fillId="0" borderId="0" xfId="0" applyFont="1" applyBorder="1"/>
    <xf numFmtId="165" fontId="0" fillId="0" borderId="0" xfId="0" applyNumberFormat="1" applyFont="1" applyBorder="1"/>
    <xf numFmtId="165" fontId="0" fillId="0" borderId="0" xfId="0" applyNumberFormat="1" applyBorder="1"/>
    <xf numFmtId="0" fontId="3" fillId="0" borderId="0" xfId="0" applyFont="1" applyAlignment="1">
      <alignment horizontal="left"/>
    </xf>
    <xf numFmtId="0" fontId="0" fillId="0" borderId="0" xfId="0" applyFont="1" applyBorder="1" applyAlignment="1">
      <alignment horizontal="left"/>
    </xf>
    <xf numFmtId="0" fontId="0" fillId="0" borderId="0" xfId="0" applyFont="1" applyAlignment="1">
      <alignment horizontal="left"/>
    </xf>
    <xf numFmtId="0" fontId="3" fillId="0" borderId="0" xfId="0" applyFont="1" applyBorder="1" applyAlignment="1">
      <alignment wrapText="1"/>
    </xf>
    <xf numFmtId="0" fontId="0" fillId="0" borderId="0" xfId="0" applyBorder="1"/>
    <xf numFmtId="164" fontId="0" fillId="0" borderId="1" xfId="1" applyNumberFormat="1" applyFont="1" applyBorder="1"/>
    <xf numFmtId="0" fontId="3" fillId="0" borderId="1" xfId="0" applyFont="1" applyBorder="1" applyAlignment="1">
      <alignment wrapText="1"/>
    </xf>
    <xf numFmtId="0" fontId="0" fillId="0" borderId="2" xfId="0" applyBorder="1" applyAlignment="1">
      <alignment horizontal="right" vertical="top"/>
    </xf>
    <xf numFmtId="164" fontId="0" fillId="0" borderId="2" xfId="1" applyNumberFormat="1" applyFont="1" applyBorder="1" applyAlignment="1">
      <alignment horizontal="right" vertical="top"/>
    </xf>
    <xf numFmtId="0" fontId="0" fillId="0" borderId="2" xfId="0" applyBorder="1"/>
    <xf numFmtId="164" fontId="0" fillId="0" borderId="0" xfId="1" applyNumberFormat="1" applyFont="1" applyAlignment="1">
      <alignment horizontal="right" vertical="top"/>
    </xf>
    <xf numFmtId="0" fontId="0" fillId="0" borderId="0" xfId="0" applyAlignment="1">
      <alignment horizontal="right" vertical="top"/>
    </xf>
    <xf numFmtId="164" fontId="0" fillId="0" borderId="3" xfId="1" applyNumberFormat="1" applyFont="1" applyBorder="1" applyAlignment="1">
      <alignment horizontal="right" vertical="top"/>
    </xf>
    <xf numFmtId="0" fontId="0" fillId="0" borderId="3" xfId="0" applyBorder="1" applyAlignment="1">
      <alignment horizontal="right" vertical="top"/>
    </xf>
    <xf numFmtId="0" fontId="3" fillId="0" borderId="3" xfId="0" applyFont="1" applyBorder="1"/>
    <xf numFmtId="0" fontId="3" fillId="0" borderId="3" xfId="0" applyFont="1" applyBorder="1" applyAlignment="1">
      <alignment wrapText="1"/>
    </xf>
    <xf numFmtId="0" fontId="3" fillId="0" borderId="0" xfId="0" applyFont="1" applyBorder="1" applyAlignment="1">
      <alignment horizontal="right" vertical="top"/>
    </xf>
    <xf numFmtId="0" fontId="3" fillId="0" borderId="1" xfId="0" applyFont="1" applyBorder="1"/>
    <xf numFmtId="0" fontId="0" fillId="0" borderId="1" xfId="0" applyBorder="1"/>
    <xf numFmtId="0" fontId="0" fillId="0" borderId="1" xfId="0" applyBorder="1" applyAlignment="1">
      <alignment vertical="top" wrapText="1"/>
    </xf>
    <xf numFmtId="0" fontId="0" fillId="0" borderId="1" xfId="0" applyBorder="1" applyAlignment="1">
      <alignment vertical="top"/>
    </xf>
    <xf numFmtId="164" fontId="0" fillId="0" borderId="1" xfId="1" applyNumberFormat="1" applyFont="1" applyBorder="1" applyAlignment="1">
      <alignment vertical="top"/>
    </xf>
    <xf numFmtId="0" fontId="0" fillId="0" borderId="3" xfId="0" applyBorder="1"/>
    <xf numFmtId="164" fontId="0" fillId="0" borderId="0" xfId="1" applyNumberFormat="1" applyFont="1" applyBorder="1"/>
    <xf numFmtId="164" fontId="0" fillId="0" borderId="2" xfId="1" applyNumberFormat="1" applyFont="1" applyBorder="1"/>
    <xf numFmtId="0" fontId="3" fillId="0" borderId="0" xfId="0" applyFont="1" applyBorder="1"/>
    <xf numFmtId="0" fontId="3" fillId="0" borderId="0" xfId="0" applyFont="1" applyBorder="1" applyAlignment="1">
      <alignment horizontal="left"/>
    </xf>
    <xf numFmtId="0" fontId="3" fillId="0" borderId="1" xfId="0" applyFont="1" applyBorder="1" applyAlignment="1">
      <alignment horizontal="left"/>
    </xf>
    <xf numFmtId="165" fontId="0" fillId="0" borderId="1" xfId="0" applyNumberFormat="1" applyFont="1" applyBorder="1"/>
    <xf numFmtId="0" fontId="3" fillId="0" borderId="0" xfId="0" applyFont="1" applyAlignment="1">
      <alignment horizontal="right" vertical="top"/>
    </xf>
    <xf numFmtId="0" fontId="0" fillId="0" borderId="0" xfId="0" applyFill="1"/>
    <xf numFmtId="0" fontId="0" fillId="0" borderId="1" xfId="0" applyFill="1" applyBorder="1"/>
    <xf numFmtId="0" fontId="8" fillId="0" borderId="1" xfId="0" applyFont="1" applyFill="1" applyBorder="1"/>
    <xf numFmtId="0" fontId="0" fillId="0" borderId="2" xfId="0" applyFill="1" applyBorder="1"/>
    <xf numFmtId="164" fontId="8" fillId="0" borderId="1" xfId="1" applyNumberFormat="1" applyFont="1" applyFill="1" applyBorder="1"/>
    <xf numFmtId="0" fontId="3" fillId="0" borderId="2" xfId="0" applyFont="1" applyBorder="1" applyAlignment="1">
      <alignment horizontal="right" vertical="top"/>
    </xf>
    <xf numFmtId="9" fontId="0" fillId="0" borderId="0" xfId="1" applyFont="1"/>
    <xf numFmtId="0" fontId="8" fillId="0" borderId="0" xfId="0" applyFont="1" applyFill="1"/>
    <xf numFmtId="164" fontId="8" fillId="0" borderId="0" xfId="1" applyNumberFormat="1" applyFont="1" applyFill="1" applyBorder="1"/>
    <xf numFmtId="0" fontId="0" fillId="0" borderId="2" xfId="0" applyFont="1" applyBorder="1"/>
    <xf numFmtId="0" fontId="8" fillId="0" borderId="2" xfId="0" applyFont="1" applyFill="1" applyBorder="1"/>
    <xf numFmtId="164" fontId="8" fillId="0" borderId="2" xfId="1" applyNumberFormat="1" applyFont="1" applyFill="1" applyBorder="1"/>
    <xf numFmtId="0" fontId="0" fillId="0" borderId="0" xfId="0" applyFont="1" applyBorder="1" applyAlignment="1">
      <alignment horizontal="right" vertical="top"/>
    </xf>
    <xf numFmtId="0" fontId="3" fillId="0" borderId="2" xfId="0" applyFont="1" applyBorder="1"/>
    <xf numFmtId="9" fontId="0" fillId="0" borderId="2" xfId="1" applyFont="1" applyBorder="1"/>
    <xf numFmtId="0" fontId="3" fillId="0" borderId="2" xfId="0" applyFont="1" applyBorder="1" applyAlignment="1">
      <alignment horizontal="right"/>
    </xf>
    <xf numFmtId="0" fontId="0" fillId="0" borderId="1" xfId="0" applyBorder="1" applyAlignment="1">
      <alignment wrapText="1"/>
    </xf>
    <xf numFmtId="9" fontId="0" fillId="0" borderId="1" xfId="1" applyFont="1" applyBorder="1"/>
    <xf numFmtId="165" fontId="0" fillId="0" borderId="2" xfId="0" applyNumberFormat="1" applyBorder="1"/>
    <xf numFmtId="0" fontId="0" fillId="0" borderId="2" xfId="0" applyBorder="1" applyAlignment="1">
      <alignment horizontal="right"/>
    </xf>
    <xf numFmtId="0" fontId="9" fillId="0" borderId="0" xfId="0" applyFont="1" applyFill="1"/>
    <xf numFmtId="0" fontId="7" fillId="0" borderId="0" xfId="0" applyFont="1" applyAlignment="1">
      <alignment vertical="top"/>
    </xf>
    <xf numFmtId="0" fontId="0" fillId="0" borderId="0" xfId="0" applyAlignment="1">
      <alignment vertical="top" wrapText="1"/>
    </xf>
    <xf numFmtId="0" fontId="4" fillId="0" borderId="0" xfId="0" applyFont="1" applyFill="1"/>
  </cellXfs>
  <cellStyles count="2">
    <cellStyle name="Prozent" xfId="1" builtinId="5"/>
    <cellStyle name="Standard" xfId="0" builtinId="0"/>
  </cellStyles>
  <dxfs count="0"/>
  <tableStyles count="0" defaultTableStyle="TableStyleMedium2" defaultPivotStyle="PivotStyleLight16"/>
  <colors>
    <mruColors>
      <color rgb="FF003263"/>
      <color rgb="FFE59F00"/>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866086924749261E-2"/>
          <c:y val="9.8374247336729961E-2"/>
          <c:w val="0.8561752105522773"/>
          <c:h val="0.74105527250270187"/>
        </c:manualLayout>
      </c:layout>
      <c:scatterChart>
        <c:scatterStyle val="lineMarker"/>
        <c:varyColors val="0"/>
        <c:ser>
          <c:idx val="0"/>
          <c:order val="0"/>
          <c:tx>
            <c:strRef>
              <c:f>Alter_Geschlecht!$L$257</c:f>
              <c:strCache>
                <c:ptCount val="1"/>
                <c:pt idx="0">
                  <c:v>2010</c:v>
                </c:pt>
              </c:strCache>
            </c:strRef>
          </c:tx>
          <c:spPr>
            <a:ln w="19050" cap="rnd">
              <a:solidFill>
                <a:schemeClr val="bg1">
                  <a:lumMod val="65000"/>
                </a:schemeClr>
              </a:solidFill>
              <a:round/>
            </a:ln>
            <a:effectLst/>
          </c:spPr>
          <c:marker>
            <c:symbol val="none"/>
          </c:marker>
          <c:xVal>
            <c:numRef>
              <c:f>Alter_Geschlecht!$L$258:$L$358</c:f>
              <c:numCache>
                <c:formatCode>#;#;0;@</c:formatCode>
                <c:ptCount val="101"/>
                <c:pt idx="0">
                  <c:v>168</c:v>
                </c:pt>
                <c:pt idx="1">
                  <c:v>235</c:v>
                </c:pt>
                <c:pt idx="2">
                  <c:v>197</c:v>
                </c:pt>
                <c:pt idx="3">
                  <c:v>192</c:v>
                </c:pt>
                <c:pt idx="4">
                  <c:v>186</c:v>
                </c:pt>
                <c:pt idx="5">
                  <c:v>189</c:v>
                </c:pt>
                <c:pt idx="6">
                  <c:v>191</c:v>
                </c:pt>
                <c:pt idx="7">
                  <c:v>185</c:v>
                </c:pt>
                <c:pt idx="8">
                  <c:v>193</c:v>
                </c:pt>
                <c:pt idx="9">
                  <c:v>205</c:v>
                </c:pt>
                <c:pt idx="10">
                  <c:v>206</c:v>
                </c:pt>
                <c:pt idx="11">
                  <c:v>187</c:v>
                </c:pt>
                <c:pt idx="12">
                  <c:v>180</c:v>
                </c:pt>
                <c:pt idx="13">
                  <c:v>226</c:v>
                </c:pt>
                <c:pt idx="14">
                  <c:v>206</c:v>
                </c:pt>
                <c:pt idx="15">
                  <c:v>229</c:v>
                </c:pt>
                <c:pt idx="16">
                  <c:v>212</c:v>
                </c:pt>
                <c:pt idx="17">
                  <c:v>219</c:v>
                </c:pt>
                <c:pt idx="18">
                  <c:v>188</c:v>
                </c:pt>
                <c:pt idx="19">
                  <c:v>239</c:v>
                </c:pt>
                <c:pt idx="20">
                  <c:v>212</c:v>
                </c:pt>
                <c:pt idx="21">
                  <c:v>243</c:v>
                </c:pt>
                <c:pt idx="22">
                  <c:v>256</c:v>
                </c:pt>
                <c:pt idx="23">
                  <c:v>224</c:v>
                </c:pt>
                <c:pt idx="24">
                  <c:v>205</c:v>
                </c:pt>
                <c:pt idx="25">
                  <c:v>233</c:v>
                </c:pt>
                <c:pt idx="26">
                  <c:v>235</c:v>
                </c:pt>
                <c:pt idx="27">
                  <c:v>207</c:v>
                </c:pt>
                <c:pt idx="28">
                  <c:v>232</c:v>
                </c:pt>
                <c:pt idx="29">
                  <c:v>234</c:v>
                </c:pt>
                <c:pt idx="30">
                  <c:v>243</c:v>
                </c:pt>
                <c:pt idx="31">
                  <c:v>245</c:v>
                </c:pt>
                <c:pt idx="32">
                  <c:v>211</c:v>
                </c:pt>
                <c:pt idx="33">
                  <c:v>249</c:v>
                </c:pt>
                <c:pt idx="34">
                  <c:v>258</c:v>
                </c:pt>
                <c:pt idx="35">
                  <c:v>214</c:v>
                </c:pt>
                <c:pt idx="36">
                  <c:v>245</c:v>
                </c:pt>
                <c:pt idx="37">
                  <c:v>264</c:v>
                </c:pt>
                <c:pt idx="38">
                  <c:v>253</c:v>
                </c:pt>
                <c:pt idx="39">
                  <c:v>288</c:v>
                </c:pt>
                <c:pt idx="40">
                  <c:v>333</c:v>
                </c:pt>
                <c:pt idx="41">
                  <c:v>316</c:v>
                </c:pt>
                <c:pt idx="42">
                  <c:v>316</c:v>
                </c:pt>
                <c:pt idx="43">
                  <c:v>304</c:v>
                </c:pt>
                <c:pt idx="44">
                  <c:v>299</c:v>
                </c:pt>
                <c:pt idx="45">
                  <c:v>309</c:v>
                </c:pt>
                <c:pt idx="46">
                  <c:v>311</c:v>
                </c:pt>
                <c:pt idx="47">
                  <c:v>290</c:v>
                </c:pt>
                <c:pt idx="48">
                  <c:v>322</c:v>
                </c:pt>
                <c:pt idx="49">
                  <c:v>284</c:v>
                </c:pt>
                <c:pt idx="50">
                  <c:v>304</c:v>
                </c:pt>
                <c:pt idx="51">
                  <c:v>275</c:v>
                </c:pt>
                <c:pt idx="52">
                  <c:v>279</c:v>
                </c:pt>
                <c:pt idx="53">
                  <c:v>271</c:v>
                </c:pt>
                <c:pt idx="54">
                  <c:v>274</c:v>
                </c:pt>
                <c:pt idx="55">
                  <c:v>269</c:v>
                </c:pt>
                <c:pt idx="56">
                  <c:v>246</c:v>
                </c:pt>
                <c:pt idx="57">
                  <c:v>258</c:v>
                </c:pt>
                <c:pt idx="58">
                  <c:v>216</c:v>
                </c:pt>
                <c:pt idx="59">
                  <c:v>249</c:v>
                </c:pt>
                <c:pt idx="60">
                  <c:v>235</c:v>
                </c:pt>
                <c:pt idx="61">
                  <c:v>249</c:v>
                </c:pt>
                <c:pt idx="62">
                  <c:v>230</c:v>
                </c:pt>
                <c:pt idx="63">
                  <c:v>223</c:v>
                </c:pt>
                <c:pt idx="64">
                  <c:v>214</c:v>
                </c:pt>
                <c:pt idx="65">
                  <c:v>176</c:v>
                </c:pt>
                <c:pt idx="66">
                  <c:v>201</c:v>
                </c:pt>
                <c:pt idx="67">
                  <c:v>189</c:v>
                </c:pt>
                <c:pt idx="68">
                  <c:v>170</c:v>
                </c:pt>
                <c:pt idx="69">
                  <c:v>155</c:v>
                </c:pt>
                <c:pt idx="70">
                  <c:v>150</c:v>
                </c:pt>
                <c:pt idx="71">
                  <c:v>135</c:v>
                </c:pt>
                <c:pt idx="72">
                  <c:v>94</c:v>
                </c:pt>
                <c:pt idx="73">
                  <c:v>117</c:v>
                </c:pt>
                <c:pt idx="74">
                  <c:v>95</c:v>
                </c:pt>
                <c:pt idx="75">
                  <c:v>87</c:v>
                </c:pt>
                <c:pt idx="76">
                  <c:v>75</c:v>
                </c:pt>
                <c:pt idx="77">
                  <c:v>75</c:v>
                </c:pt>
                <c:pt idx="78">
                  <c:v>54</c:v>
                </c:pt>
                <c:pt idx="79">
                  <c:v>49</c:v>
                </c:pt>
                <c:pt idx="80">
                  <c:v>56</c:v>
                </c:pt>
                <c:pt idx="81">
                  <c:v>58</c:v>
                </c:pt>
                <c:pt idx="82">
                  <c:v>50</c:v>
                </c:pt>
                <c:pt idx="83">
                  <c:v>42</c:v>
                </c:pt>
                <c:pt idx="84">
                  <c:v>35</c:v>
                </c:pt>
                <c:pt idx="85">
                  <c:v>27</c:v>
                </c:pt>
                <c:pt idx="86">
                  <c:v>21</c:v>
                </c:pt>
                <c:pt idx="87">
                  <c:v>19</c:v>
                </c:pt>
                <c:pt idx="88">
                  <c:v>20</c:v>
                </c:pt>
                <c:pt idx="89">
                  <c:v>19</c:v>
                </c:pt>
                <c:pt idx="90">
                  <c:v>15</c:v>
                </c:pt>
                <c:pt idx="91">
                  <c:v>14</c:v>
                </c:pt>
                <c:pt idx="92">
                  <c:v>8</c:v>
                </c:pt>
                <c:pt idx="93">
                  <c:v>6</c:v>
                </c:pt>
                <c:pt idx="94">
                  <c:v>2</c:v>
                </c:pt>
                <c:pt idx="95">
                  <c:v>3</c:v>
                </c:pt>
                <c:pt idx="96">
                  <c:v>6</c:v>
                </c:pt>
                <c:pt idx="97">
                  <c:v>1</c:v>
                </c:pt>
                <c:pt idx="98">
                  <c:v>2</c:v>
                </c:pt>
                <c:pt idx="99">
                  <c:v>0</c:v>
                </c:pt>
                <c:pt idx="100">
                  <c:v>0</c:v>
                </c:pt>
              </c:numCache>
            </c:numRef>
          </c:xVal>
          <c:yVal>
            <c:numRef>
              <c:f>Alter_Geschlecht!$K$258:$K$358</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yVal>
          <c:smooth val="0"/>
          <c:extLst>
            <c:ext xmlns:c16="http://schemas.microsoft.com/office/drawing/2014/chart" uri="{C3380CC4-5D6E-409C-BE32-E72D297353CC}">
              <c16:uniqueId val="{00000000-4297-49D5-992F-056C96AF765E}"/>
            </c:ext>
          </c:extLst>
        </c:ser>
        <c:ser>
          <c:idx val="1"/>
          <c:order val="1"/>
          <c:tx>
            <c:strRef>
              <c:f>Alter_Geschlecht!$M$257</c:f>
              <c:strCache>
                <c:ptCount val="1"/>
                <c:pt idx="0">
                  <c:v>2015</c:v>
                </c:pt>
              </c:strCache>
            </c:strRef>
          </c:tx>
          <c:spPr>
            <a:ln w="19050" cap="rnd">
              <a:solidFill>
                <a:srgbClr val="E59F00"/>
              </a:solidFill>
              <a:round/>
            </a:ln>
            <a:effectLst/>
          </c:spPr>
          <c:marker>
            <c:symbol val="none"/>
          </c:marker>
          <c:xVal>
            <c:numRef>
              <c:f>Alter_Geschlecht!$M$258:$M$358</c:f>
              <c:numCache>
                <c:formatCode>#;#;0;@</c:formatCode>
                <c:ptCount val="101"/>
                <c:pt idx="0">
                  <c:v>175</c:v>
                </c:pt>
                <c:pt idx="1">
                  <c:v>209</c:v>
                </c:pt>
                <c:pt idx="2">
                  <c:v>194</c:v>
                </c:pt>
                <c:pt idx="3">
                  <c:v>191</c:v>
                </c:pt>
                <c:pt idx="4">
                  <c:v>207</c:v>
                </c:pt>
                <c:pt idx="5">
                  <c:v>173</c:v>
                </c:pt>
                <c:pt idx="6">
                  <c:v>234</c:v>
                </c:pt>
                <c:pt idx="7">
                  <c:v>196</c:v>
                </c:pt>
                <c:pt idx="8">
                  <c:v>197</c:v>
                </c:pt>
                <c:pt idx="9">
                  <c:v>191</c:v>
                </c:pt>
                <c:pt idx="10">
                  <c:v>189</c:v>
                </c:pt>
                <c:pt idx="11">
                  <c:v>203</c:v>
                </c:pt>
                <c:pt idx="12">
                  <c:v>180</c:v>
                </c:pt>
                <c:pt idx="13">
                  <c:v>194</c:v>
                </c:pt>
                <c:pt idx="14">
                  <c:v>206</c:v>
                </c:pt>
                <c:pt idx="15">
                  <c:v>214</c:v>
                </c:pt>
                <c:pt idx="16">
                  <c:v>192</c:v>
                </c:pt>
                <c:pt idx="17">
                  <c:v>189</c:v>
                </c:pt>
                <c:pt idx="18">
                  <c:v>229</c:v>
                </c:pt>
                <c:pt idx="19">
                  <c:v>211</c:v>
                </c:pt>
                <c:pt idx="20">
                  <c:v>236</c:v>
                </c:pt>
                <c:pt idx="21">
                  <c:v>224</c:v>
                </c:pt>
                <c:pt idx="22">
                  <c:v>228</c:v>
                </c:pt>
                <c:pt idx="23">
                  <c:v>204</c:v>
                </c:pt>
                <c:pt idx="24">
                  <c:v>252</c:v>
                </c:pt>
                <c:pt idx="25">
                  <c:v>216</c:v>
                </c:pt>
                <c:pt idx="26">
                  <c:v>252</c:v>
                </c:pt>
                <c:pt idx="27">
                  <c:v>254</c:v>
                </c:pt>
                <c:pt idx="28">
                  <c:v>221</c:v>
                </c:pt>
                <c:pt idx="29">
                  <c:v>215</c:v>
                </c:pt>
                <c:pt idx="30">
                  <c:v>226</c:v>
                </c:pt>
                <c:pt idx="31">
                  <c:v>232</c:v>
                </c:pt>
                <c:pt idx="32">
                  <c:v>210</c:v>
                </c:pt>
                <c:pt idx="33">
                  <c:v>251</c:v>
                </c:pt>
                <c:pt idx="34">
                  <c:v>245</c:v>
                </c:pt>
                <c:pt idx="35">
                  <c:v>264</c:v>
                </c:pt>
                <c:pt idx="36">
                  <c:v>251</c:v>
                </c:pt>
                <c:pt idx="37">
                  <c:v>230</c:v>
                </c:pt>
                <c:pt idx="38">
                  <c:v>269</c:v>
                </c:pt>
                <c:pt idx="39">
                  <c:v>261</c:v>
                </c:pt>
                <c:pt idx="40">
                  <c:v>229</c:v>
                </c:pt>
                <c:pt idx="41">
                  <c:v>261</c:v>
                </c:pt>
                <c:pt idx="42">
                  <c:v>282</c:v>
                </c:pt>
                <c:pt idx="43">
                  <c:v>265</c:v>
                </c:pt>
                <c:pt idx="44">
                  <c:v>291</c:v>
                </c:pt>
                <c:pt idx="45">
                  <c:v>353</c:v>
                </c:pt>
                <c:pt idx="46">
                  <c:v>324</c:v>
                </c:pt>
                <c:pt idx="47">
                  <c:v>329</c:v>
                </c:pt>
                <c:pt idx="48">
                  <c:v>317</c:v>
                </c:pt>
                <c:pt idx="49">
                  <c:v>301</c:v>
                </c:pt>
                <c:pt idx="50">
                  <c:v>320</c:v>
                </c:pt>
                <c:pt idx="51">
                  <c:v>319</c:v>
                </c:pt>
                <c:pt idx="52">
                  <c:v>308</c:v>
                </c:pt>
                <c:pt idx="53">
                  <c:v>318</c:v>
                </c:pt>
                <c:pt idx="54">
                  <c:v>291</c:v>
                </c:pt>
                <c:pt idx="55">
                  <c:v>312</c:v>
                </c:pt>
                <c:pt idx="56">
                  <c:v>283</c:v>
                </c:pt>
                <c:pt idx="57">
                  <c:v>273</c:v>
                </c:pt>
                <c:pt idx="58">
                  <c:v>278</c:v>
                </c:pt>
                <c:pt idx="59">
                  <c:v>266</c:v>
                </c:pt>
                <c:pt idx="60">
                  <c:v>248</c:v>
                </c:pt>
                <c:pt idx="61">
                  <c:v>240</c:v>
                </c:pt>
                <c:pt idx="62">
                  <c:v>245</c:v>
                </c:pt>
                <c:pt idx="63">
                  <c:v>202</c:v>
                </c:pt>
                <c:pt idx="64">
                  <c:v>233</c:v>
                </c:pt>
                <c:pt idx="65">
                  <c:v>219</c:v>
                </c:pt>
                <c:pt idx="66">
                  <c:v>218</c:v>
                </c:pt>
                <c:pt idx="67">
                  <c:v>222</c:v>
                </c:pt>
                <c:pt idx="68">
                  <c:v>205</c:v>
                </c:pt>
                <c:pt idx="69">
                  <c:v>197</c:v>
                </c:pt>
                <c:pt idx="70">
                  <c:v>170</c:v>
                </c:pt>
                <c:pt idx="71">
                  <c:v>186</c:v>
                </c:pt>
                <c:pt idx="72">
                  <c:v>175</c:v>
                </c:pt>
                <c:pt idx="73">
                  <c:v>155</c:v>
                </c:pt>
                <c:pt idx="74">
                  <c:v>129</c:v>
                </c:pt>
                <c:pt idx="75">
                  <c:v>139</c:v>
                </c:pt>
                <c:pt idx="76">
                  <c:v>121</c:v>
                </c:pt>
                <c:pt idx="77">
                  <c:v>80</c:v>
                </c:pt>
                <c:pt idx="78">
                  <c:v>110</c:v>
                </c:pt>
                <c:pt idx="79">
                  <c:v>76</c:v>
                </c:pt>
                <c:pt idx="80">
                  <c:v>69</c:v>
                </c:pt>
                <c:pt idx="81">
                  <c:v>59</c:v>
                </c:pt>
                <c:pt idx="82">
                  <c:v>56</c:v>
                </c:pt>
                <c:pt idx="83">
                  <c:v>41</c:v>
                </c:pt>
                <c:pt idx="84">
                  <c:v>39</c:v>
                </c:pt>
                <c:pt idx="85">
                  <c:v>37</c:v>
                </c:pt>
                <c:pt idx="86">
                  <c:v>37</c:v>
                </c:pt>
                <c:pt idx="87">
                  <c:v>27</c:v>
                </c:pt>
                <c:pt idx="88">
                  <c:v>22</c:v>
                </c:pt>
                <c:pt idx="89">
                  <c:v>18</c:v>
                </c:pt>
                <c:pt idx="90">
                  <c:v>14</c:v>
                </c:pt>
                <c:pt idx="91">
                  <c:v>9</c:v>
                </c:pt>
                <c:pt idx="92">
                  <c:v>9</c:v>
                </c:pt>
                <c:pt idx="93">
                  <c:v>4</c:v>
                </c:pt>
                <c:pt idx="94">
                  <c:v>2</c:v>
                </c:pt>
                <c:pt idx="95">
                  <c:v>4</c:v>
                </c:pt>
                <c:pt idx="96">
                  <c:v>2</c:v>
                </c:pt>
                <c:pt idx="97">
                  <c:v>2</c:v>
                </c:pt>
                <c:pt idx="98">
                  <c:v>1</c:v>
                </c:pt>
                <c:pt idx="99">
                  <c:v>0</c:v>
                </c:pt>
                <c:pt idx="100">
                  <c:v>3</c:v>
                </c:pt>
              </c:numCache>
            </c:numRef>
          </c:xVal>
          <c:yVal>
            <c:numRef>
              <c:f>Alter_Geschlecht!$K$258:$K$358</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yVal>
          <c:smooth val="0"/>
          <c:extLst>
            <c:ext xmlns:c16="http://schemas.microsoft.com/office/drawing/2014/chart" uri="{C3380CC4-5D6E-409C-BE32-E72D297353CC}">
              <c16:uniqueId val="{00000001-4297-49D5-992F-056C96AF765E}"/>
            </c:ext>
          </c:extLst>
        </c:ser>
        <c:ser>
          <c:idx val="2"/>
          <c:order val="2"/>
          <c:tx>
            <c:strRef>
              <c:f>Alter_Geschlecht!$N$257</c:f>
              <c:strCache>
                <c:ptCount val="1"/>
                <c:pt idx="0">
                  <c:v>2020</c:v>
                </c:pt>
              </c:strCache>
            </c:strRef>
          </c:tx>
          <c:spPr>
            <a:ln w="19050" cap="rnd">
              <a:solidFill>
                <a:srgbClr val="003263"/>
              </a:solidFill>
              <a:round/>
            </a:ln>
            <a:effectLst/>
          </c:spPr>
          <c:marker>
            <c:symbol val="none"/>
          </c:marker>
          <c:xVal>
            <c:numRef>
              <c:f>Alter_Geschlecht!$N$258:$N$358</c:f>
              <c:numCache>
                <c:formatCode>#;#;0;@</c:formatCode>
                <c:ptCount val="101"/>
                <c:pt idx="0">
                  <c:v>167</c:v>
                </c:pt>
                <c:pt idx="1">
                  <c:v>190</c:v>
                </c:pt>
                <c:pt idx="2">
                  <c:v>206</c:v>
                </c:pt>
                <c:pt idx="3">
                  <c:v>189</c:v>
                </c:pt>
                <c:pt idx="4">
                  <c:v>212</c:v>
                </c:pt>
                <c:pt idx="5">
                  <c:v>189</c:v>
                </c:pt>
                <c:pt idx="6">
                  <c:v>217</c:v>
                </c:pt>
                <c:pt idx="7">
                  <c:v>204</c:v>
                </c:pt>
                <c:pt idx="8">
                  <c:v>196</c:v>
                </c:pt>
                <c:pt idx="9">
                  <c:v>211</c:v>
                </c:pt>
                <c:pt idx="10">
                  <c:v>179</c:v>
                </c:pt>
                <c:pt idx="11">
                  <c:v>236</c:v>
                </c:pt>
                <c:pt idx="12">
                  <c:v>203</c:v>
                </c:pt>
                <c:pt idx="13">
                  <c:v>205</c:v>
                </c:pt>
                <c:pt idx="14">
                  <c:v>195</c:v>
                </c:pt>
                <c:pt idx="15">
                  <c:v>194</c:v>
                </c:pt>
                <c:pt idx="16">
                  <c:v>208</c:v>
                </c:pt>
                <c:pt idx="17">
                  <c:v>185</c:v>
                </c:pt>
                <c:pt idx="18">
                  <c:v>203</c:v>
                </c:pt>
                <c:pt idx="19">
                  <c:v>214</c:v>
                </c:pt>
                <c:pt idx="20">
                  <c:v>217</c:v>
                </c:pt>
                <c:pt idx="21">
                  <c:v>194</c:v>
                </c:pt>
                <c:pt idx="22">
                  <c:v>196</c:v>
                </c:pt>
                <c:pt idx="23">
                  <c:v>232</c:v>
                </c:pt>
                <c:pt idx="24">
                  <c:v>225</c:v>
                </c:pt>
                <c:pt idx="25">
                  <c:v>246</c:v>
                </c:pt>
                <c:pt idx="26">
                  <c:v>232</c:v>
                </c:pt>
                <c:pt idx="27">
                  <c:v>245</c:v>
                </c:pt>
                <c:pt idx="28">
                  <c:v>217</c:v>
                </c:pt>
                <c:pt idx="29">
                  <c:v>249</c:v>
                </c:pt>
                <c:pt idx="30">
                  <c:v>227</c:v>
                </c:pt>
                <c:pt idx="31">
                  <c:v>261</c:v>
                </c:pt>
                <c:pt idx="32">
                  <c:v>276</c:v>
                </c:pt>
                <c:pt idx="33">
                  <c:v>231</c:v>
                </c:pt>
                <c:pt idx="34">
                  <c:v>235</c:v>
                </c:pt>
                <c:pt idx="35">
                  <c:v>250</c:v>
                </c:pt>
                <c:pt idx="36">
                  <c:v>257</c:v>
                </c:pt>
                <c:pt idx="37">
                  <c:v>225</c:v>
                </c:pt>
                <c:pt idx="38">
                  <c:v>278</c:v>
                </c:pt>
                <c:pt idx="39">
                  <c:v>263</c:v>
                </c:pt>
                <c:pt idx="40">
                  <c:v>267</c:v>
                </c:pt>
                <c:pt idx="41">
                  <c:v>252</c:v>
                </c:pt>
                <c:pt idx="42">
                  <c:v>243</c:v>
                </c:pt>
                <c:pt idx="43">
                  <c:v>275</c:v>
                </c:pt>
                <c:pt idx="44">
                  <c:v>282</c:v>
                </c:pt>
                <c:pt idx="45">
                  <c:v>243</c:v>
                </c:pt>
                <c:pt idx="46">
                  <c:v>270</c:v>
                </c:pt>
                <c:pt idx="47">
                  <c:v>289</c:v>
                </c:pt>
                <c:pt idx="48">
                  <c:v>268</c:v>
                </c:pt>
                <c:pt idx="49">
                  <c:v>294</c:v>
                </c:pt>
                <c:pt idx="50">
                  <c:v>362</c:v>
                </c:pt>
                <c:pt idx="51">
                  <c:v>329</c:v>
                </c:pt>
                <c:pt idx="52">
                  <c:v>328</c:v>
                </c:pt>
                <c:pt idx="53">
                  <c:v>316</c:v>
                </c:pt>
                <c:pt idx="54">
                  <c:v>294</c:v>
                </c:pt>
                <c:pt idx="55">
                  <c:v>324</c:v>
                </c:pt>
                <c:pt idx="56">
                  <c:v>320</c:v>
                </c:pt>
                <c:pt idx="57">
                  <c:v>305</c:v>
                </c:pt>
                <c:pt idx="58">
                  <c:v>328</c:v>
                </c:pt>
                <c:pt idx="59">
                  <c:v>288</c:v>
                </c:pt>
                <c:pt idx="60">
                  <c:v>302</c:v>
                </c:pt>
                <c:pt idx="61">
                  <c:v>280</c:v>
                </c:pt>
                <c:pt idx="62">
                  <c:v>257</c:v>
                </c:pt>
                <c:pt idx="63">
                  <c:v>262</c:v>
                </c:pt>
                <c:pt idx="64">
                  <c:v>254</c:v>
                </c:pt>
                <c:pt idx="65">
                  <c:v>239</c:v>
                </c:pt>
                <c:pt idx="66">
                  <c:v>222</c:v>
                </c:pt>
                <c:pt idx="67">
                  <c:v>219</c:v>
                </c:pt>
                <c:pt idx="68">
                  <c:v>180</c:v>
                </c:pt>
                <c:pt idx="69">
                  <c:v>225</c:v>
                </c:pt>
                <c:pt idx="70">
                  <c:v>191</c:v>
                </c:pt>
                <c:pt idx="71">
                  <c:v>205</c:v>
                </c:pt>
                <c:pt idx="72">
                  <c:v>204</c:v>
                </c:pt>
                <c:pt idx="73">
                  <c:v>186</c:v>
                </c:pt>
                <c:pt idx="74">
                  <c:v>181</c:v>
                </c:pt>
                <c:pt idx="75">
                  <c:v>147</c:v>
                </c:pt>
                <c:pt idx="76">
                  <c:v>171</c:v>
                </c:pt>
                <c:pt idx="77">
                  <c:v>152</c:v>
                </c:pt>
                <c:pt idx="78">
                  <c:v>125</c:v>
                </c:pt>
                <c:pt idx="79">
                  <c:v>106</c:v>
                </c:pt>
                <c:pt idx="80">
                  <c:v>108</c:v>
                </c:pt>
                <c:pt idx="81">
                  <c:v>93</c:v>
                </c:pt>
                <c:pt idx="82">
                  <c:v>61</c:v>
                </c:pt>
                <c:pt idx="83">
                  <c:v>77</c:v>
                </c:pt>
                <c:pt idx="84">
                  <c:v>53</c:v>
                </c:pt>
                <c:pt idx="85">
                  <c:v>47</c:v>
                </c:pt>
                <c:pt idx="86">
                  <c:v>38</c:v>
                </c:pt>
                <c:pt idx="87">
                  <c:v>35</c:v>
                </c:pt>
                <c:pt idx="88">
                  <c:v>31</c:v>
                </c:pt>
                <c:pt idx="89">
                  <c:v>24</c:v>
                </c:pt>
                <c:pt idx="90">
                  <c:v>15</c:v>
                </c:pt>
                <c:pt idx="91">
                  <c:v>15</c:v>
                </c:pt>
                <c:pt idx="92">
                  <c:v>12</c:v>
                </c:pt>
                <c:pt idx="93">
                  <c:v>7</c:v>
                </c:pt>
                <c:pt idx="94">
                  <c:v>5</c:v>
                </c:pt>
                <c:pt idx="95">
                  <c:v>0</c:v>
                </c:pt>
                <c:pt idx="96">
                  <c:v>0</c:v>
                </c:pt>
                <c:pt idx="97">
                  <c:v>0</c:v>
                </c:pt>
                <c:pt idx="98">
                  <c:v>0</c:v>
                </c:pt>
                <c:pt idx="99">
                  <c:v>1</c:v>
                </c:pt>
                <c:pt idx="100">
                  <c:v>2</c:v>
                </c:pt>
              </c:numCache>
            </c:numRef>
          </c:xVal>
          <c:yVal>
            <c:numRef>
              <c:f>Alter_Geschlecht!$K$258:$K$358</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yVal>
          <c:smooth val="0"/>
          <c:extLst>
            <c:ext xmlns:c16="http://schemas.microsoft.com/office/drawing/2014/chart" uri="{C3380CC4-5D6E-409C-BE32-E72D297353CC}">
              <c16:uniqueId val="{00000002-4297-49D5-992F-056C96AF765E}"/>
            </c:ext>
          </c:extLst>
        </c:ser>
        <c:ser>
          <c:idx val="3"/>
          <c:order val="3"/>
          <c:tx>
            <c:strRef>
              <c:f>Alter_Geschlecht!$L$257</c:f>
              <c:strCache>
                <c:ptCount val="1"/>
                <c:pt idx="0">
                  <c:v>2010</c:v>
                </c:pt>
              </c:strCache>
            </c:strRef>
          </c:tx>
          <c:spPr>
            <a:ln w="19050" cap="rnd">
              <a:solidFill>
                <a:schemeClr val="bg1">
                  <a:lumMod val="65000"/>
                </a:schemeClr>
              </a:solidFill>
              <a:round/>
            </a:ln>
            <a:effectLst/>
          </c:spPr>
          <c:marker>
            <c:symbol val="none"/>
          </c:marker>
          <c:xVal>
            <c:numRef>
              <c:f>Alter_Geschlecht!$L$153:$L$253</c:f>
              <c:numCache>
                <c:formatCode>#;#;0;@</c:formatCode>
                <c:ptCount val="101"/>
                <c:pt idx="0">
                  <c:v>-167</c:v>
                </c:pt>
                <c:pt idx="1">
                  <c:v>-181</c:v>
                </c:pt>
                <c:pt idx="2">
                  <c:v>-158</c:v>
                </c:pt>
                <c:pt idx="3">
                  <c:v>-177</c:v>
                </c:pt>
                <c:pt idx="4">
                  <c:v>-177</c:v>
                </c:pt>
                <c:pt idx="5">
                  <c:v>-195</c:v>
                </c:pt>
                <c:pt idx="6">
                  <c:v>-187</c:v>
                </c:pt>
                <c:pt idx="7">
                  <c:v>-164</c:v>
                </c:pt>
                <c:pt idx="8">
                  <c:v>-191</c:v>
                </c:pt>
                <c:pt idx="9">
                  <c:v>-176</c:v>
                </c:pt>
                <c:pt idx="10">
                  <c:v>-195</c:v>
                </c:pt>
                <c:pt idx="11">
                  <c:v>-217</c:v>
                </c:pt>
                <c:pt idx="12">
                  <c:v>-211</c:v>
                </c:pt>
                <c:pt idx="13">
                  <c:v>-223</c:v>
                </c:pt>
                <c:pt idx="14">
                  <c:v>-210</c:v>
                </c:pt>
                <c:pt idx="15">
                  <c:v>-220</c:v>
                </c:pt>
                <c:pt idx="16">
                  <c:v>-192</c:v>
                </c:pt>
                <c:pt idx="17">
                  <c:v>-226</c:v>
                </c:pt>
                <c:pt idx="18">
                  <c:v>-217</c:v>
                </c:pt>
                <c:pt idx="19">
                  <c:v>-213</c:v>
                </c:pt>
                <c:pt idx="20">
                  <c:v>-228</c:v>
                </c:pt>
                <c:pt idx="21">
                  <c:v>-210</c:v>
                </c:pt>
                <c:pt idx="22">
                  <c:v>-213</c:v>
                </c:pt>
                <c:pt idx="23">
                  <c:v>-215</c:v>
                </c:pt>
                <c:pt idx="24">
                  <c:v>-214</c:v>
                </c:pt>
                <c:pt idx="25">
                  <c:v>-218</c:v>
                </c:pt>
                <c:pt idx="26">
                  <c:v>-215</c:v>
                </c:pt>
                <c:pt idx="27">
                  <c:v>-212</c:v>
                </c:pt>
                <c:pt idx="28">
                  <c:v>-226</c:v>
                </c:pt>
                <c:pt idx="29">
                  <c:v>-212</c:v>
                </c:pt>
                <c:pt idx="30">
                  <c:v>-240</c:v>
                </c:pt>
                <c:pt idx="31">
                  <c:v>-220</c:v>
                </c:pt>
                <c:pt idx="32">
                  <c:v>-234</c:v>
                </c:pt>
                <c:pt idx="33">
                  <c:v>-225</c:v>
                </c:pt>
                <c:pt idx="34">
                  <c:v>-221</c:v>
                </c:pt>
                <c:pt idx="35">
                  <c:v>-265</c:v>
                </c:pt>
                <c:pt idx="36">
                  <c:v>-245</c:v>
                </c:pt>
                <c:pt idx="37">
                  <c:v>-285</c:v>
                </c:pt>
                <c:pt idx="38">
                  <c:v>-284</c:v>
                </c:pt>
                <c:pt idx="39">
                  <c:v>-269</c:v>
                </c:pt>
                <c:pt idx="40">
                  <c:v>-277</c:v>
                </c:pt>
                <c:pt idx="41">
                  <c:v>-292</c:v>
                </c:pt>
                <c:pt idx="42">
                  <c:v>-368</c:v>
                </c:pt>
                <c:pt idx="43">
                  <c:v>-329</c:v>
                </c:pt>
                <c:pt idx="44">
                  <c:v>-318</c:v>
                </c:pt>
                <c:pt idx="45">
                  <c:v>-294</c:v>
                </c:pt>
                <c:pt idx="46">
                  <c:v>-333</c:v>
                </c:pt>
                <c:pt idx="47">
                  <c:v>-339</c:v>
                </c:pt>
                <c:pt idx="48">
                  <c:v>-300</c:v>
                </c:pt>
                <c:pt idx="49">
                  <c:v>-302</c:v>
                </c:pt>
                <c:pt idx="50">
                  <c:v>-309</c:v>
                </c:pt>
                <c:pt idx="51">
                  <c:v>-301</c:v>
                </c:pt>
                <c:pt idx="52">
                  <c:v>-286</c:v>
                </c:pt>
                <c:pt idx="53">
                  <c:v>-286</c:v>
                </c:pt>
                <c:pt idx="54">
                  <c:v>-269</c:v>
                </c:pt>
                <c:pt idx="55">
                  <c:v>-255</c:v>
                </c:pt>
                <c:pt idx="56">
                  <c:v>-254</c:v>
                </c:pt>
                <c:pt idx="57">
                  <c:v>-224</c:v>
                </c:pt>
                <c:pt idx="58">
                  <c:v>-262</c:v>
                </c:pt>
                <c:pt idx="59">
                  <c:v>-225</c:v>
                </c:pt>
                <c:pt idx="60">
                  <c:v>-218</c:v>
                </c:pt>
                <c:pt idx="61">
                  <c:v>-212</c:v>
                </c:pt>
                <c:pt idx="62">
                  <c:v>-237</c:v>
                </c:pt>
                <c:pt idx="63">
                  <c:v>-207</c:v>
                </c:pt>
                <c:pt idx="64">
                  <c:v>-222</c:v>
                </c:pt>
                <c:pt idx="65">
                  <c:v>-162</c:v>
                </c:pt>
                <c:pt idx="66">
                  <c:v>-213</c:v>
                </c:pt>
                <c:pt idx="67">
                  <c:v>-179</c:v>
                </c:pt>
                <c:pt idx="68">
                  <c:v>-180</c:v>
                </c:pt>
                <c:pt idx="69">
                  <c:v>-163</c:v>
                </c:pt>
                <c:pt idx="70">
                  <c:v>-172</c:v>
                </c:pt>
                <c:pt idx="71">
                  <c:v>-130</c:v>
                </c:pt>
                <c:pt idx="72">
                  <c:v>-120</c:v>
                </c:pt>
                <c:pt idx="73">
                  <c:v>-125</c:v>
                </c:pt>
                <c:pt idx="74">
                  <c:v>-106</c:v>
                </c:pt>
                <c:pt idx="75">
                  <c:v>-100</c:v>
                </c:pt>
                <c:pt idx="76">
                  <c:v>-115</c:v>
                </c:pt>
                <c:pt idx="77">
                  <c:v>-110</c:v>
                </c:pt>
                <c:pt idx="78">
                  <c:v>-92</c:v>
                </c:pt>
                <c:pt idx="79">
                  <c:v>-72</c:v>
                </c:pt>
                <c:pt idx="80">
                  <c:v>-66</c:v>
                </c:pt>
                <c:pt idx="81">
                  <c:v>-80</c:v>
                </c:pt>
                <c:pt idx="82">
                  <c:v>-74</c:v>
                </c:pt>
                <c:pt idx="83">
                  <c:v>-78</c:v>
                </c:pt>
                <c:pt idx="84">
                  <c:v>-82</c:v>
                </c:pt>
                <c:pt idx="85">
                  <c:v>-56</c:v>
                </c:pt>
                <c:pt idx="86">
                  <c:v>-74</c:v>
                </c:pt>
                <c:pt idx="87">
                  <c:v>-52</c:v>
                </c:pt>
                <c:pt idx="88">
                  <c:v>-48</c:v>
                </c:pt>
                <c:pt idx="89">
                  <c:v>-37</c:v>
                </c:pt>
                <c:pt idx="90">
                  <c:v>-35</c:v>
                </c:pt>
                <c:pt idx="91">
                  <c:v>-17</c:v>
                </c:pt>
                <c:pt idx="92">
                  <c:v>-17</c:v>
                </c:pt>
                <c:pt idx="93">
                  <c:v>-7</c:v>
                </c:pt>
                <c:pt idx="94">
                  <c:v>-11</c:v>
                </c:pt>
                <c:pt idx="95">
                  <c:v>-8</c:v>
                </c:pt>
                <c:pt idx="96">
                  <c:v>-6</c:v>
                </c:pt>
                <c:pt idx="97">
                  <c:v>-2</c:v>
                </c:pt>
                <c:pt idx="98">
                  <c:v>-4</c:v>
                </c:pt>
                <c:pt idx="99">
                  <c:v>-1</c:v>
                </c:pt>
                <c:pt idx="100">
                  <c:v>-2</c:v>
                </c:pt>
              </c:numCache>
            </c:numRef>
          </c:xVal>
          <c:yVal>
            <c:numRef>
              <c:f>Alter_Geschlecht!$K$153:$K$253</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yVal>
          <c:smooth val="0"/>
          <c:extLst>
            <c:ext xmlns:c16="http://schemas.microsoft.com/office/drawing/2014/chart" uri="{C3380CC4-5D6E-409C-BE32-E72D297353CC}">
              <c16:uniqueId val="{00000003-4297-49D5-992F-056C96AF765E}"/>
            </c:ext>
          </c:extLst>
        </c:ser>
        <c:ser>
          <c:idx val="4"/>
          <c:order val="4"/>
          <c:tx>
            <c:strRef>
              <c:f>Alter_Geschlecht!$M$257</c:f>
              <c:strCache>
                <c:ptCount val="1"/>
                <c:pt idx="0">
                  <c:v>2015</c:v>
                </c:pt>
              </c:strCache>
            </c:strRef>
          </c:tx>
          <c:spPr>
            <a:ln w="19050" cap="rnd">
              <a:solidFill>
                <a:srgbClr val="E59F00"/>
              </a:solidFill>
              <a:round/>
            </a:ln>
            <a:effectLst/>
          </c:spPr>
          <c:marker>
            <c:symbol val="none"/>
          </c:marker>
          <c:xVal>
            <c:numRef>
              <c:f>Alter_Geschlecht!$M$153:$M$253</c:f>
              <c:numCache>
                <c:formatCode>#;#;0;@</c:formatCode>
                <c:ptCount val="101"/>
                <c:pt idx="0">
                  <c:v>-150</c:v>
                </c:pt>
                <c:pt idx="1">
                  <c:v>-167</c:v>
                </c:pt>
                <c:pt idx="2">
                  <c:v>-170</c:v>
                </c:pt>
                <c:pt idx="3">
                  <c:v>-179</c:v>
                </c:pt>
                <c:pt idx="4">
                  <c:v>-187</c:v>
                </c:pt>
                <c:pt idx="5">
                  <c:v>-172</c:v>
                </c:pt>
                <c:pt idx="6">
                  <c:v>-181</c:v>
                </c:pt>
                <c:pt idx="7">
                  <c:v>-163</c:v>
                </c:pt>
                <c:pt idx="8">
                  <c:v>-176</c:v>
                </c:pt>
                <c:pt idx="9">
                  <c:v>-188</c:v>
                </c:pt>
                <c:pt idx="10">
                  <c:v>-197</c:v>
                </c:pt>
                <c:pt idx="11">
                  <c:v>-194</c:v>
                </c:pt>
                <c:pt idx="12">
                  <c:v>-171</c:v>
                </c:pt>
                <c:pt idx="13">
                  <c:v>-196</c:v>
                </c:pt>
                <c:pt idx="14">
                  <c:v>-180</c:v>
                </c:pt>
                <c:pt idx="15">
                  <c:v>-201</c:v>
                </c:pt>
                <c:pt idx="16">
                  <c:v>-222</c:v>
                </c:pt>
                <c:pt idx="17">
                  <c:v>-220</c:v>
                </c:pt>
                <c:pt idx="18">
                  <c:v>-226</c:v>
                </c:pt>
                <c:pt idx="19">
                  <c:v>-218</c:v>
                </c:pt>
                <c:pt idx="20">
                  <c:v>-231</c:v>
                </c:pt>
                <c:pt idx="21">
                  <c:v>-199</c:v>
                </c:pt>
                <c:pt idx="22">
                  <c:v>-233</c:v>
                </c:pt>
                <c:pt idx="23">
                  <c:v>-226</c:v>
                </c:pt>
                <c:pt idx="24">
                  <c:v>-211</c:v>
                </c:pt>
                <c:pt idx="25">
                  <c:v>-235</c:v>
                </c:pt>
                <c:pt idx="26">
                  <c:v>-206</c:v>
                </c:pt>
                <c:pt idx="27">
                  <c:v>-210</c:v>
                </c:pt>
                <c:pt idx="28">
                  <c:v>-244</c:v>
                </c:pt>
                <c:pt idx="29">
                  <c:v>-233</c:v>
                </c:pt>
                <c:pt idx="30">
                  <c:v>-234</c:v>
                </c:pt>
                <c:pt idx="31">
                  <c:v>-226</c:v>
                </c:pt>
                <c:pt idx="32">
                  <c:v>-224</c:v>
                </c:pt>
                <c:pt idx="33">
                  <c:v>-236</c:v>
                </c:pt>
                <c:pt idx="34">
                  <c:v>-214</c:v>
                </c:pt>
                <c:pt idx="35">
                  <c:v>-256</c:v>
                </c:pt>
                <c:pt idx="36">
                  <c:v>-241</c:v>
                </c:pt>
                <c:pt idx="37">
                  <c:v>-252</c:v>
                </c:pt>
                <c:pt idx="38">
                  <c:v>-231</c:v>
                </c:pt>
                <c:pt idx="39">
                  <c:v>-240</c:v>
                </c:pt>
                <c:pt idx="40">
                  <c:v>-276</c:v>
                </c:pt>
                <c:pt idx="41">
                  <c:v>-252</c:v>
                </c:pt>
                <c:pt idx="42">
                  <c:v>-301</c:v>
                </c:pt>
                <c:pt idx="43">
                  <c:v>-303</c:v>
                </c:pt>
                <c:pt idx="44">
                  <c:v>-289</c:v>
                </c:pt>
                <c:pt idx="45">
                  <c:v>-289</c:v>
                </c:pt>
                <c:pt idx="46">
                  <c:v>-311</c:v>
                </c:pt>
                <c:pt idx="47">
                  <c:v>-379</c:v>
                </c:pt>
                <c:pt idx="48">
                  <c:v>-332</c:v>
                </c:pt>
                <c:pt idx="49">
                  <c:v>-317</c:v>
                </c:pt>
                <c:pt idx="50">
                  <c:v>-296</c:v>
                </c:pt>
                <c:pt idx="51">
                  <c:v>-348</c:v>
                </c:pt>
                <c:pt idx="52">
                  <c:v>-342</c:v>
                </c:pt>
                <c:pt idx="53">
                  <c:v>-306</c:v>
                </c:pt>
                <c:pt idx="54">
                  <c:v>-310</c:v>
                </c:pt>
                <c:pt idx="55">
                  <c:v>-303</c:v>
                </c:pt>
                <c:pt idx="56">
                  <c:v>-303</c:v>
                </c:pt>
                <c:pt idx="57">
                  <c:v>-286</c:v>
                </c:pt>
                <c:pt idx="58">
                  <c:v>-288</c:v>
                </c:pt>
                <c:pt idx="59">
                  <c:v>-261</c:v>
                </c:pt>
                <c:pt idx="60">
                  <c:v>-245</c:v>
                </c:pt>
                <c:pt idx="61">
                  <c:v>-246</c:v>
                </c:pt>
                <c:pt idx="62">
                  <c:v>-226</c:v>
                </c:pt>
                <c:pt idx="63">
                  <c:v>-255</c:v>
                </c:pt>
                <c:pt idx="64">
                  <c:v>-216</c:v>
                </c:pt>
                <c:pt idx="65">
                  <c:v>-213</c:v>
                </c:pt>
                <c:pt idx="66">
                  <c:v>-206</c:v>
                </c:pt>
                <c:pt idx="67">
                  <c:v>-230</c:v>
                </c:pt>
                <c:pt idx="68">
                  <c:v>-200</c:v>
                </c:pt>
                <c:pt idx="69">
                  <c:v>-205</c:v>
                </c:pt>
                <c:pt idx="70">
                  <c:v>-156</c:v>
                </c:pt>
                <c:pt idx="71">
                  <c:v>-201</c:v>
                </c:pt>
                <c:pt idx="72">
                  <c:v>-169</c:v>
                </c:pt>
                <c:pt idx="73">
                  <c:v>-170</c:v>
                </c:pt>
                <c:pt idx="74">
                  <c:v>-156</c:v>
                </c:pt>
                <c:pt idx="75">
                  <c:v>-162</c:v>
                </c:pt>
                <c:pt idx="76">
                  <c:v>-121</c:v>
                </c:pt>
                <c:pt idx="77">
                  <c:v>-124</c:v>
                </c:pt>
                <c:pt idx="78">
                  <c:v>-103</c:v>
                </c:pt>
                <c:pt idx="79">
                  <c:v>-95</c:v>
                </c:pt>
                <c:pt idx="80">
                  <c:v>-88</c:v>
                </c:pt>
                <c:pt idx="81">
                  <c:v>-104</c:v>
                </c:pt>
                <c:pt idx="82">
                  <c:v>-98</c:v>
                </c:pt>
                <c:pt idx="83">
                  <c:v>-71</c:v>
                </c:pt>
                <c:pt idx="84">
                  <c:v>-57</c:v>
                </c:pt>
                <c:pt idx="85">
                  <c:v>-50</c:v>
                </c:pt>
                <c:pt idx="86">
                  <c:v>-64</c:v>
                </c:pt>
                <c:pt idx="87">
                  <c:v>-47</c:v>
                </c:pt>
                <c:pt idx="88">
                  <c:v>-48</c:v>
                </c:pt>
                <c:pt idx="89">
                  <c:v>-48</c:v>
                </c:pt>
                <c:pt idx="90">
                  <c:v>-32</c:v>
                </c:pt>
                <c:pt idx="91">
                  <c:v>-38</c:v>
                </c:pt>
                <c:pt idx="92">
                  <c:v>-28</c:v>
                </c:pt>
                <c:pt idx="93">
                  <c:v>-22</c:v>
                </c:pt>
                <c:pt idx="94">
                  <c:v>-13</c:v>
                </c:pt>
                <c:pt idx="95">
                  <c:v>-12</c:v>
                </c:pt>
                <c:pt idx="96">
                  <c:v>-6</c:v>
                </c:pt>
                <c:pt idx="97">
                  <c:v>0</c:v>
                </c:pt>
                <c:pt idx="98">
                  <c:v>-2</c:v>
                </c:pt>
                <c:pt idx="99">
                  <c:v>0</c:v>
                </c:pt>
                <c:pt idx="100">
                  <c:v>-3</c:v>
                </c:pt>
              </c:numCache>
            </c:numRef>
          </c:xVal>
          <c:yVal>
            <c:numRef>
              <c:f>Alter_Geschlecht!$K$153:$K$253</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yVal>
          <c:smooth val="0"/>
          <c:extLst>
            <c:ext xmlns:c16="http://schemas.microsoft.com/office/drawing/2014/chart" uri="{C3380CC4-5D6E-409C-BE32-E72D297353CC}">
              <c16:uniqueId val="{00000004-4297-49D5-992F-056C96AF765E}"/>
            </c:ext>
          </c:extLst>
        </c:ser>
        <c:ser>
          <c:idx val="5"/>
          <c:order val="5"/>
          <c:tx>
            <c:strRef>
              <c:f>Alter_Geschlecht!$N$257</c:f>
              <c:strCache>
                <c:ptCount val="1"/>
                <c:pt idx="0">
                  <c:v>2020</c:v>
                </c:pt>
              </c:strCache>
            </c:strRef>
          </c:tx>
          <c:spPr>
            <a:ln w="19050" cap="rnd">
              <a:solidFill>
                <a:srgbClr val="003263"/>
              </a:solidFill>
              <a:round/>
            </a:ln>
            <a:effectLst/>
          </c:spPr>
          <c:marker>
            <c:symbol val="none"/>
          </c:marker>
          <c:xVal>
            <c:numRef>
              <c:f>Alter_Geschlecht!$N$153:$N$253</c:f>
              <c:numCache>
                <c:formatCode>#;#;0;@</c:formatCode>
                <c:ptCount val="101"/>
                <c:pt idx="0">
                  <c:v>-184</c:v>
                </c:pt>
                <c:pt idx="1">
                  <c:v>-183</c:v>
                </c:pt>
                <c:pt idx="2">
                  <c:v>-198</c:v>
                </c:pt>
                <c:pt idx="3">
                  <c:v>-174</c:v>
                </c:pt>
                <c:pt idx="4">
                  <c:v>-194</c:v>
                </c:pt>
                <c:pt idx="5">
                  <c:v>-144</c:v>
                </c:pt>
                <c:pt idx="6">
                  <c:v>-171</c:v>
                </c:pt>
                <c:pt idx="7">
                  <c:v>-173</c:v>
                </c:pt>
                <c:pt idx="8">
                  <c:v>-184</c:v>
                </c:pt>
                <c:pt idx="9">
                  <c:v>-198</c:v>
                </c:pt>
                <c:pt idx="10">
                  <c:v>-173</c:v>
                </c:pt>
                <c:pt idx="11">
                  <c:v>-189</c:v>
                </c:pt>
                <c:pt idx="12">
                  <c:v>-164</c:v>
                </c:pt>
                <c:pt idx="13">
                  <c:v>-175</c:v>
                </c:pt>
                <c:pt idx="14">
                  <c:v>-192</c:v>
                </c:pt>
                <c:pt idx="15">
                  <c:v>-203</c:v>
                </c:pt>
                <c:pt idx="16">
                  <c:v>-199</c:v>
                </c:pt>
                <c:pt idx="17">
                  <c:v>-175</c:v>
                </c:pt>
                <c:pt idx="18">
                  <c:v>-201</c:v>
                </c:pt>
                <c:pt idx="19">
                  <c:v>-184</c:v>
                </c:pt>
                <c:pt idx="20">
                  <c:v>-206</c:v>
                </c:pt>
                <c:pt idx="21">
                  <c:v>-222</c:v>
                </c:pt>
                <c:pt idx="22">
                  <c:v>-214</c:v>
                </c:pt>
                <c:pt idx="23">
                  <c:v>-231</c:v>
                </c:pt>
                <c:pt idx="24">
                  <c:v>-216</c:v>
                </c:pt>
                <c:pt idx="25">
                  <c:v>-233</c:v>
                </c:pt>
                <c:pt idx="26">
                  <c:v>-195</c:v>
                </c:pt>
                <c:pt idx="27">
                  <c:v>-244</c:v>
                </c:pt>
                <c:pt idx="28">
                  <c:v>-236</c:v>
                </c:pt>
                <c:pt idx="29">
                  <c:v>-233</c:v>
                </c:pt>
                <c:pt idx="30">
                  <c:v>-245</c:v>
                </c:pt>
                <c:pt idx="31">
                  <c:v>-235</c:v>
                </c:pt>
                <c:pt idx="32">
                  <c:v>-230</c:v>
                </c:pt>
                <c:pt idx="33">
                  <c:v>-276</c:v>
                </c:pt>
                <c:pt idx="34">
                  <c:v>-251</c:v>
                </c:pt>
                <c:pt idx="35">
                  <c:v>-251</c:v>
                </c:pt>
                <c:pt idx="36">
                  <c:v>-265</c:v>
                </c:pt>
                <c:pt idx="37">
                  <c:v>-263</c:v>
                </c:pt>
                <c:pt idx="38">
                  <c:v>-259</c:v>
                </c:pt>
                <c:pt idx="39">
                  <c:v>-232</c:v>
                </c:pt>
                <c:pt idx="40">
                  <c:v>-266</c:v>
                </c:pt>
                <c:pt idx="41">
                  <c:v>-253</c:v>
                </c:pt>
                <c:pt idx="42">
                  <c:v>-255</c:v>
                </c:pt>
                <c:pt idx="43">
                  <c:v>-249</c:v>
                </c:pt>
                <c:pt idx="44">
                  <c:v>-255</c:v>
                </c:pt>
                <c:pt idx="45">
                  <c:v>-285</c:v>
                </c:pt>
                <c:pt idx="46">
                  <c:v>-264</c:v>
                </c:pt>
                <c:pt idx="47">
                  <c:v>-311</c:v>
                </c:pt>
                <c:pt idx="48">
                  <c:v>-307</c:v>
                </c:pt>
                <c:pt idx="49">
                  <c:v>-300</c:v>
                </c:pt>
                <c:pt idx="50">
                  <c:v>-296</c:v>
                </c:pt>
                <c:pt idx="51">
                  <c:v>-310</c:v>
                </c:pt>
                <c:pt idx="52">
                  <c:v>-376</c:v>
                </c:pt>
                <c:pt idx="53">
                  <c:v>-329</c:v>
                </c:pt>
                <c:pt idx="54">
                  <c:v>-329</c:v>
                </c:pt>
                <c:pt idx="55">
                  <c:v>-296</c:v>
                </c:pt>
                <c:pt idx="56">
                  <c:v>-351</c:v>
                </c:pt>
                <c:pt idx="57">
                  <c:v>-334</c:v>
                </c:pt>
                <c:pt idx="58">
                  <c:v>-304</c:v>
                </c:pt>
                <c:pt idx="59">
                  <c:v>-315</c:v>
                </c:pt>
                <c:pt idx="60">
                  <c:v>-301</c:v>
                </c:pt>
                <c:pt idx="61">
                  <c:v>-298</c:v>
                </c:pt>
                <c:pt idx="62">
                  <c:v>-280</c:v>
                </c:pt>
                <c:pt idx="63">
                  <c:v>-270</c:v>
                </c:pt>
                <c:pt idx="64">
                  <c:v>-254</c:v>
                </c:pt>
                <c:pt idx="65">
                  <c:v>-236</c:v>
                </c:pt>
                <c:pt idx="66">
                  <c:v>-237</c:v>
                </c:pt>
                <c:pt idx="67">
                  <c:v>-211</c:v>
                </c:pt>
                <c:pt idx="68">
                  <c:v>-242</c:v>
                </c:pt>
                <c:pt idx="69">
                  <c:v>-215</c:v>
                </c:pt>
                <c:pt idx="70">
                  <c:v>-203</c:v>
                </c:pt>
                <c:pt idx="71">
                  <c:v>-196</c:v>
                </c:pt>
                <c:pt idx="72">
                  <c:v>-216</c:v>
                </c:pt>
                <c:pt idx="73">
                  <c:v>-182</c:v>
                </c:pt>
                <c:pt idx="74">
                  <c:v>-192</c:v>
                </c:pt>
                <c:pt idx="75">
                  <c:v>-149</c:v>
                </c:pt>
                <c:pt idx="76">
                  <c:v>-192</c:v>
                </c:pt>
                <c:pt idx="77">
                  <c:v>-154</c:v>
                </c:pt>
                <c:pt idx="78">
                  <c:v>-156</c:v>
                </c:pt>
                <c:pt idx="79">
                  <c:v>-138</c:v>
                </c:pt>
                <c:pt idx="80">
                  <c:v>-139</c:v>
                </c:pt>
                <c:pt idx="81">
                  <c:v>-108</c:v>
                </c:pt>
                <c:pt idx="82">
                  <c:v>-108</c:v>
                </c:pt>
                <c:pt idx="83">
                  <c:v>-84</c:v>
                </c:pt>
                <c:pt idx="84">
                  <c:v>-79</c:v>
                </c:pt>
                <c:pt idx="85">
                  <c:v>-67</c:v>
                </c:pt>
                <c:pt idx="86">
                  <c:v>-76</c:v>
                </c:pt>
                <c:pt idx="87">
                  <c:v>-70</c:v>
                </c:pt>
                <c:pt idx="88">
                  <c:v>-54</c:v>
                </c:pt>
                <c:pt idx="89">
                  <c:v>-36</c:v>
                </c:pt>
                <c:pt idx="90">
                  <c:v>-30</c:v>
                </c:pt>
                <c:pt idx="91">
                  <c:v>-32</c:v>
                </c:pt>
                <c:pt idx="92">
                  <c:v>-23</c:v>
                </c:pt>
                <c:pt idx="93">
                  <c:v>-23</c:v>
                </c:pt>
                <c:pt idx="94">
                  <c:v>-17</c:v>
                </c:pt>
                <c:pt idx="95">
                  <c:v>-12</c:v>
                </c:pt>
                <c:pt idx="96">
                  <c:v>-13</c:v>
                </c:pt>
                <c:pt idx="97">
                  <c:v>-9</c:v>
                </c:pt>
                <c:pt idx="98">
                  <c:v>-2</c:v>
                </c:pt>
                <c:pt idx="99">
                  <c:v>0</c:v>
                </c:pt>
                <c:pt idx="100">
                  <c:v>-3</c:v>
                </c:pt>
              </c:numCache>
            </c:numRef>
          </c:xVal>
          <c:yVal>
            <c:numRef>
              <c:f>Alter_Geschlecht!$K$153:$K$253</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yVal>
          <c:smooth val="0"/>
          <c:extLst>
            <c:ext xmlns:c16="http://schemas.microsoft.com/office/drawing/2014/chart" uri="{C3380CC4-5D6E-409C-BE32-E72D297353CC}">
              <c16:uniqueId val="{00000005-4297-49D5-992F-056C96AF765E}"/>
            </c:ext>
          </c:extLst>
        </c:ser>
        <c:dLbls>
          <c:showLegendKey val="0"/>
          <c:showVal val="0"/>
          <c:showCatName val="0"/>
          <c:showSerName val="0"/>
          <c:showPercent val="0"/>
          <c:showBubbleSize val="0"/>
        </c:dLbls>
        <c:axId val="874276336"/>
        <c:axId val="874276664"/>
      </c:scatterChart>
      <c:valAx>
        <c:axId val="874276336"/>
        <c:scaling>
          <c:orientation val="minMax"/>
          <c:max val="400"/>
          <c:min val="-400"/>
        </c:scaling>
        <c:delete val="0"/>
        <c:axPos val="b"/>
        <c:majorGridlines>
          <c:spPr>
            <a:ln w="9525" cap="flat" cmpd="sng" algn="ctr">
              <a:solidFill>
                <a:schemeClr val="tx1">
                  <a:lumMod val="15000"/>
                  <a:lumOff val="85000"/>
                </a:schemeClr>
              </a:solidFill>
              <a:round/>
            </a:ln>
            <a:effectLst/>
          </c:spPr>
        </c:majorGridlines>
        <c:numFmt formatCode="0;[Black]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crossAx val="874276664"/>
        <c:crosses val="autoZero"/>
        <c:crossBetween val="midCat"/>
      </c:valAx>
      <c:valAx>
        <c:axId val="874276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crossAx val="874276336"/>
        <c:crossesAt val="-400"/>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Haushalte!$B$39</c:f>
              <c:strCache>
                <c:ptCount val="1"/>
                <c:pt idx="0">
                  <c:v>2010</c:v>
                </c:pt>
              </c:strCache>
            </c:strRef>
          </c:tx>
          <c:spPr>
            <a:solidFill>
              <a:schemeClr val="bg1">
                <a:lumMod val="6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Haushalte!$A$49:$A$55</c15:sqref>
                  </c15:fullRef>
                </c:ext>
              </c:extLst>
              <c:f>(Haushalte!$A$50:$A$51,Haushalte!$A$55)</c:f>
              <c:strCache>
                <c:ptCount val="3"/>
                <c:pt idx="0">
                  <c:v>Haushalt mit 1 Person</c:v>
                </c:pt>
                <c:pt idx="1">
                  <c:v>Haushalt mit 2 Personen</c:v>
                </c:pt>
                <c:pt idx="2">
                  <c:v>Haushalt mit 3+ Personen</c:v>
                </c:pt>
              </c:strCache>
            </c:strRef>
          </c:cat>
          <c:val>
            <c:numRef>
              <c:extLst>
                <c:ext xmlns:c15="http://schemas.microsoft.com/office/drawing/2012/chart" uri="{02D57815-91ED-43cb-92C2-25804820EDAC}">
                  <c15:fullRef>
                    <c15:sqref>Haushalte!$B$49:$B$55</c15:sqref>
                  </c15:fullRef>
                </c:ext>
              </c:extLst>
              <c:f>(Haushalte!$B$50:$B$51,Haushalte!$B$55)</c:f>
              <c:numCache>
                <c:formatCode>0.0%</c:formatCode>
                <c:ptCount val="3"/>
                <c:pt idx="0">
                  <c:v>0.14727688276938514</c:v>
                </c:pt>
                <c:pt idx="1">
                  <c:v>0.25447349350576953</c:v>
                </c:pt>
                <c:pt idx="2">
                  <c:v>0.59824962372484536</c:v>
                </c:pt>
              </c:numCache>
            </c:numRef>
          </c:val>
          <c:extLst>
            <c:ext xmlns:c16="http://schemas.microsoft.com/office/drawing/2014/chart" uri="{C3380CC4-5D6E-409C-BE32-E72D297353CC}">
              <c16:uniqueId val="{00000000-D550-48C1-B5DF-4C8C4C9134B7}"/>
            </c:ext>
          </c:extLst>
        </c:ser>
        <c:ser>
          <c:idx val="1"/>
          <c:order val="1"/>
          <c:tx>
            <c:strRef>
              <c:f>Haushalte!$C$39</c:f>
              <c:strCache>
                <c:ptCount val="1"/>
                <c:pt idx="0">
                  <c:v>2015</c:v>
                </c:pt>
              </c:strCache>
            </c:strRef>
          </c:tx>
          <c:spPr>
            <a:solidFill>
              <a:srgbClr val="E59F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Haushalte!$A$49:$A$55</c15:sqref>
                  </c15:fullRef>
                </c:ext>
              </c:extLst>
              <c:f>(Haushalte!$A$50:$A$51,Haushalte!$A$55)</c:f>
              <c:strCache>
                <c:ptCount val="3"/>
                <c:pt idx="0">
                  <c:v>Haushalt mit 1 Person</c:v>
                </c:pt>
                <c:pt idx="1">
                  <c:v>Haushalt mit 2 Personen</c:v>
                </c:pt>
                <c:pt idx="2">
                  <c:v>Haushalt mit 3+ Personen</c:v>
                </c:pt>
              </c:strCache>
            </c:strRef>
          </c:cat>
          <c:val>
            <c:numRef>
              <c:extLst>
                <c:ext xmlns:c15="http://schemas.microsoft.com/office/drawing/2012/chart" uri="{02D57815-91ED-43cb-92C2-25804820EDAC}">
                  <c15:fullRef>
                    <c15:sqref>Haushalte!$C$49:$C$55</c15:sqref>
                  </c15:fullRef>
                </c:ext>
              </c:extLst>
              <c:f>(Haushalte!$C$50:$C$51,Haushalte!$C$55)</c:f>
              <c:numCache>
                <c:formatCode>0.0%</c:formatCode>
                <c:ptCount val="3"/>
                <c:pt idx="0">
                  <c:v>0.15544833132287897</c:v>
                </c:pt>
                <c:pt idx="1">
                  <c:v>0.27326095697627661</c:v>
                </c:pt>
                <c:pt idx="2">
                  <c:v>0.57129071170084444</c:v>
                </c:pt>
              </c:numCache>
            </c:numRef>
          </c:val>
          <c:extLst>
            <c:ext xmlns:c16="http://schemas.microsoft.com/office/drawing/2014/chart" uri="{C3380CC4-5D6E-409C-BE32-E72D297353CC}">
              <c16:uniqueId val="{00000001-D550-48C1-B5DF-4C8C4C9134B7}"/>
            </c:ext>
          </c:extLst>
        </c:ser>
        <c:ser>
          <c:idx val="2"/>
          <c:order val="2"/>
          <c:tx>
            <c:strRef>
              <c:f>Haushalte!$D$39</c:f>
              <c:strCache>
                <c:ptCount val="1"/>
                <c:pt idx="0">
                  <c:v>2020</c:v>
                </c:pt>
              </c:strCache>
            </c:strRef>
          </c:tx>
          <c:spPr>
            <a:solidFill>
              <a:srgbClr val="00326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Haushalte!$A$49:$A$55</c15:sqref>
                  </c15:fullRef>
                </c:ext>
              </c:extLst>
              <c:f>(Haushalte!$A$50:$A$51,Haushalte!$A$55)</c:f>
              <c:strCache>
                <c:ptCount val="3"/>
                <c:pt idx="0">
                  <c:v>Haushalt mit 1 Person</c:v>
                </c:pt>
                <c:pt idx="1">
                  <c:v>Haushalt mit 2 Personen</c:v>
                </c:pt>
                <c:pt idx="2">
                  <c:v>Haushalt mit 3+ Personen</c:v>
                </c:pt>
              </c:strCache>
            </c:strRef>
          </c:cat>
          <c:val>
            <c:numRef>
              <c:extLst>
                <c:ext xmlns:c15="http://schemas.microsoft.com/office/drawing/2012/chart" uri="{02D57815-91ED-43cb-92C2-25804820EDAC}">
                  <c15:fullRef>
                    <c15:sqref>Haushalte!$D$49:$D$55</c15:sqref>
                  </c15:fullRef>
                </c:ext>
              </c:extLst>
              <c:f>(Haushalte!$D$50:$D$51,Haushalte!$D$55)</c:f>
              <c:numCache>
                <c:formatCode>0.0%</c:formatCode>
                <c:ptCount val="3"/>
                <c:pt idx="0">
                  <c:v>0.16385361825126457</c:v>
                </c:pt>
                <c:pt idx="1">
                  <c:v>0.29013110354082794</c:v>
                </c:pt>
                <c:pt idx="2">
                  <c:v>0.54601527820790752</c:v>
                </c:pt>
              </c:numCache>
            </c:numRef>
          </c:val>
          <c:extLst xmlns:c15="http://schemas.microsoft.com/office/drawing/2012/chart">
            <c:ext xmlns:c16="http://schemas.microsoft.com/office/drawing/2014/chart" uri="{C3380CC4-5D6E-409C-BE32-E72D297353CC}">
              <c16:uniqueId val="{00000002-D550-48C1-B5DF-4C8C4C9134B7}"/>
            </c:ext>
          </c:extLst>
        </c:ser>
        <c:dLbls>
          <c:showLegendKey val="0"/>
          <c:showVal val="0"/>
          <c:showCatName val="0"/>
          <c:showSerName val="0"/>
          <c:showPercent val="0"/>
          <c:showBubbleSize val="0"/>
        </c:dLbls>
        <c:gapWidth val="150"/>
        <c:axId val="879346832"/>
        <c:axId val="879346176"/>
        <c:extLst/>
      </c:barChart>
      <c:catAx>
        <c:axId val="87934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879346176"/>
        <c:crosses val="autoZero"/>
        <c:auto val="1"/>
        <c:lblAlgn val="ctr"/>
        <c:lblOffset val="100"/>
        <c:noMultiLvlLbl val="0"/>
      </c:catAx>
      <c:valAx>
        <c:axId val="879346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879346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Staatsangehörigkeit!$A$42</c:f>
              <c:strCache>
                <c:ptCount val="1"/>
                <c:pt idx="0">
                  <c:v>Liechtensteiner/innen mit mehreren Staatsangehörigkeiten</c:v>
                </c:pt>
              </c:strCache>
            </c:strRef>
          </c:tx>
          <c:spPr>
            <a:solidFill>
              <a:srgbClr val="00326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Staatsangehörigkeit!$B$41:$D$41</c:f>
              <c:numCache>
                <c:formatCode>General</c:formatCode>
                <c:ptCount val="3"/>
                <c:pt idx="0">
                  <c:v>2010</c:v>
                </c:pt>
                <c:pt idx="1">
                  <c:v>2015</c:v>
                </c:pt>
                <c:pt idx="2">
                  <c:v>2020</c:v>
                </c:pt>
              </c:numCache>
            </c:numRef>
          </c:cat>
          <c:val>
            <c:numRef>
              <c:f>Staatsangehörigkeit!$B$42:$D$42</c:f>
              <c:numCache>
                <c:formatCode>0.0%</c:formatCode>
                <c:ptCount val="3"/>
                <c:pt idx="0">
                  <c:v>0.2225305446262166</c:v>
                </c:pt>
                <c:pt idx="1">
                  <c:v>0.24835996297339719</c:v>
                </c:pt>
                <c:pt idx="2">
                  <c:v>0.28314053462560573</c:v>
                </c:pt>
              </c:numCache>
            </c:numRef>
          </c:val>
          <c:extLst>
            <c:ext xmlns:c16="http://schemas.microsoft.com/office/drawing/2014/chart" uri="{C3380CC4-5D6E-409C-BE32-E72D297353CC}">
              <c16:uniqueId val="{00000000-745A-4469-B7D3-5A56CAFC76AD}"/>
            </c:ext>
          </c:extLst>
        </c:ser>
        <c:dLbls>
          <c:showLegendKey val="0"/>
          <c:showVal val="0"/>
          <c:showCatName val="0"/>
          <c:showSerName val="0"/>
          <c:showPercent val="0"/>
          <c:showBubbleSize val="0"/>
        </c:dLbls>
        <c:gapWidth val="219"/>
        <c:overlap val="-27"/>
        <c:axId val="815501712"/>
        <c:axId val="815504336"/>
      </c:barChart>
      <c:catAx>
        <c:axId val="81550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815504336"/>
        <c:crosses val="autoZero"/>
        <c:auto val="1"/>
        <c:lblAlgn val="ctr"/>
        <c:lblOffset val="100"/>
        <c:noMultiLvlLbl val="0"/>
      </c:catAx>
      <c:valAx>
        <c:axId val="815504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815501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071-4A8B-9762-F72CDDE37B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071-4A8B-9762-F72CDDE37B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071-4A8B-9762-F72CDDE37B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071-4A8B-9762-F72CDDE37B2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071-4A8B-9762-F72CDDE37B2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071-4A8B-9762-F72CDDE37B2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071-4A8B-9762-F72CDDE37B2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071-4A8B-9762-F72CDDE37B2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bg1"/>
                    </a:solidFill>
                    <a:latin typeface="+mn-lt"/>
                    <a:ea typeface="+mn-ea"/>
                    <a:cs typeface="+mn-cs"/>
                  </a:defRPr>
                </a:pPr>
                <a:endParaRPr lang="de-D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Sprache!$A$53:$A$59</c:f>
              <c:strCache>
                <c:ptCount val="7"/>
                <c:pt idx="0">
                  <c:v>Liechtensteiner Dialekt</c:v>
                </c:pt>
                <c:pt idx="1">
                  <c:v>anderer deutschspr. Dialekt</c:v>
                </c:pt>
                <c:pt idx="2">
                  <c:v>Hochdeutsch</c:v>
                </c:pt>
                <c:pt idx="3">
                  <c:v>Italienisch</c:v>
                </c:pt>
                <c:pt idx="4">
                  <c:v>Portugiesisch</c:v>
                </c:pt>
                <c:pt idx="5">
                  <c:v>Türkisch</c:v>
                </c:pt>
                <c:pt idx="6">
                  <c:v>andere Sprachen</c:v>
                </c:pt>
              </c:strCache>
            </c:strRef>
          </c:cat>
          <c:val>
            <c:numRef>
              <c:f>Sprache!$D$53:$D$59</c:f>
              <c:numCache>
                <c:formatCode>0%</c:formatCode>
                <c:ptCount val="7"/>
                <c:pt idx="0">
                  <c:v>0.72584816284726672</c:v>
                </c:pt>
                <c:pt idx="1">
                  <c:v>0.11939572397900397</c:v>
                </c:pt>
                <c:pt idx="2">
                  <c:v>7.7275636922289073E-2</c:v>
                </c:pt>
                <c:pt idx="3">
                  <c:v>1.3160926897964409E-2</c:v>
                </c:pt>
                <c:pt idx="4">
                  <c:v>1.1650236845474331E-2</c:v>
                </c:pt>
                <c:pt idx="5">
                  <c:v>1.1471002432467034E-2</c:v>
                </c:pt>
                <c:pt idx="6">
                  <c:v>4.1198310075534504E-2</c:v>
                </c:pt>
              </c:numCache>
            </c:numRef>
          </c:val>
          <c:extLst>
            <c:ext xmlns:c16="http://schemas.microsoft.com/office/drawing/2014/chart" uri="{C3380CC4-5D6E-409C-BE32-E72D297353CC}">
              <c16:uniqueId val="{00000010-A071-4A8B-9762-F72CDDE37B20}"/>
            </c:ext>
          </c:extLst>
        </c:ser>
        <c:dLbls>
          <c:showLegendKey val="0"/>
          <c:showVal val="0"/>
          <c:showCatName val="0"/>
          <c:showSerName val="0"/>
          <c:showPercent val="0"/>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Religion!$B$30</c:f>
              <c:strCache>
                <c:ptCount val="1"/>
                <c:pt idx="0">
                  <c:v>2010</c:v>
                </c:pt>
              </c:strCache>
            </c:strRef>
          </c:tx>
          <c:spPr>
            <a:solidFill>
              <a:srgbClr val="A6A6A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Religion!$A$30:$A$34</c15:sqref>
                  </c15:fullRef>
                </c:ext>
              </c:extLst>
              <c:f>Religion!$A$31:$A$34</c:f>
              <c:strCache>
                <c:ptCount val="4"/>
                <c:pt idx="0">
                  <c:v>Römisch-katholisch</c:v>
                </c:pt>
                <c:pt idx="1">
                  <c:v>Keine Zugehörigkeit</c:v>
                </c:pt>
                <c:pt idx="2">
                  <c:v>Protestantisch</c:v>
                </c:pt>
                <c:pt idx="3">
                  <c:v>Islamisch</c:v>
                </c:pt>
              </c:strCache>
            </c:strRef>
          </c:cat>
          <c:val>
            <c:numRef>
              <c:extLst>
                <c:ext xmlns:c15="http://schemas.microsoft.com/office/drawing/2012/chart" uri="{02D57815-91ED-43cb-92C2-25804820EDAC}">
                  <c15:fullRef>
                    <c15:sqref>Religion!$B$30:$B$34</c15:sqref>
                  </c15:fullRef>
                </c:ext>
              </c:extLst>
              <c:f>Religion!$B$31:$B$34</c:f>
              <c:numCache>
                <c:formatCode>0%</c:formatCode>
                <c:ptCount val="4"/>
                <c:pt idx="0">
                  <c:v>0.7593571053141166</c:v>
                </c:pt>
                <c:pt idx="1">
                  <c:v>5.3998727489003848E-2</c:v>
                </c:pt>
                <c:pt idx="2">
                  <c:v>8.4704971091869766E-2</c:v>
                </c:pt>
                <c:pt idx="3">
                  <c:v>5.4220033749204678E-2</c:v>
                </c:pt>
              </c:numCache>
            </c:numRef>
          </c:val>
          <c:extLst>
            <c:ext xmlns:c16="http://schemas.microsoft.com/office/drawing/2014/chart" uri="{C3380CC4-5D6E-409C-BE32-E72D297353CC}">
              <c16:uniqueId val="{00000000-13DB-4378-A6DD-3FAB9FA6C5BD}"/>
            </c:ext>
          </c:extLst>
        </c:ser>
        <c:ser>
          <c:idx val="1"/>
          <c:order val="1"/>
          <c:tx>
            <c:strRef>
              <c:f>Religion!$C$30</c:f>
              <c:strCache>
                <c:ptCount val="1"/>
                <c:pt idx="0">
                  <c:v>2015</c:v>
                </c:pt>
              </c:strCache>
            </c:strRef>
          </c:tx>
          <c:spPr>
            <a:solidFill>
              <a:srgbClr val="E59F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Religion!$A$30:$A$34</c15:sqref>
                  </c15:fullRef>
                </c:ext>
              </c:extLst>
              <c:f>Religion!$A$31:$A$34</c:f>
              <c:strCache>
                <c:ptCount val="4"/>
                <c:pt idx="0">
                  <c:v>Römisch-katholisch</c:v>
                </c:pt>
                <c:pt idx="1">
                  <c:v>Keine Zugehörigkeit</c:v>
                </c:pt>
                <c:pt idx="2">
                  <c:v>Protestantisch</c:v>
                </c:pt>
                <c:pt idx="3">
                  <c:v>Islamisch</c:v>
                </c:pt>
              </c:strCache>
            </c:strRef>
          </c:cat>
          <c:val>
            <c:numRef>
              <c:extLst>
                <c:ext xmlns:c15="http://schemas.microsoft.com/office/drawing/2012/chart" uri="{02D57815-91ED-43cb-92C2-25804820EDAC}">
                  <c15:fullRef>
                    <c15:sqref>Religion!$C$30:$C$34</c15:sqref>
                  </c15:fullRef>
                </c:ext>
              </c:extLst>
              <c:f>Religion!$C$31:$C$34</c:f>
              <c:numCache>
                <c:formatCode>0%</c:formatCode>
                <c:ptCount val="4"/>
                <c:pt idx="0">
                  <c:v>0.7335867311679336</c:v>
                </c:pt>
                <c:pt idx="1">
                  <c:v>6.9719844771676143E-2</c:v>
                </c:pt>
                <c:pt idx="2">
                  <c:v>8.1627770985061937E-2</c:v>
                </c:pt>
                <c:pt idx="3">
                  <c:v>5.8875126255914095E-2</c:v>
                </c:pt>
              </c:numCache>
            </c:numRef>
          </c:val>
          <c:extLst>
            <c:ext xmlns:c16="http://schemas.microsoft.com/office/drawing/2014/chart" uri="{C3380CC4-5D6E-409C-BE32-E72D297353CC}">
              <c16:uniqueId val="{00000001-13DB-4378-A6DD-3FAB9FA6C5BD}"/>
            </c:ext>
          </c:extLst>
        </c:ser>
        <c:ser>
          <c:idx val="2"/>
          <c:order val="2"/>
          <c:tx>
            <c:strRef>
              <c:f>Religion!$D$30</c:f>
              <c:strCache>
                <c:ptCount val="1"/>
                <c:pt idx="0">
                  <c:v>2020</c:v>
                </c:pt>
              </c:strCache>
            </c:strRef>
          </c:tx>
          <c:spPr>
            <a:solidFill>
              <a:srgbClr val="00326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Religion!$A$30:$A$34</c15:sqref>
                  </c15:fullRef>
                </c:ext>
              </c:extLst>
              <c:f>Religion!$A$31:$A$34</c:f>
              <c:strCache>
                <c:ptCount val="4"/>
                <c:pt idx="0">
                  <c:v>Römisch-katholisch</c:v>
                </c:pt>
                <c:pt idx="1">
                  <c:v>Keine Zugehörigkeit</c:v>
                </c:pt>
                <c:pt idx="2">
                  <c:v>Protestantisch</c:v>
                </c:pt>
                <c:pt idx="3">
                  <c:v>Islamisch</c:v>
                </c:pt>
              </c:strCache>
            </c:strRef>
          </c:cat>
          <c:val>
            <c:numRef>
              <c:extLst>
                <c:ext xmlns:c15="http://schemas.microsoft.com/office/drawing/2012/chart" uri="{02D57815-91ED-43cb-92C2-25804820EDAC}">
                  <c15:fullRef>
                    <c15:sqref>Religion!$D$30:$D$34</c15:sqref>
                  </c15:fullRef>
                </c:ext>
              </c:extLst>
              <c:f>Religion!$D$31:$D$34</c:f>
              <c:numCache>
                <c:formatCode>0%</c:formatCode>
                <c:ptCount val="4"/>
                <c:pt idx="0">
                  <c:v>0.69591601587504803</c:v>
                </c:pt>
                <c:pt idx="1">
                  <c:v>9.6044040455767504E-2</c:v>
                </c:pt>
                <c:pt idx="2">
                  <c:v>8.0783510434003322E-2</c:v>
                </c:pt>
                <c:pt idx="3">
                  <c:v>6.0325182435027526E-2</c:v>
                </c:pt>
              </c:numCache>
            </c:numRef>
          </c:val>
          <c:extLst>
            <c:ext xmlns:c16="http://schemas.microsoft.com/office/drawing/2014/chart" uri="{C3380CC4-5D6E-409C-BE32-E72D297353CC}">
              <c16:uniqueId val="{00000002-13DB-4378-A6DD-3FAB9FA6C5BD}"/>
            </c:ext>
          </c:extLst>
        </c:ser>
        <c:dLbls>
          <c:showLegendKey val="0"/>
          <c:showVal val="0"/>
          <c:showCatName val="0"/>
          <c:showSerName val="0"/>
          <c:showPercent val="0"/>
          <c:showBubbleSize val="0"/>
        </c:dLbls>
        <c:gapWidth val="150"/>
        <c:axId val="807020368"/>
        <c:axId val="807021680"/>
        <c:extLst/>
      </c:barChart>
      <c:catAx>
        <c:axId val="807020368"/>
        <c:scaling>
          <c:orientation val="minMax"/>
        </c:scaling>
        <c:delete val="0"/>
        <c:axPos val="b"/>
        <c:numFmt formatCode="General" sourceLinked="1"/>
        <c:majorTickMark val="none"/>
        <c:minorTickMark val="none"/>
        <c:tickLblPos val="nextTo"/>
        <c:spPr>
          <a:solidFill>
            <a:sysClr val="window" lastClr="FFFFFF"/>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807021680"/>
        <c:crosses val="autoZero"/>
        <c:auto val="1"/>
        <c:lblAlgn val="ctr"/>
        <c:lblOffset val="100"/>
        <c:noMultiLvlLbl val="0"/>
      </c:catAx>
      <c:valAx>
        <c:axId val="807021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807020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Kinder!$B$31</c:f>
              <c:strCache>
                <c:ptCount val="1"/>
                <c:pt idx="0">
                  <c:v>2010</c:v>
                </c:pt>
              </c:strCache>
            </c:strRef>
          </c:tx>
          <c:spPr>
            <a:solidFill>
              <a:srgbClr val="A6A6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Kinder!$A$31:$A$37</c15:sqref>
                  </c15:fullRef>
                </c:ext>
              </c:extLst>
              <c:f>(Kinder!$A$32:$A$34,Kinder!$A$37)</c:f>
              <c:strCache>
                <c:ptCount val="4"/>
                <c:pt idx="0">
                  <c:v>Ohne Kinder</c:v>
                </c:pt>
                <c:pt idx="1">
                  <c:v>1 Kind</c:v>
                </c:pt>
                <c:pt idx="2">
                  <c:v>2 Kinder</c:v>
                </c:pt>
                <c:pt idx="3">
                  <c:v>3+ Kinder</c:v>
                </c:pt>
              </c:strCache>
            </c:strRef>
          </c:cat>
          <c:val>
            <c:numRef>
              <c:extLst>
                <c:ext xmlns:c15="http://schemas.microsoft.com/office/drawing/2012/chart" uri="{02D57815-91ED-43cb-92C2-25804820EDAC}">
                  <c15:fullRef>
                    <c15:sqref>Kinder!$B$31:$B$37</c15:sqref>
                  </c15:fullRef>
                </c:ext>
              </c:extLst>
              <c:f>(Kinder!$B$32:$B$34,Kinder!$B$37)</c:f>
              <c:numCache>
                <c:formatCode>0%</c:formatCode>
                <c:ptCount val="4"/>
                <c:pt idx="0">
                  <c:v>0.40327253572134064</c:v>
                </c:pt>
                <c:pt idx="1">
                  <c:v>0.13261341937183116</c:v>
                </c:pt>
                <c:pt idx="2">
                  <c:v>0.25600842826101272</c:v>
                </c:pt>
                <c:pt idx="3">
                  <c:v>0.20810561664581551</c:v>
                </c:pt>
              </c:numCache>
            </c:numRef>
          </c:val>
          <c:extLst>
            <c:ext xmlns:c16="http://schemas.microsoft.com/office/drawing/2014/chart" uri="{C3380CC4-5D6E-409C-BE32-E72D297353CC}">
              <c16:uniqueId val="{00000000-3417-4E2E-99C4-A985FD7C4A6F}"/>
            </c:ext>
          </c:extLst>
        </c:ser>
        <c:ser>
          <c:idx val="1"/>
          <c:order val="1"/>
          <c:tx>
            <c:strRef>
              <c:f>Kinder!$C$31</c:f>
              <c:strCache>
                <c:ptCount val="1"/>
                <c:pt idx="0">
                  <c:v>2015</c:v>
                </c:pt>
              </c:strCache>
            </c:strRef>
          </c:tx>
          <c:spPr>
            <a:solidFill>
              <a:srgbClr val="E59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Kinder!$A$31:$A$37</c15:sqref>
                  </c15:fullRef>
                </c:ext>
              </c:extLst>
              <c:f>(Kinder!$A$32:$A$34,Kinder!$A$37)</c:f>
              <c:strCache>
                <c:ptCount val="4"/>
                <c:pt idx="0">
                  <c:v>Ohne Kinder</c:v>
                </c:pt>
                <c:pt idx="1">
                  <c:v>1 Kind</c:v>
                </c:pt>
                <c:pt idx="2">
                  <c:v>2 Kinder</c:v>
                </c:pt>
                <c:pt idx="3">
                  <c:v>3+ Kinder</c:v>
                </c:pt>
              </c:strCache>
            </c:strRef>
          </c:cat>
          <c:val>
            <c:numRef>
              <c:extLst>
                <c:ext xmlns:c15="http://schemas.microsoft.com/office/drawing/2012/chart" uri="{02D57815-91ED-43cb-92C2-25804820EDAC}">
                  <c15:fullRef>
                    <c15:sqref>Kinder!$C$31:$C$37</c15:sqref>
                  </c15:fullRef>
                </c:ext>
              </c:extLst>
              <c:f>(Kinder!$C$32:$C$34,Kinder!$C$37)</c:f>
              <c:numCache>
                <c:formatCode>0%</c:formatCode>
                <c:ptCount val="4"/>
                <c:pt idx="0">
                  <c:v>0.40197425965263028</c:v>
                </c:pt>
                <c:pt idx="1">
                  <c:v>0.13335624140947144</c:v>
                </c:pt>
                <c:pt idx="2">
                  <c:v>0.26708734224665748</c:v>
                </c:pt>
                <c:pt idx="3">
                  <c:v>0.1975821566912408</c:v>
                </c:pt>
              </c:numCache>
            </c:numRef>
          </c:val>
          <c:extLst>
            <c:ext xmlns:c16="http://schemas.microsoft.com/office/drawing/2014/chart" uri="{C3380CC4-5D6E-409C-BE32-E72D297353CC}">
              <c16:uniqueId val="{00000001-3417-4E2E-99C4-A985FD7C4A6F}"/>
            </c:ext>
          </c:extLst>
        </c:ser>
        <c:ser>
          <c:idx val="2"/>
          <c:order val="2"/>
          <c:tx>
            <c:strRef>
              <c:f>Kinder!$D$31</c:f>
              <c:strCache>
                <c:ptCount val="1"/>
                <c:pt idx="0">
                  <c:v>2020</c:v>
                </c:pt>
              </c:strCache>
            </c:strRef>
          </c:tx>
          <c:spPr>
            <a:solidFill>
              <a:srgbClr val="00326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Kinder!$A$31:$A$37</c15:sqref>
                  </c15:fullRef>
                </c:ext>
              </c:extLst>
              <c:f>(Kinder!$A$32:$A$34,Kinder!$A$37)</c:f>
              <c:strCache>
                <c:ptCount val="4"/>
                <c:pt idx="0">
                  <c:v>Ohne Kinder</c:v>
                </c:pt>
                <c:pt idx="1">
                  <c:v>1 Kind</c:v>
                </c:pt>
                <c:pt idx="2">
                  <c:v>2 Kinder</c:v>
                </c:pt>
                <c:pt idx="3">
                  <c:v>3+ Kinder</c:v>
                </c:pt>
              </c:strCache>
            </c:strRef>
          </c:cat>
          <c:val>
            <c:numRef>
              <c:extLst>
                <c:ext xmlns:c15="http://schemas.microsoft.com/office/drawing/2012/chart" uri="{02D57815-91ED-43cb-92C2-25804820EDAC}">
                  <c15:fullRef>
                    <c15:sqref>Kinder!$D$31:$D$37</c15:sqref>
                  </c15:fullRef>
                </c:ext>
              </c:extLst>
              <c:f>(Kinder!$D$32:$D$34,Kinder!$D$37)</c:f>
              <c:numCache>
                <c:formatCode>0%</c:formatCode>
                <c:ptCount val="4"/>
                <c:pt idx="0">
                  <c:v>0.39841127098321344</c:v>
                </c:pt>
                <c:pt idx="1">
                  <c:v>0.13974820143884892</c:v>
                </c:pt>
                <c:pt idx="2">
                  <c:v>0.27547961630695444</c:v>
                </c:pt>
                <c:pt idx="3">
                  <c:v>0.18636091127098323</c:v>
                </c:pt>
              </c:numCache>
            </c:numRef>
          </c:val>
          <c:extLst>
            <c:ext xmlns:c16="http://schemas.microsoft.com/office/drawing/2014/chart" uri="{C3380CC4-5D6E-409C-BE32-E72D297353CC}">
              <c16:uniqueId val="{00000002-3417-4E2E-99C4-A985FD7C4A6F}"/>
            </c:ext>
          </c:extLst>
        </c:ser>
        <c:dLbls>
          <c:showLegendKey val="0"/>
          <c:showVal val="0"/>
          <c:showCatName val="0"/>
          <c:showSerName val="0"/>
          <c:showPercent val="0"/>
          <c:showBubbleSize val="0"/>
        </c:dLbls>
        <c:gapWidth val="150"/>
        <c:axId val="794478040"/>
        <c:axId val="794476728"/>
        <c:extLst/>
      </c:barChart>
      <c:catAx>
        <c:axId val="79447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94476728"/>
        <c:crosses val="autoZero"/>
        <c:auto val="1"/>
        <c:lblAlgn val="ctr"/>
        <c:lblOffset val="100"/>
        <c:noMultiLvlLbl val="0"/>
      </c:catAx>
      <c:valAx>
        <c:axId val="794476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94478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Ausbildung!$B$36</c:f>
              <c:strCache>
                <c:ptCount val="1"/>
                <c:pt idx="0">
                  <c:v>2010</c:v>
                </c:pt>
              </c:strCache>
            </c:strRef>
          </c:tx>
          <c:spPr>
            <a:solidFill>
              <a:srgbClr val="A6A6A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Ausbildung!$A$36:$A$46</c15:sqref>
                  </c15:fullRef>
                </c:ext>
              </c:extLst>
              <c:f>(Ausbildung!$A$41,Ausbildung!$A$46)</c:f>
              <c:strCache>
                <c:ptCount val="2"/>
                <c:pt idx="0">
                  <c:v>Berufliche Grundbildung</c:v>
                </c:pt>
                <c:pt idx="1">
                  <c:v>Universität, Fachhochschule, Höhere Fachschule, Höhere Fach- und Berufsausbildung</c:v>
                </c:pt>
              </c:strCache>
            </c:strRef>
          </c:cat>
          <c:val>
            <c:numRef>
              <c:extLst>
                <c:ext xmlns:c15="http://schemas.microsoft.com/office/drawing/2012/chart" uri="{02D57815-91ED-43cb-92C2-25804820EDAC}">
                  <c15:fullRef>
                    <c15:sqref>Ausbildung!$B$36:$B$46</c15:sqref>
                  </c15:fullRef>
                </c:ext>
              </c:extLst>
              <c:f>(Ausbildung!$B$41,Ausbildung!$B$46)</c:f>
              <c:numCache>
                <c:formatCode>0%</c:formatCode>
                <c:ptCount val="2"/>
                <c:pt idx="0">
                  <c:v>0.35754263514848228</c:v>
                </c:pt>
                <c:pt idx="1">
                  <c:v>0.22703628102982815</c:v>
                </c:pt>
              </c:numCache>
            </c:numRef>
          </c:val>
          <c:extLst>
            <c:ext xmlns:c16="http://schemas.microsoft.com/office/drawing/2014/chart" uri="{C3380CC4-5D6E-409C-BE32-E72D297353CC}">
              <c16:uniqueId val="{00000000-BC1F-4F9B-8244-E08CB45E6301}"/>
            </c:ext>
          </c:extLst>
        </c:ser>
        <c:ser>
          <c:idx val="1"/>
          <c:order val="1"/>
          <c:tx>
            <c:strRef>
              <c:f>Ausbildung!$C$36</c:f>
              <c:strCache>
                <c:ptCount val="1"/>
                <c:pt idx="0">
                  <c:v>2015</c:v>
                </c:pt>
              </c:strCache>
            </c:strRef>
          </c:tx>
          <c:spPr>
            <a:solidFill>
              <a:srgbClr val="E59F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Ausbildung!$A$36:$A$46</c15:sqref>
                  </c15:fullRef>
                </c:ext>
              </c:extLst>
              <c:f>(Ausbildung!$A$41,Ausbildung!$A$46)</c:f>
              <c:strCache>
                <c:ptCount val="2"/>
                <c:pt idx="0">
                  <c:v>Berufliche Grundbildung</c:v>
                </c:pt>
                <c:pt idx="1">
                  <c:v>Universität, Fachhochschule, Höhere Fachschule, Höhere Fach- und Berufsausbildung</c:v>
                </c:pt>
              </c:strCache>
            </c:strRef>
          </c:cat>
          <c:val>
            <c:numRef>
              <c:extLst>
                <c:ext xmlns:c15="http://schemas.microsoft.com/office/drawing/2012/chart" uri="{02D57815-91ED-43cb-92C2-25804820EDAC}">
                  <c15:fullRef>
                    <c15:sqref>Ausbildung!$C$36:$C$46</c15:sqref>
                  </c15:fullRef>
                </c:ext>
              </c:extLst>
              <c:f>(Ausbildung!$C$41,Ausbildung!$C$46)</c:f>
              <c:numCache>
                <c:formatCode>0%</c:formatCode>
                <c:ptCount val="2"/>
                <c:pt idx="0">
                  <c:v>0.36227039860052479</c:v>
                </c:pt>
                <c:pt idx="1">
                  <c:v>0.25571660627264775</c:v>
                </c:pt>
              </c:numCache>
            </c:numRef>
          </c:val>
          <c:extLst xmlns:c15="http://schemas.microsoft.com/office/drawing/2012/chart">
            <c:ext xmlns:c16="http://schemas.microsoft.com/office/drawing/2014/chart" uri="{C3380CC4-5D6E-409C-BE32-E72D297353CC}">
              <c16:uniqueId val="{00000001-BC1F-4F9B-8244-E08CB45E6301}"/>
            </c:ext>
          </c:extLst>
        </c:ser>
        <c:ser>
          <c:idx val="2"/>
          <c:order val="2"/>
          <c:tx>
            <c:strRef>
              <c:f>Ausbildung!$D$36</c:f>
              <c:strCache>
                <c:ptCount val="1"/>
                <c:pt idx="0">
                  <c:v>2020</c:v>
                </c:pt>
              </c:strCache>
            </c:strRef>
          </c:tx>
          <c:spPr>
            <a:solidFill>
              <a:srgbClr val="00326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Ausbildung!$A$36:$A$46</c15:sqref>
                  </c15:fullRef>
                </c:ext>
              </c:extLst>
              <c:f>(Ausbildung!$A$41,Ausbildung!$A$46)</c:f>
              <c:strCache>
                <c:ptCount val="2"/>
                <c:pt idx="0">
                  <c:v>Berufliche Grundbildung</c:v>
                </c:pt>
                <c:pt idx="1">
                  <c:v>Universität, Fachhochschule, Höhere Fachschule, Höhere Fach- und Berufsausbildung</c:v>
                </c:pt>
              </c:strCache>
            </c:strRef>
          </c:cat>
          <c:val>
            <c:numRef>
              <c:extLst>
                <c:ext xmlns:c15="http://schemas.microsoft.com/office/drawing/2012/chart" uri="{02D57815-91ED-43cb-92C2-25804820EDAC}">
                  <c15:fullRef>
                    <c15:sqref>Ausbildung!$D$36:$D$46</c15:sqref>
                  </c15:fullRef>
                </c:ext>
              </c:extLst>
              <c:f>(Ausbildung!$D$41,Ausbildung!$D$46)</c:f>
              <c:numCache>
                <c:formatCode>0%</c:formatCode>
                <c:ptCount val="2"/>
                <c:pt idx="0">
                  <c:v>0.3525779376498801</c:v>
                </c:pt>
                <c:pt idx="1">
                  <c:v>0.29937050359712231</c:v>
                </c:pt>
              </c:numCache>
            </c:numRef>
          </c:val>
          <c:extLst xmlns:c15="http://schemas.microsoft.com/office/drawing/2012/chart">
            <c:ext xmlns:c16="http://schemas.microsoft.com/office/drawing/2014/chart" uri="{C3380CC4-5D6E-409C-BE32-E72D297353CC}">
              <c16:uniqueId val="{00000002-BC1F-4F9B-8244-E08CB45E6301}"/>
            </c:ext>
          </c:extLst>
        </c:ser>
        <c:dLbls>
          <c:showLegendKey val="0"/>
          <c:showVal val="0"/>
          <c:showCatName val="0"/>
          <c:showSerName val="0"/>
          <c:showPercent val="0"/>
          <c:showBubbleSize val="0"/>
        </c:dLbls>
        <c:gapWidth val="150"/>
        <c:axId val="794479680"/>
        <c:axId val="794476400"/>
        <c:extLst/>
      </c:barChart>
      <c:catAx>
        <c:axId val="79447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94476400"/>
        <c:crosses val="autoZero"/>
        <c:auto val="1"/>
        <c:lblAlgn val="ctr"/>
        <c:lblOffset val="100"/>
        <c:noMultiLvlLbl val="0"/>
      </c:catAx>
      <c:valAx>
        <c:axId val="794476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94479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B53-4D44-A066-5AA4B68CC90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B53-4D44-A066-5AA4B68CC90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B53-4D44-A066-5AA4B68CC90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Wohnen!$A$45:$A$47</c:f>
              <c:strCache>
                <c:ptCount val="3"/>
                <c:pt idx="0">
                  <c:v>Eigengenutzte Wohnungen</c:v>
                </c:pt>
                <c:pt idx="1">
                  <c:v>Gemietete Wohnungen</c:v>
                </c:pt>
                <c:pt idx="2">
                  <c:v>Übrige bewohnte Wohnungen</c:v>
                </c:pt>
              </c:strCache>
            </c:strRef>
          </c:cat>
          <c:val>
            <c:numRef>
              <c:f>Wohnen!$E$45:$E$47</c:f>
              <c:numCache>
                <c:formatCode>0%</c:formatCode>
                <c:ptCount val="3"/>
                <c:pt idx="0">
                  <c:v>0.46657556087006036</c:v>
                </c:pt>
                <c:pt idx="1">
                  <c:v>0.50028470561439475</c:v>
                </c:pt>
                <c:pt idx="2">
                  <c:v>3.3139733515544924E-2</c:v>
                </c:pt>
              </c:numCache>
            </c:numRef>
          </c:val>
          <c:extLst>
            <c:ext xmlns:c16="http://schemas.microsoft.com/office/drawing/2014/chart" uri="{C3380CC4-5D6E-409C-BE32-E72D297353CC}">
              <c16:uniqueId val="{00000006-7B53-4D44-A066-5AA4B68CC90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xdr:colOff>
      <xdr:row>15</xdr:row>
      <xdr:rowOff>57150</xdr:rowOff>
    </xdr:from>
    <xdr:to>
      <xdr:col>5</xdr:col>
      <xdr:colOff>0</xdr:colOff>
      <xdr:row>39</xdr:row>
      <xdr:rowOff>180976</xdr:rowOff>
    </xdr:to>
    <xdr:graphicFrame macro="">
      <xdr:nvGraphicFramePr>
        <xdr:cNvPr id="2" name="Diagramm 1">
          <a:extLst>
            <a:ext uri="{FF2B5EF4-FFF2-40B4-BE49-F238E27FC236}">
              <a16:creationId xmlns:a16="http://schemas.microsoft.com/office/drawing/2014/main" id="{F9F2BA33-A9AB-4746-878F-42BF9850D4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0.72108</cdr:x>
      <cdr:y>0.1808</cdr:y>
    </cdr:from>
    <cdr:to>
      <cdr:x>0.9213</cdr:x>
      <cdr:y>0.26592</cdr:y>
    </cdr:to>
    <cdr:sp macro="" textlink="">
      <cdr:nvSpPr>
        <cdr:cNvPr id="2" name="Textfeld 1">
          <a:extLst xmlns:a="http://schemas.openxmlformats.org/drawingml/2006/main">
            <a:ext uri="{FF2B5EF4-FFF2-40B4-BE49-F238E27FC236}">
              <a16:creationId xmlns:a16="http://schemas.microsoft.com/office/drawing/2014/main" id="{A7B4BBF7-062E-45BF-92E7-6F2BC70A2115}"/>
            </a:ext>
          </a:extLst>
        </cdr:cNvPr>
        <cdr:cNvSpPr txBox="1"/>
      </cdr:nvSpPr>
      <cdr:spPr>
        <a:xfrm xmlns:a="http://schemas.openxmlformats.org/drawingml/2006/main">
          <a:off x="3293110" y="760730"/>
          <a:ext cx="914400" cy="3581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CH" sz="1000"/>
            <a:t>Männer</a:t>
          </a:r>
          <a:endParaRPr lang="de-CH" sz="1100"/>
        </a:p>
      </cdr:txBody>
    </cdr:sp>
  </cdr:relSizeAnchor>
  <cdr:relSizeAnchor xmlns:cdr="http://schemas.openxmlformats.org/drawingml/2006/chartDrawing">
    <cdr:from>
      <cdr:x>0.01162</cdr:x>
      <cdr:y>0.01159</cdr:y>
    </cdr:from>
    <cdr:to>
      <cdr:x>0.17064</cdr:x>
      <cdr:y>0.07099</cdr:y>
    </cdr:to>
    <cdr:sp macro="" textlink="">
      <cdr:nvSpPr>
        <cdr:cNvPr id="3" name="Textfeld 4">
          <a:extLst xmlns:a="http://schemas.openxmlformats.org/drawingml/2006/main">
            <a:ext uri="{FF2B5EF4-FFF2-40B4-BE49-F238E27FC236}">
              <a16:creationId xmlns:a16="http://schemas.microsoft.com/office/drawing/2014/main" id="{756A869C-981A-43CC-A5A2-7DD777E5952E}"/>
            </a:ext>
          </a:extLst>
        </cdr:cNvPr>
        <cdr:cNvSpPr txBox="1"/>
      </cdr:nvSpPr>
      <cdr:spPr>
        <a:xfrm xmlns:a="http://schemas.openxmlformats.org/drawingml/2006/main">
          <a:off x="50800" y="50800"/>
          <a:ext cx="695325" cy="2603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CH" sz="1000">
              <a:solidFill>
                <a:sysClr val="windowText" lastClr="000000"/>
              </a:solidFill>
            </a:rPr>
            <a:t>Jahre</a:t>
          </a:r>
        </a:p>
      </cdr:txBody>
    </cdr:sp>
  </cdr:relSizeAnchor>
  <cdr:relSizeAnchor xmlns:cdr="http://schemas.openxmlformats.org/drawingml/2006/chartDrawing">
    <cdr:from>
      <cdr:x>0.5061</cdr:x>
      <cdr:y>0.93306</cdr:y>
    </cdr:from>
    <cdr:to>
      <cdr:x>0.95222</cdr:x>
      <cdr:y>0.98001</cdr:y>
    </cdr:to>
    <cdr:sp macro="" textlink="">
      <cdr:nvSpPr>
        <cdr:cNvPr id="4" name="Textfeld 3">
          <a:extLst xmlns:a="http://schemas.openxmlformats.org/drawingml/2006/main">
            <a:ext uri="{FF2B5EF4-FFF2-40B4-BE49-F238E27FC236}">
              <a16:creationId xmlns:a16="http://schemas.microsoft.com/office/drawing/2014/main" id="{D6448AF6-A638-437F-9E63-821DB08E7619}"/>
            </a:ext>
          </a:extLst>
        </cdr:cNvPr>
        <cdr:cNvSpPr txBox="1"/>
      </cdr:nvSpPr>
      <cdr:spPr>
        <a:xfrm xmlns:a="http://schemas.openxmlformats.org/drawingml/2006/main">
          <a:off x="2212975" y="4089400"/>
          <a:ext cx="1950720" cy="20574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de-CH" sz="1100"/>
        </a:p>
      </cdr:txBody>
    </cdr:sp>
  </cdr:relSizeAnchor>
  <cdr:relSizeAnchor xmlns:cdr="http://schemas.openxmlformats.org/drawingml/2006/chartDrawing">
    <cdr:from>
      <cdr:x>0.18588</cdr:x>
      <cdr:y>0.18111</cdr:y>
    </cdr:from>
    <cdr:to>
      <cdr:x>0.31128</cdr:x>
      <cdr:y>0.23789</cdr:y>
    </cdr:to>
    <cdr:sp macro="" textlink="">
      <cdr:nvSpPr>
        <cdr:cNvPr id="5" name="Textfeld 2">
          <a:extLst xmlns:a="http://schemas.openxmlformats.org/drawingml/2006/main">
            <a:ext uri="{FF2B5EF4-FFF2-40B4-BE49-F238E27FC236}">
              <a16:creationId xmlns:a16="http://schemas.microsoft.com/office/drawing/2014/main" id="{D65F6305-E0F1-4CE1-AF33-AF2C4A0C8964}"/>
            </a:ext>
          </a:extLst>
        </cdr:cNvPr>
        <cdr:cNvSpPr txBox="1"/>
      </cdr:nvSpPr>
      <cdr:spPr>
        <a:xfrm xmlns:a="http://schemas.openxmlformats.org/drawingml/2006/main">
          <a:off x="812800" y="793750"/>
          <a:ext cx="548292"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de-CH" sz="1000">
              <a:solidFill>
                <a:sysClr val="windowText" lastClr="000000"/>
              </a:solidFill>
            </a:rPr>
            <a:t>Frauen</a:t>
          </a:r>
          <a:endParaRPr lang="de-CH" sz="1100">
            <a:solidFill>
              <a:sysClr val="windowText" lastClr="000000"/>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10794</xdr:colOff>
      <xdr:row>15</xdr:row>
      <xdr:rowOff>76200</xdr:rowOff>
    </xdr:from>
    <xdr:to>
      <xdr:col>4</xdr:col>
      <xdr:colOff>761999</xdr:colOff>
      <xdr:row>36</xdr:row>
      <xdr:rowOff>144145</xdr:rowOff>
    </xdr:to>
    <xdr:graphicFrame macro="">
      <xdr:nvGraphicFramePr>
        <xdr:cNvPr id="2" name="Diagramm 1">
          <a:extLst>
            <a:ext uri="{FF2B5EF4-FFF2-40B4-BE49-F238E27FC236}">
              <a16:creationId xmlns:a16="http://schemas.microsoft.com/office/drawing/2014/main" id="{D5B2E1B5-C122-48FD-B121-C3372AD61A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xdr:colOff>
      <xdr:row>20</xdr:row>
      <xdr:rowOff>66675</xdr:rowOff>
    </xdr:from>
    <xdr:to>
      <xdr:col>4</xdr:col>
      <xdr:colOff>0</xdr:colOff>
      <xdr:row>37</xdr:row>
      <xdr:rowOff>114300</xdr:rowOff>
    </xdr:to>
    <xdr:graphicFrame macro="">
      <xdr:nvGraphicFramePr>
        <xdr:cNvPr id="2" name="Diagramm 1">
          <a:extLst>
            <a:ext uri="{FF2B5EF4-FFF2-40B4-BE49-F238E27FC236}">
              <a16:creationId xmlns:a16="http://schemas.microsoft.com/office/drawing/2014/main" id="{6B843817-03E1-4CF9-AD2E-119A74786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18</xdr:row>
      <xdr:rowOff>190499</xdr:rowOff>
    </xdr:from>
    <xdr:to>
      <xdr:col>5</xdr:col>
      <xdr:colOff>9524</xdr:colOff>
      <xdr:row>36</xdr:row>
      <xdr:rowOff>142875</xdr:rowOff>
    </xdr:to>
    <xdr:graphicFrame macro="">
      <xdr:nvGraphicFramePr>
        <xdr:cNvPr id="2" name="Diagramm 1">
          <a:extLst>
            <a:ext uri="{FF2B5EF4-FFF2-40B4-BE49-F238E27FC236}">
              <a16:creationId xmlns:a16="http://schemas.microsoft.com/office/drawing/2014/main" id="{F20BF155-97E5-40EB-83A5-50E442B56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95251</xdr:colOff>
      <xdr:row>12</xdr:row>
      <xdr:rowOff>0</xdr:rowOff>
    </xdr:from>
    <xdr:to>
      <xdr:col>5</xdr:col>
      <xdr:colOff>1</xdr:colOff>
      <xdr:row>28</xdr:row>
      <xdr:rowOff>0</xdr:rowOff>
    </xdr:to>
    <xdr:graphicFrame macro="">
      <xdr:nvGraphicFramePr>
        <xdr:cNvPr id="2" name="Diagramm 1">
          <a:extLst>
            <a:ext uri="{FF2B5EF4-FFF2-40B4-BE49-F238E27FC236}">
              <a16:creationId xmlns:a16="http://schemas.microsoft.com/office/drawing/2014/main" id="{59292818-431B-4C33-B0C1-FA43CCC34B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10</xdr:row>
      <xdr:rowOff>190499</xdr:rowOff>
    </xdr:from>
    <xdr:to>
      <xdr:col>4</xdr:col>
      <xdr:colOff>742950</xdr:colOff>
      <xdr:row>27</xdr:row>
      <xdr:rowOff>161924</xdr:rowOff>
    </xdr:to>
    <xdr:graphicFrame macro="">
      <xdr:nvGraphicFramePr>
        <xdr:cNvPr id="2" name="Diagramm 1">
          <a:extLst>
            <a:ext uri="{FF2B5EF4-FFF2-40B4-BE49-F238E27FC236}">
              <a16:creationId xmlns:a16="http://schemas.microsoft.com/office/drawing/2014/main" id="{76B37760-B6F4-4BD7-9C29-DD1A5A7A1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15</xdr:row>
      <xdr:rowOff>0</xdr:rowOff>
    </xdr:from>
    <xdr:to>
      <xdr:col>4</xdr:col>
      <xdr:colOff>761999</xdr:colOff>
      <xdr:row>32</xdr:row>
      <xdr:rowOff>171450</xdr:rowOff>
    </xdr:to>
    <xdr:graphicFrame macro="">
      <xdr:nvGraphicFramePr>
        <xdr:cNvPr id="2" name="Diagramm 1">
          <a:extLst>
            <a:ext uri="{FF2B5EF4-FFF2-40B4-BE49-F238E27FC236}">
              <a16:creationId xmlns:a16="http://schemas.microsoft.com/office/drawing/2014/main" id="{9E4D302D-1609-4516-80F5-AA588750AC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24</xdr:row>
      <xdr:rowOff>190499</xdr:rowOff>
    </xdr:from>
    <xdr:to>
      <xdr:col>5</xdr:col>
      <xdr:colOff>0</xdr:colOff>
      <xdr:row>40</xdr:row>
      <xdr:rowOff>180975</xdr:rowOff>
    </xdr:to>
    <xdr:graphicFrame macro="">
      <xdr:nvGraphicFramePr>
        <xdr:cNvPr id="2" name="Diagramm 1">
          <a:extLst>
            <a:ext uri="{FF2B5EF4-FFF2-40B4-BE49-F238E27FC236}">
              <a16:creationId xmlns:a16="http://schemas.microsoft.com/office/drawing/2014/main" id="{60F35F5D-6173-4A02-BB6F-67948BF5C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Palette043">
      <a:dk1>
        <a:sysClr val="windowText" lastClr="000000"/>
      </a:dk1>
      <a:lt1>
        <a:sysClr val="window" lastClr="FFFFFF"/>
      </a:lt1>
      <a:dk2>
        <a:srgbClr val="003263"/>
      </a:dk2>
      <a:lt2>
        <a:srgbClr val="E7E6E6"/>
      </a:lt2>
      <a:accent1>
        <a:srgbClr val="003263"/>
      </a:accent1>
      <a:accent2>
        <a:srgbClr val="E59F00"/>
      </a:accent2>
      <a:accent3>
        <a:srgbClr val="A6A6A6"/>
      </a:accent3>
      <a:accent4>
        <a:srgbClr val="9CABCC"/>
      </a:accent4>
      <a:accent5>
        <a:srgbClr val="FFDE93"/>
      </a:accent5>
      <a:accent6>
        <a:srgbClr val="DEE2ED"/>
      </a:accent6>
      <a:hlink>
        <a:srgbClr val="0070C0"/>
      </a:hlink>
      <a:folHlink>
        <a:srgbClr val="5B9BD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50BAC-C455-48A5-998F-A54A2A1EF842}">
  <dimension ref="A1:B18"/>
  <sheetViews>
    <sheetView tabSelected="1" workbookViewId="0">
      <selection sqref="A1:B1"/>
    </sheetView>
  </sheetViews>
  <sheetFormatPr baseColWidth="10" defaultRowHeight="15" x14ac:dyDescent="0.25"/>
  <cols>
    <col min="1" max="1" width="11.42578125" customWidth="1"/>
    <col min="2" max="2" width="57.140625" style="2" customWidth="1"/>
  </cols>
  <sheetData>
    <row r="1" spans="1:2" ht="21" x14ac:dyDescent="0.35">
      <c r="A1" s="74" t="s">
        <v>0</v>
      </c>
      <c r="B1" s="74"/>
    </row>
    <row r="2" spans="1:2" ht="16.5" customHeight="1" x14ac:dyDescent="0.25">
      <c r="A2" s="75" t="s">
        <v>1</v>
      </c>
      <c r="B2" s="75"/>
    </row>
    <row r="4" spans="1:2" ht="95.25" customHeight="1" x14ac:dyDescent="0.25">
      <c r="A4" s="76" t="s">
        <v>2</v>
      </c>
      <c r="B4" s="76"/>
    </row>
    <row r="6" spans="1:2" ht="63" customHeight="1" x14ac:dyDescent="0.25">
      <c r="A6" s="76" t="s">
        <v>149</v>
      </c>
      <c r="B6" s="76"/>
    </row>
    <row r="11" spans="1:2" ht="16.5" customHeight="1" x14ac:dyDescent="0.25">
      <c r="A11" s="75" t="s">
        <v>26</v>
      </c>
      <c r="B11" s="75"/>
    </row>
    <row r="12" spans="1:2" ht="15" customHeight="1" x14ac:dyDescent="0.25">
      <c r="A12" s="17"/>
      <c r="B12" s="17"/>
    </row>
    <row r="13" spans="1:2" ht="30" x14ac:dyDescent="0.25">
      <c r="A13" s="19" t="s">
        <v>4</v>
      </c>
      <c r="B13" s="1" t="s">
        <v>27</v>
      </c>
    </row>
    <row r="14" spans="1:2" ht="15" customHeight="1" x14ac:dyDescent="0.25">
      <c r="A14" s="18"/>
      <c r="B14" s="16"/>
    </row>
    <row r="15" spans="1:2" ht="30" x14ac:dyDescent="0.25">
      <c r="A15" s="18" t="s">
        <v>19</v>
      </c>
      <c r="B15" s="1" t="s">
        <v>18</v>
      </c>
    </row>
    <row r="16" spans="1:2" x14ac:dyDescent="0.25">
      <c r="A16" s="18" t="s">
        <v>20</v>
      </c>
      <c r="B16" s="2" t="s">
        <v>21</v>
      </c>
    </row>
    <row r="17" spans="1:2" ht="45" x14ac:dyDescent="0.25">
      <c r="A17" s="18" t="s">
        <v>22</v>
      </c>
      <c r="B17" s="1" t="s">
        <v>23</v>
      </c>
    </row>
    <row r="18" spans="1:2" ht="30" x14ac:dyDescent="0.25">
      <c r="A18" s="18" t="s">
        <v>24</v>
      </c>
      <c r="B18" s="1" t="s">
        <v>25</v>
      </c>
    </row>
  </sheetData>
  <mergeCells count="5">
    <mergeCell ref="A1:B1"/>
    <mergeCell ref="A2:B2"/>
    <mergeCell ref="A4:B4"/>
    <mergeCell ref="A6:B6"/>
    <mergeCell ref="A11:B11"/>
  </mergeCell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64D92-A4C8-40E8-A531-EEDE410B39C4}">
  <dimension ref="A1:E47"/>
  <sheetViews>
    <sheetView workbookViewId="0">
      <selection sqref="A1:E1"/>
    </sheetView>
  </sheetViews>
  <sheetFormatPr baseColWidth="10" defaultRowHeight="15" x14ac:dyDescent="0.25"/>
  <cols>
    <col min="1" max="1" width="28.5703125" customWidth="1"/>
  </cols>
  <sheetData>
    <row r="1" spans="1:5" ht="18.75" x14ac:dyDescent="0.3">
      <c r="A1" s="77" t="s">
        <v>131</v>
      </c>
      <c r="B1" s="77"/>
      <c r="C1" s="77"/>
      <c r="D1" s="77"/>
      <c r="E1" s="77"/>
    </row>
    <row r="3" spans="1:5" ht="15.75" thickBot="1" x14ac:dyDescent="0.3">
      <c r="A3" s="33"/>
      <c r="B3" s="69">
        <v>2010</v>
      </c>
      <c r="C3" s="69">
        <v>2015</v>
      </c>
      <c r="D3" s="69">
        <v>2020</v>
      </c>
      <c r="E3" s="69" t="s">
        <v>4</v>
      </c>
    </row>
    <row r="4" spans="1:5" x14ac:dyDescent="0.25">
      <c r="A4" s="7" t="s">
        <v>132</v>
      </c>
      <c r="B4">
        <v>10337</v>
      </c>
      <c r="C4">
        <v>10861</v>
      </c>
      <c r="D4">
        <v>11203</v>
      </c>
      <c r="E4" s="8">
        <f>+D4/C4-1</f>
        <v>3.1488813184789688E-2</v>
      </c>
    </row>
    <row r="5" spans="1:5" x14ac:dyDescent="0.25">
      <c r="A5" t="s">
        <v>133</v>
      </c>
      <c r="B5">
        <v>6161</v>
      </c>
      <c r="C5">
        <v>6283</v>
      </c>
      <c r="D5">
        <v>6317</v>
      </c>
      <c r="E5" s="8">
        <f t="shared" ref="E5:E8" si="0">+D5/C5-1</f>
        <v>5.411427661945023E-3</v>
      </c>
    </row>
    <row r="6" spans="1:5" x14ac:dyDescent="0.25">
      <c r="A6" t="s">
        <v>134</v>
      </c>
      <c r="B6">
        <v>2135</v>
      </c>
      <c r="C6">
        <f>1284+974</f>
        <v>2258</v>
      </c>
      <c r="D6">
        <v>2480</v>
      </c>
      <c r="E6" s="8">
        <f t="shared" si="0"/>
        <v>9.8317094774136304E-2</v>
      </c>
    </row>
    <row r="7" spans="1:5" x14ac:dyDescent="0.25">
      <c r="A7" t="s">
        <v>135</v>
      </c>
      <c r="B7">
        <v>1705</v>
      </c>
      <c r="C7">
        <v>1991</v>
      </c>
      <c r="D7">
        <v>2073</v>
      </c>
      <c r="E7" s="8">
        <f t="shared" si="0"/>
        <v>4.1185334003013496E-2</v>
      </c>
    </row>
    <row r="8" spans="1:5" ht="15.75" thickBot="1" x14ac:dyDescent="0.3">
      <c r="A8" s="33" t="s">
        <v>136</v>
      </c>
      <c r="B8" s="33">
        <v>336</v>
      </c>
      <c r="C8" s="33">
        <v>329</v>
      </c>
      <c r="D8" s="33">
        <v>333</v>
      </c>
      <c r="E8" s="48">
        <f t="shared" si="0"/>
        <v>1.2158054711246091E-2</v>
      </c>
    </row>
    <row r="12" spans="1:5" ht="15.75" thickBot="1" x14ac:dyDescent="0.3">
      <c r="A12" s="33"/>
      <c r="B12" s="69">
        <v>2010</v>
      </c>
      <c r="C12" s="69">
        <v>2015</v>
      </c>
      <c r="D12" s="69">
        <v>2020</v>
      </c>
      <c r="E12" s="69" t="s">
        <v>4</v>
      </c>
    </row>
    <row r="13" spans="1:5" x14ac:dyDescent="0.25">
      <c r="A13" s="7" t="s">
        <v>137</v>
      </c>
      <c r="B13">
        <v>15412</v>
      </c>
      <c r="C13">
        <v>16491</v>
      </c>
      <c r="D13">
        <v>17562</v>
      </c>
      <c r="E13" s="8">
        <f>+D13/C13-1</f>
        <v>6.4944515190103802E-2</v>
      </c>
    </row>
    <row r="14" spans="1:5" x14ac:dyDescent="0.25">
      <c r="A14" t="s">
        <v>138</v>
      </c>
      <c r="B14">
        <v>489</v>
      </c>
      <c r="C14">
        <v>490</v>
      </c>
      <c r="D14">
        <v>515</v>
      </c>
      <c r="E14" s="8">
        <f t="shared" ref="E14:E19" si="1">+D14/C14-1</f>
        <v>5.1020408163265252E-2</v>
      </c>
    </row>
    <row r="15" spans="1:5" x14ac:dyDescent="0.25">
      <c r="A15" t="s">
        <v>139</v>
      </c>
      <c r="B15">
        <v>1451</v>
      </c>
      <c r="C15">
        <v>1535</v>
      </c>
      <c r="D15">
        <v>1655</v>
      </c>
      <c r="E15" s="8">
        <f t="shared" si="1"/>
        <v>7.8175895765472347E-2</v>
      </c>
    </row>
    <row r="16" spans="1:5" x14ac:dyDescent="0.25">
      <c r="A16" t="s">
        <v>140</v>
      </c>
      <c r="B16">
        <v>2371</v>
      </c>
      <c r="C16">
        <v>2655</v>
      </c>
      <c r="D16">
        <v>2958</v>
      </c>
      <c r="E16" s="8">
        <f t="shared" si="1"/>
        <v>0.11412429378531064</v>
      </c>
    </row>
    <row r="17" spans="1:5" x14ac:dyDescent="0.25">
      <c r="A17" t="s">
        <v>141</v>
      </c>
      <c r="B17">
        <v>3421</v>
      </c>
      <c r="C17">
        <v>3857</v>
      </c>
      <c r="D17">
        <v>4250</v>
      </c>
      <c r="E17" s="8">
        <f t="shared" si="1"/>
        <v>0.10189266269121089</v>
      </c>
    </row>
    <row r="18" spans="1:5" x14ac:dyDescent="0.25">
      <c r="A18" t="s">
        <v>142</v>
      </c>
      <c r="B18">
        <v>3666</v>
      </c>
      <c r="C18">
        <v>3820</v>
      </c>
      <c r="D18">
        <v>3969</v>
      </c>
      <c r="E18" s="8">
        <f t="shared" si="1"/>
        <v>3.9005235602094235E-2</v>
      </c>
    </row>
    <row r="19" spans="1:5" x14ac:dyDescent="0.25">
      <c r="A19" t="s">
        <v>143</v>
      </c>
      <c r="B19">
        <v>4014</v>
      </c>
      <c r="C19">
        <v>4134</v>
      </c>
      <c r="D19">
        <v>4203</v>
      </c>
      <c r="E19" s="8">
        <f t="shared" si="1"/>
        <v>1.6690856313497759E-2</v>
      </c>
    </row>
    <row r="20" spans="1:5" ht="15.75" thickBot="1" x14ac:dyDescent="0.3">
      <c r="A20" s="33" t="s">
        <v>112</v>
      </c>
      <c r="B20" s="72">
        <v>0</v>
      </c>
      <c r="C20" s="72">
        <v>0</v>
      </c>
      <c r="D20" s="33">
        <v>12</v>
      </c>
      <c r="E20" s="73" t="s">
        <v>19</v>
      </c>
    </row>
    <row r="24" spans="1:5" ht="18.75" x14ac:dyDescent="0.3">
      <c r="A24" s="77" t="s">
        <v>144</v>
      </c>
      <c r="B24" s="77"/>
      <c r="C24" s="77"/>
      <c r="D24" s="77"/>
      <c r="E24" s="77"/>
    </row>
    <row r="43" spans="1:5" ht="15.75" thickBot="1" x14ac:dyDescent="0.3">
      <c r="A43" s="33"/>
      <c r="B43" s="69"/>
      <c r="C43" s="69"/>
      <c r="D43" s="69">
        <v>2020</v>
      </c>
      <c r="E43" s="69" t="s">
        <v>54</v>
      </c>
    </row>
    <row r="44" spans="1:5" x14ac:dyDescent="0.25">
      <c r="A44" s="7" t="s">
        <v>137</v>
      </c>
      <c r="D44">
        <v>17562</v>
      </c>
      <c r="E44" s="60">
        <f>D44/D$44</f>
        <v>1</v>
      </c>
    </row>
    <row r="45" spans="1:5" x14ac:dyDescent="0.25">
      <c r="A45" t="s">
        <v>145</v>
      </c>
      <c r="D45">
        <v>8194</v>
      </c>
      <c r="E45" s="60">
        <f>D45/D$44</f>
        <v>0.46657556087006036</v>
      </c>
    </row>
    <row r="46" spans="1:5" x14ac:dyDescent="0.25">
      <c r="A46" t="s">
        <v>146</v>
      </c>
      <c r="D46">
        <v>8786</v>
      </c>
      <c r="E46" s="60">
        <f t="shared" ref="E46:E47" si="2">D46/D$44</f>
        <v>0.50028470561439475</v>
      </c>
    </row>
    <row r="47" spans="1:5" ht="15.75" thickBot="1" x14ac:dyDescent="0.3">
      <c r="A47" s="33" t="s">
        <v>147</v>
      </c>
      <c r="B47" s="33"/>
      <c r="C47" s="33"/>
      <c r="D47" s="33">
        <v>582</v>
      </c>
      <c r="E47" s="68">
        <f t="shared" si="2"/>
        <v>3.3139733515544924E-2</v>
      </c>
    </row>
  </sheetData>
  <mergeCells count="2">
    <mergeCell ref="A1:E1"/>
    <mergeCell ref="A24:E24"/>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23D27-C55F-488F-86C6-864F998891CE}">
  <dimension ref="A1:P358"/>
  <sheetViews>
    <sheetView workbookViewId="0">
      <selection sqref="A1:E1"/>
    </sheetView>
  </sheetViews>
  <sheetFormatPr baseColWidth="10" defaultColWidth="11.42578125" defaultRowHeight="15" x14ac:dyDescent="0.25"/>
  <cols>
    <col min="1" max="1" width="20" style="4" customWidth="1"/>
    <col min="2" max="5" width="11.42578125" style="4"/>
    <col min="10" max="16384" width="11.42578125" style="4"/>
  </cols>
  <sheetData>
    <row r="1" spans="1:11" ht="18.75" x14ac:dyDescent="0.3">
      <c r="A1" s="77" t="s">
        <v>3</v>
      </c>
      <c r="B1" s="77"/>
      <c r="C1" s="77"/>
      <c r="D1" s="77"/>
      <c r="E1" s="77"/>
      <c r="F1" s="3"/>
      <c r="G1" s="3"/>
    </row>
    <row r="3" spans="1:11" ht="15.75" thickBot="1" x14ac:dyDescent="0.3">
      <c r="B3" s="5">
        <v>2010</v>
      </c>
      <c r="C3" s="5">
        <v>2015</v>
      </c>
      <c r="D3" s="5">
        <v>2020</v>
      </c>
      <c r="E3" s="6" t="s">
        <v>4</v>
      </c>
    </row>
    <row r="4" spans="1:11" ht="15.75" thickBot="1" x14ac:dyDescent="0.3">
      <c r="A4" s="41" t="s">
        <v>5</v>
      </c>
      <c r="B4" s="42">
        <v>36149</v>
      </c>
      <c r="C4" s="42">
        <v>37622</v>
      </c>
      <c r="D4" s="42">
        <v>39055</v>
      </c>
      <c r="E4" s="29">
        <f>(D4-C4)/C4</f>
        <v>3.8089415767370155E-2</v>
      </c>
    </row>
    <row r="5" spans="1:11" x14ac:dyDescent="0.25">
      <c r="A5" s="49" t="s">
        <v>6</v>
      </c>
      <c r="B5" s="28"/>
      <c r="C5" s="28"/>
      <c r="D5" s="28"/>
      <c r="E5" s="28"/>
      <c r="J5" s="7"/>
      <c r="K5" s="7"/>
    </row>
    <row r="6" spans="1:11" x14ac:dyDescent="0.25">
      <c r="A6" t="s">
        <v>7</v>
      </c>
      <c r="B6">
        <v>7930</v>
      </c>
      <c r="C6">
        <v>7732</v>
      </c>
      <c r="D6">
        <v>7661</v>
      </c>
      <c r="E6" s="8">
        <f>(D6-C6)/C6</f>
        <v>-9.1826176927056382E-3</v>
      </c>
      <c r="J6" s="9"/>
      <c r="K6" s="9"/>
    </row>
    <row r="7" spans="1:11" x14ac:dyDescent="0.25">
      <c r="A7" t="s">
        <v>8</v>
      </c>
      <c r="B7">
        <v>23197</v>
      </c>
      <c r="C7">
        <v>23691</v>
      </c>
      <c r="D7">
        <v>24113</v>
      </c>
      <c r="E7" s="8">
        <f>(D7-C7)/C7</f>
        <v>1.7812671478620572E-2</v>
      </c>
      <c r="J7" s="9"/>
      <c r="K7" s="9"/>
    </row>
    <row r="8" spans="1:11" ht="15.75" thickBot="1" x14ac:dyDescent="0.3">
      <c r="A8" t="s">
        <v>9</v>
      </c>
      <c r="B8">
        <v>5022</v>
      </c>
      <c r="C8">
        <v>6199</v>
      </c>
      <c r="D8">
        <v>7281</v>
      </c>
      <c r="E8" s="8">
        <f>(D8-C8)/C8</f>
        <v>0.1745442813356993</v>
      </c>
      <c r="J8" s="9"/>
      <c r="K8" s="9"/>
    </row>
    <row r="9" spans="1:11" x14ac:dyDescent="0.25">
      <c r="A9" s="38" t="s">
        <v>10</v>
      </c>
      <c r="B9" s="46"/>
      <c r="C9" s="46"/>
      <c r="D9" s="46"/>
      <c r="E9" s="46"/>
      <c r="J9" s="9"/>
      <c r="K9" s="9"/>
    </row>
    <row r="10" spans="1:11" x14ac:dyDescent="0.25">
      <c r="A10" t="s">
        <v>11</v>
      </c>
      <c r="B10">
        <v>18263</v>
      </c>
      <c r="C10">
        <v>18962</v>
      </c>
      <c r="D10">
        <v>19687</v>
      </c>
      <c r="E10" s="8">
        <f>(D10-C10)/C10</f>
        <v>3.8234363463769641E-2</v>
      </c>
      <c r="J10" s="9"/>
      <c r="K10" s="9"/>
    </row>
    <row r="11" spans="1:11" ht="15.75" thickBot="1" x14ac:dyDescent="0.3">
      <c r="A11" s="33" t="s">
        <v>12</v>
      </c>
      <c r="B11" s="33">
        <v>17886</v>
      </c>
      <c r="C11" s="33">
        <v>18660</v>
      </c>
      <c r="D11" s="33">
        <v>19368</v>
      </c>
      <c r="E11" s="48">
        <f>(D11-C11)/C11</f>
        <v>3.7942122186495175E-2</v>
      </c>
      <c r="J11" s="9"/>
      <c r="K11" s="9"/>
    </row>
    <row r="12" spans="1:11" x14ac:dyDescent="0.25">
      <c r="A12" s="21"/>
      <c r="B12" s="21"/>
      <c r="C12" s="21"/>
      <c r="D12" s="21"/>
      <c r="E12" s="21"/>
    </row>
    <row r="13" spans="1:11" x14ac:dyDescent="0.25">
      <c r="A13" s="21"/>
      <c r="B13" s="21"/>
      <c r="C13" s="21"/>
      <c r="D13" s="21"/>
      <c r="E13" s="21"/>
    </row>
    <row r="14" spans="1:11" x14ac:dyDescent="0.25">
      <c r="J14" s="10"/>
      <c r="K14" s="10"/>
    </row>
    <row r="15" spans="1:11" s="10" customFormat="1" ht="18.75" x14ac:dyDescent="0.3">
      <c r="A15" s="77" t="s">
        <v>13</v>
      </c>
      <c r="B15" s="77"/>
      <c r="C15" s="77"/>
      <c r="D15" s="77"/>
      <c r="E15" s="77"/>
      <c r="F15" s="3"/>
      <c r="G15" s="3"/>
      <c r="H15"/>
      <c r="I15"/>
    </row>
    <row r="16" spans="1:11" customFormat="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spans="1:13" customFormat="1" x14ac:dyDescent="0.25"/>
    <row r="34" spans="1:13" customFormat="1" x14ac:dyDescent="0.25"/>
    <row r="35" spans="1:13" customFormat="1" x14ac:dyDescent="0.25"/>
    <row r="36" spans="1:13" customFormat="1" x14ac:dyDescent="0.25"/>
    <row r="37" spans="1:13" customFormat="1" x14ac:dyDescent="0.25"/>
    <row r="38" spans="1:13" customFormat="1" x14ac:dyDescent="0.25"/>
    <row r="39" spans="1:13" customFormat="1" x14ac:dyDescent="0.25"/>
    <row r="40" spans="1:13" customFormat="1" x14ac:dyDescent="0.25"/>
    <row r="41" spans="1:13" customFormat="1" x14ac:dyDescent="0.25"/>
    <row r="42" spans="1:13" customFormat="1" x14ac:dyDescent="0.25"/>
    <row r="43" spans="1:13" customFormat="1" ht="18.75" x14ac:dyDescent="0.3">
      <c r="A43" s="77" t="s">
        <v>14</v>
      </c>
      <c r="B43" s="77"/>
      <c r="C43" s="77"/>
      <c r="D43" s="77"/>
      <c r="E43" s="77"/>
      <c r="F43" s="3"/>
      <c r="G43" s="3"/>
      <c r="J43" s="10"/>
      <c r="K43" s="10"/>
      <c r="L43" s="10"/>
    </row>
    <row r="44" spans="1:13" customFormat="1" x14ac:dyDescent="0.25"/>
    <row r="45" spans="1:13" customFormat="1" ht="15.75" thickBot="1" x14ac:dyDescent="0.3">
      <c r="A45" s="24" t="s">
        <v>15</v>
      </c>
      <c r="B45" s="7">
        <v>2010</v>
      </c>
      <c r="C45" s="7">
        <v>2015</v>
      </c>
      <c r="D45" s="7">
        <v>2020</v>
      </c>
    </row>
    <row r="46" spans="1:13" ht="15.75" thickBot="1" x14ac:dyDescent="0.3">
      <c r="A46" s="51" t="s">
        <v>5</v>
      </c>
      <c r="B46" s="52">
        <v>36149</v>
      </c>
      <c r="C46" s="52">
        <v>37622</v>
      </c>
      <c r="D46" s="52">
        <v>39055</v>
      </c>
      <c r="J46"/>
      <c r="K46"/>
      <c r="L46"/>
      <c r="M46"/>
    </row>
    <row r="47" spans="1:13" x14ac:dyDescent="0.25">
      <c r="A47" s="50" t="s">
        <v>49</v>
      </c>
      <c r="B47" s="22"/>
      <c r="C47" s="22"/>
      <c r="D47" s="22"/>
      <c r="J47"/>
      <c r="K47"/>
      <c r="L47"/>
      <c r="M47"/>
    </row>
    <row r="48" spans="1:13" x14ac:dyDescent="0.25">
      <c r="A48" s="25">
        <v>0</v>
      </c>
      <c r="B48" s="22">
        <v>335</v>
      </c>
      <c r="C48" s="22">
        <v>325</v>
      </c>
      <c r="D48" s="22">
        <v>351</v>
      </c>
    </row>
    <row r="49" spans="1:10" x14ac:dyDescent="0.25">
      <c r="A49" s="26">
        <v>1</v>
      </c>
      <c r="B49" s="11">
        <v>416</v>
      </c>
      <c r="C49" s="11">
        <v>376</v>
      </c>
      <c r="D49" s="11">
        <v>373</v>
      </c>
      <c r="J49" s="10"/>
    </row>
    <row r="50" spans="1:10" x14ac:dyDescent="0.25">
      <c r="A50" s="26">
        <v>2</v>
      </c>
      <c r="B50" s="11">
        <v>355</v>
      </c>
      <c r="C50" s="11">
        <v>364</v>
      </c>
      <c r="D50" s="11">
        <v>404</v>
      </c>
    </row>
    <row r="51" spans="1:10" x14ac:dyDescent="0.25">
      <c r="A51" s="26">
        <v>3</v>
      </c>
      <c r="B51" s="11">
        <v>369</v>
      </c>
      <c r="C51" s="11">
        <v>370</v>
      </c>
      <c r="D51" s="11">
        <v>363</v>
      </c>
    </row>
    <row r="52" spans="1:10" x14ac:dyDescent="0.25">
      <c r="A52" s="26">
        <v>4</v>
      </c>
      <c r="B52" s="11">
        <v>363</v>
      </c>
      <c r="C52" s="11">
        <v>394</v>
      </c>
      <c r="D52" s="11">
        <v>406</v>
      </c>
    </row>
    <row r="53" spans="1:10" x14ac:dyDescent="0.25">
      <c r="A53" s="26">
        <v>5</v>
      </c>
      <c r="B53" s="11">
        <v>384</v>
      </c>
      <c r="C53" s="11">
        <v>345</v>
      </c>
      <c r="D53" s="11">
        <v>333</v>
      </c>
    </row>
    <row r="54" spans="1:10" x14ac:dyDescent="0.25">
      <c r="A54" s="26">
        <v>6</v>
      </c>
      <c r="B54" s="11">
        <v>378</v>
      </c>
      <c r="C54" s="11">
        <v>415</v>
      </c>
      <c r="D54" s="11">
        <v>388</v>
      </c>
    </row>
    <row r="55" spans="1:10" x14ac:dyDescent="0.25">
      <c r="A55" s="26">
        <v>7</v>
      </c>
      <c r="B55" s="11">
        <v>349</v>
      </c>
      <c r="C55" s="11">
        <v>359</v>
      </c>
      <c r="D55" s="11">
        <v>377</v>
      </c>
    </row>
    <row r="56" spans="1:10" x14ac:dyDescent="0.25">
      <c r="A56" s="26">
        <v>8</v>
      </c>
      <c r="B56" s="11">
        <v>384</v>
      </c>
      <c r="C56" s="11">
        <v>373</v>
      </c>
      <c r="D56" s="11">
        <v>380</v>
      </c>
    </row>
    <row r="57" spans="1:10" x14ac:dyDescent="0.25">
      <c r="A57" s="26">
        <v>9</v>
      </c>
      <c r="B57" s="11">
        <v>381</v>
      </c>
      <c r="C57" s="11">
        <v>379</v>
      </c>
      <c r="D57" s="11">
        <v>409</v>
      </c>
    </row>
    <row r="58" spans="1:10" x14ac:dyDescent="0.25">
      <c r="A58" s="26">
        <v>10</v>
      </c>
      <c r="B58" s="11">
        <v>401</v>
      </c>
      <c r="C58" s="11">
        <v>386</v>
      </c>
      <c r="D58" s="11">
        <v>352</v>
      </c>
    </row>
    <row r="59" spans="1:10" x14ac:dyDescent="0.25">
      <c r="A59" s="26">
        <v>11</v>
      </c>
      <c r="B59" s="11">
        <v>404</v>
      </c>
      <c r="C59" s="11">
        <v>397</v>
      </c>
      <c r="D59" s="11">
        <v>425</v>
      </c>
    </row>
    <row r="60" spans="1:10" x14ac:dyDescent="0.25">
      <c r="A60" s="26">
        <v>12</v>
      </c>
      <c r="B60" s="11">
        <v>391</v>
      </c>
      <c r="C60" s="11">
        <v>351</v>
      </c>
      <c r="D60" s="11">
        <v>367</v>
      </c>
    </row>
    <row r="61" spans="1:10" x14ac:dyDescent="0.25">
      <c r="A61" s="26">
        <v>13</v>
      </c>
      <c r="B61" s="11">
        <v>449</v>
      </c>
      <c r="C61" s="11">
        <v>390</v>
      </c>
      <c r="D61" s="11">
        <v>380</v>
      </c>
    </row>
    <row r="62" spans="1:10" x14ac:dyDescent="0.25">
      <c r="A62" s="26">
        <v>14</v>
      </c>
      <c r="B62" s="11">
        <v>416</v>
      </c>
      <c r="C62" s="11">
        <v>386</v>
      </c>
      <c r="D62" s="11">
        <v>387</v>
      </c>
    </row>
    <row r="63" spans="1:10" x14ac:dyDescent="0.25">
      <c r="A63" s="26">
        <v>15</v>
      </c>
      <c r="B63" s="11">
        <v>449</v>
      </c>
      <c r="C63" s="11">
        <v>415</v>
      </c>
      <c r="D63" s="11">
        <v>397</v>
      </c>
    </row>
    <row r="64" spans="1:10" x14ac:dyDescent="0.25">
      <c r="A64" s="26">
        <v>16</v>
      </c>
      <c r="B64" s="11">
        <v>404</v>
      </c>
      <c r="C64" s="11">
        <v>414</v>
      </c>
      <c r="D64" s="11">
        <v>407</v>
      </c>
    </row>
    <row r="65" spans="1:4" x14ac:dyDescent="0.25">
      <c r="A65" s="26">
        <v>17</v>
      </c>
      <c r="B65" s="11">
        <v>445</v>
      </c>
      <c r="C65" s="11">
        <v>409</v>
      </c>
      <c r="D65" s="11">
        <v>360</v>
      </c>
    </row>
    <row r="66" spans="1:4" x14ac:dyDescent="0.25">
      <c r="A66" s="26">
        <v>18</v>
      </c>
      <c r="B66" s="11">
        <v>405</v>
      </c>
      <c r="C66" s="11">
        <v>455</v>
      </c>
      <c r="D66" s="11">
        <v>404</v>
      </c>
    </row>
    <row r="67" spans="1:4" x14ac:dyDescent="0.25">
      <c r="A67" s="26">
        <v>19</v>
      </c>
      <c r="B67" s="11">
        <v>452</v>
      </c>
      <c r="C67" s="11">
        <v>429</v>
      </c>
      <c r="D67" s="11">
        <v>398</v>
      </c>
    </row>
    <row r="68" spans="1:4" x14ac:dyDescent="0.25">
      <c r="A68" s="26">
        <v>20</v>
      </c>
      <c r="B68" s="11">
        <v>440</v>
      </c>
      <c r="C68" s="11">
        <v>467</v>
      </c>
      <c r="D68" s="11">
        <v>423</v>
      </c>
    </row>
    <row r="69" spans="1:4" x14ac:dyDescent="0.25">
      <c r="A69" s="26">
        <v>21</v>
      </c>
      <c r="B69" s="11">
        <v>453</v>
      </c>
      <c r="C69" s="11">
        <v>423</v>
      </c>
      <c r="D69" s="11">
        <v>416</v>
      </c>
    </row>
    <row r="70" spans="1:4" x14ac:dyDescent="0.25">
      <c r="A70" s="26">
        <v>22</v>
      </c>
      <c r="B70" s="11">
        <v>469</v>
      </c>
      <c r="C70" s="11">
        <v>461</v>
      </c>
      <c r="D70" s="11">
        <v>410</v>
      </c>
    </row>
    <row r="71" spans="1:4" x14ac:dyDescent="0.25">
      <c r="A71" s="26">
        <v>23</v>
      </c>
      <c r="B71" s="11">
        <v>439</v>
      </c>
      <c r="C71" s="11">
        <v>430</v>
      </c>
      <c r="D71" s="11">
        <v>463</v>
      </c>
    </row>
    <row r="72" spans="1:4" x14ac:dyDescent="0.25">
      <c r="A72" s="26">
        <v>24</v>
      </c>
      <c r="B72" s="11">
        <v>419</v>
      </c>
      <c r="C72" s="11">
        <v>463</v>
      </c>
      <c r="D72" s="11">
        <v>441</v>
      </c>
    </row>
    <row r="73" spans="1:4" x14ac:dyDescent="0.25">
      <c r="A73" s="26">
        <v>25</v>
      </c>
      <c r="B73" s="11">
        <v>451</v>
      </c>
      <c r="C73" s="11">
        <v>451</v>
      </c>
      <c r="D73" s="11">
        <v>479</v>
      </c>
    </row>
    <row r="74" spans="1:4" x14ac:dyDescent="0.25">
      <c r="A74" s="26">
        <v>26</v>
      </c>
      <c r="B74" s="11">
        <v>450</v>
      </c>
      <c r="C74" s="11">
        <v>458</v>
      </c>
      <c r="D74" s="11">
        <v>427</v>
      </c>
    </row>
    <row r="75" spans="1:4" x14ac:dyDescent="0.25">
      <c r="A75" s="26">
        <v>27</v>
      </c>
      <c r="B75" s="11">
        <v>419</v>
      </c>
      <c r="C75" s="11">
        <v>464</v>
      </c>
      <c r="D75" s="11">
        <v>489</v>
      </c>
    </row>
    <row r="76" spans="1:4" x14ac:dyDescent="0.25">
      <c r="A76" s="26">
        <v>28</v>
      </c>
      <c r="B76" s="11">
        <v>458</v>
      </c>
      <c r="C76" s="11">
        <v>465</v>
      </c>
      <c r="D76" s="11">
        <v>453</v>
      </c>
    </row>
    <row r="77" spans="1:4" x14ac:dyDescent="0.25">
      <c r="A77" s="26">
        <v>29</v>
      </c>
      <c r="B77" s="11">
        <v>446</v>
      </c>
      <c r="C77" s="11">
        <v>448</v>
      </c>
      <c r="D77" s="11">
        <v>482</v>
      </c>
    </row>
    <row r="78" spans="1:4" x14ac:dyDescent="0.25">
      <c r="A78" s="26">
        <v>30</v>
      </c>
      <c r="B78" s="11">
        <v>483</v>
      </c>
      <c r="C78" s="11">
        <v>460</v>
      </c>
      <c r="D78" s="11">
        <v>472</v>
      </c>
    </row>
    <row r="79" spans="1:4" x14ac:dyDescent="0.25">
      <c r="A79" s="26">
        <v>31</v>
      </c>
      <c r="B79" s="11">
        <v>465</v>
      </c>
      <c r="C79" s="11">
        <v>458</v>
      </c>
      <c r="D79" s="11">
        <v>496</v>
      </c>
    </row>
    <row r="80" spans="1:4" x14ac:dyDescent="0.25">
      <c r="A80" s="26">
        <v>32</v>
      </c>
      <c r="B80" s="11">
        <v>445</v>
      </c>
      <c r="C80" s="11">
        <v>434</v>
      </c>
      <c r="D80" s="11">
        <v>506</v>
      </c>
    </row>
    <row r="81" spans="1:4" x14ac:dyDescent="0.25">
      <c r="A81" s="26">
        <v>33</v>
      </c>
      <c r="B81" s="11">
        <v>474</v>
      </c>
      <c r="C81" s="11">
        <v>487</v>
      </c>
      <c r="D81" s="11">
        <v>507</v>
      </c>
    </row>
    <row r="82" spans="1:4" x14ac:dyDescent="0.25">
      <c r="A82" s="26">
        <v>34</v>
      </c>
      <c r="B82" s="11">
        <v>479</v>
      </c>
      <c r="C82" s="11">
        <v>459</v>
      </c>
      <c r="D82" s="11">
        <v>486</v>
      </c>
    </row>
    <row r="83" spans="1:4" x14ac:dyDescent="0.25">
      <c r="A83" s="26">
        <v>35</v>
      </c>
      <c r="B83" s="11">
        <v>479</v>
      </c>
      <c r="C83" s="11">
        <v>520</v>
      </c>
      <c r="D83" s="11">
        <v>501</v>
      </c>
    </row>
    <row r="84" spans="1:4" x14ac:dyDescent="0.25">
      <c r="A84" s="26">
        <v>36</v>
      </c>
      <c r="B84" s="11">
        <v>490</v>
      </c>
      <c r="C84" s="11">
        <v>492</v>
      </c>
      <c r="D84" s="11">
        <v>522</v>
      </c>
    </row>
    <row r="85" spans="1:4" x14ac:dyDescent="0.25">
      <c r="A85" s="26">
        <v>37</v>
      </c>
      <c r="B85" s="11">
        <v>549</v>
      </c>
      <c r="C85" s="11">
        <v>482</v>
      </c>
      <c r="D85" s="11">
        <v>488</v>
      </c>
    </row>
    <row r="86" spans="1:4" x14ac:dyDescent="0.25">
      <c r="A86" s="26">
        <v>38</v>
      </c>
      <c r="B86" s="11">
        <v>537</v>
      </c>
      <c r="C86" s="11">
        <v>500</v>
      </c>
      <c r="D86" s="11">
        <v>537</v>
      </c>
    </row>
    <row r="87" spans="1:4" x14ac:dyDescent="0.25">
      <c r="A87" s="26">
        <v>39</v>
      </c>
      <c r="B87" s="11">
        <v>557</v>
      </c>
      <c r="C87" s="11">
        <v>501</v>
      </c>
      <c r="D87" s="11">
        <v>495</v>
      </c>
    </row>
    <row r="88" spans="1:4" x14ac:dyDescent="0.25">
      <c r="A88" s="26">
        <v>40</v>
      </c>
      <c r="B88" s="11">
        <v>610</v>
      </c>
      <c r="C88" s="11">
        <v>505</v>
      </c>
      <c r="D88" s="11">
        <v>533</v>
      </c>
    </row>
    <row r="89" spans="1:4" x14ac:dyDescent="0.25">
      <c r="A89" s="26">
        <v>41</v>
      </c>
      <c r="B89" s="11">
        <v>608</v>
      </c>
      <c r="C89" s="11">
        <v>513</v>
      </c>
      <c r="D89" s="11">
        <v>505</v>
      </c>
    </row>
    <row r="90" spans="1:4" x14ac:dyDescent="0.25">
      <c r="A90" s="26">
        <v>42</v>
      </c>
      <c r="B90" s="11">
        <v>684</v>
      </c>
      <c r="C90" s="11">
        <v>583</v>
      </c>
      <c r="D90" s="11">
        <v>498</v>
      </c>
    </row>
    <row r="91" spans="1:4" x14ac:dyDescent="0.25">
      <c r="A91" s="26">
        <v>43</v>
      </c>
      <c r="B91" s="11">
        <v>633</v>
      </c>
      <c r="C91" s="11">
        <v>568</v>
      </c>
      <c r="D91" s="11">
        <v>524</v>
      </c>
    </row>
    <row r="92" spans="1:4" x14ac:dyDescent="0.25">
      <c r="A92" s="26">
        <v>44</v>
      </c>
      <c r="B92" s="11">
        <v>617</v>
      </c>
      <c r="C92" s="11">
        <v>580</v>
      </c>
      <c r="D92" s="11">
        <v>537</v>
      </c>
    </row>
    <row r="93" spans="1:4" x14ac:dyDescent="0.25">
      <c r="A93" s="26">
        <v>45</v>
      </c>
      <c r="B93" s="11">
        <v>603</v>
      </c>
      <c r="C93" s="11">
        <v>642</v>
      </c>
      <c r="D93" s="11">
        <v>528</v>
      </c>
    </row>
    <row r="94" spans="1:4" x14ac:dyDescent="0.25">
      <c r="A94" s="26">
        <v>46</v>
      </c>
      <c r="B94" s="11">
        <v>644</v>
      </c>
      <c r="C94" s="11">
        <v>635</v>
      </c>
      <c r="D94" s="11">
        <v>534</v>
      </c>
    </row>
    <row r="95" spans="1:4" x14ac:dyDescent="0.25">
      <c r="A95" s="26">
        <v>47</v>
      </c>
      <c r="B95" s="11">
        <v>629</v>
      </c>
      <c r="C95" s="11">
        <v>708</v>
      </c>
      <c r="D95" s="11">
        <v>600</v>
      </c>
    </row>
    <row r="96" spans="1:4" x14ac:dyDescent="0.25">
      <c r="A96" s="26">
        <v>48</v>
      </c>
      <c r="B96" s="11">
        <v>622</v>
      </c>
      <c r="C96" s="11">
        <v>649</v>
      </c>
      <c r="D96" s="11">
        <v>575</v>
      </c>
    </row>
    <row r="97" spans="1:4" x14ac:dyDescent="0.25">
      <c r="A97" s="26">
        <v>49</v>
      </c>
      <c r="B97" s="11">
        <v>586</v>
      </c>
      <c r="C97" s="11">
        <v>618</v>
      </c>
      <c r="D97" s="11">
        <v>594</v>
      </c>
    </row>
    <row r="98" spans="1:4" x14ac:dyDescent="0.25">
      <c r="A98" s="26">
        <v>50</v>
      </c>
      <c r="B98" s="11">
        <v>613</v>
      </c>
      <c r="C98" s="11">
        <v>616</v>
      </c>
      <c r="D98" s="11">
        <v>658</v>
      </c>
    </row>
    <row r="99" spans="1:4" x14ac:dyDescent="0.25">
      <c r="A99" s="26">
        <v>51</v>
      </c>
      <c r="B99" s="11">
        <v>576</v>
      </c>
      <c r="C99" s="11">
        <v>667</v>
      </c>
      <c r="D99" s="11">
        <v>639</v>
      </c>
    </row>
    <row r="100" spans="1:4" x14ac:dyDescent="0.25">
      <c r="A100" s="26">
        <v>52</v>
      </c>
      <c r="B100" s="11">
        <v>565</v>
      </c>
      <c r="C100" s="11">
        <v>650</v>
      </c>
      <c r="D100" s="11">
        <v>704</v>
      </c>
    </row>
    <row r="101" spans="1:4" x14ac:dyDescent="0.25">
      <c r="A101" s="26">
        <v>53</v>
      </c>
      <c r="B101" s="11">
        <v>557</v>
      </c>
      <c r="C101" s="11">
        <v>624</v>
      </c>
      <c r="D101" s="11">
        <v>645</v>
      </c>
    </row>
    <row r="102" spans="1:4" x14ac:dyDescent="0.25">
      <c r="A102" s="26">
        <v>54</v>
      </c>
      <c r="B102" s="11">
        <v>543</v>
      </c>
      <c r="C102" s="11">
        <v>601</v>
      </c>
      <c r="D102" s="11">
        <v>623</v>
      </c>
    </row>
    <row r="103" spans="1:4" x14ac:dyDescent="0.25">
      <c r="A103" s="26">
        <v>55</v>
      </c>
      <c r="B103" s="11">
        <v>524</v>
      </c>
      <c r="C103" s="11">
        <v>615</v>
      </c>
      <c r="D103" s="11">
        <v>620</v>
      </c>
    </row>
    <row r="104" spans="1:4" x14ac:dyDescent="0.25">
      <c r="A104" s="26">
        <v>56</v>
      </c>
      <c r="B104" s="11">
        <v>500</v>
      </c>
      <c r="C104" s="11">
        <v>586</v>
      </c>
      <c r="D104" s="11">
        <v>671</v>
      </c>
    </row>
    <row r="105" spans="1:4" x14ac:dyDescent="0.25">
      <c r="A105" s="26">
        <v>57</v>
      </c>
      <c r="B105" s="11">
        <v>482</v>
      </c>
      <c r="C105" s="11">
        <v>559</v>
      </c>
      <c r="D105" s="11">
        <v>639</v>
      </c>
    </row>
    <row r="106" spans="1:4" x14ac:dyDescent="0.25">
      <c r="A106" s="26">
        <v>58</v>
      </c>
      <c r="B106" s="11">
        <v>478</v>
      </c>
      <c r="C106" s="11">
        <v>566</v>
      </c>
      <c r="D106" s="11">
        <v>632</v>
      </c>
    </row>
    <row r="107" spans="1:4" x14ac:dyDescent="0.25">
      <c r="A107" s="26">
        <v>59</v>
      </c>
      <c r="B107" s="11">
        <v>474</v>
      </c>
      <c r="C107" s="11">
        <v>527</v>
      </c>
      <c r="D107" s="11">
        <v>603</v>
      </c>
    </row>
    <row r="108" spans="1:4" x14ac:dyDescent="0.25">
      <c r="A108" s="26">
        <v>60</v>
      </c>
      <c r="B108" s="11">
        <v>453</v>
      </c>
      <c r="C108" s="11">
        <v>493</v>
      </c>
      <c r="D108" s="11">
        <v>603</v>
      </c>
    </row>
    <row r="109" spans="1:4" x14ac:dyDescent="0.25">
      <c r="A109" s="26">
        <v>61</v>
      </c>
      <c r="B109" s="11">
        <v>461</v>
      </c>
      <c r="C109" s="11">
        <v>486</v>
      </c>
      <c r="D109" s="11">
        <v>578</v>
      </c>
    </row>
    <row r="110" spans="1:4" x14ac:dyDescent="0.25">
      <c r="A110" s="26">
        <v>62</v>
      </c>
      <c r="B110" s="11">
        <v>467</v>
      </c>
      <c r="C110" s="11">
        <v>471</v>
      </c>
      <c r="D110" s="11">
        <v>537</v>
      </c>
    </row>
    <row r="111" spans="1:4" x14ac:dyDescent="0.25">
      <c r="A111" s="26">
        <v>63</v>
      </c>
      <c r="B111" s="11">
        <v>430</v>
      </c>
      <c r="C111" s="11">
        <v>457</v>
      </c>
      <c r="D111" s="11">
        <v>532</v>
      </c>
    </row>
    <row r="112" spans="1:4" x14ac:dyDescent="0.25">
      <c r="A112" s="26">
        <v>64</v>
      </c>
      <c r="B112" s="11">
        <v>436</v>
      </c>
      <c r="C112" s="11">
        <v>449</v>
      </c>
      <c r="D112" s="11">
        <v>508</v>
      </c>
    </row>
    <row r="113" spans="1:4" x14ac:dyDescent="0.25">
      <c r="A113" s="26">
        <v>65</v>
      </c>
      <c r="B113" s="11">
        <v>338</v>
      </c>
      <c r="C113" s="11">
        <v>432</v>
      </c>
      <c r="D113" s="11">
        <v>475</v>
      </c>
    </row>
    <row r="114" spans="1:4" x14ac:dyDescent="0.25">
      <c r="A114" s="26">
        <v>66</v>
      </c>
      <c r="B114" s="11">
        <v>414</v>
      </c>
      <c r="C114" s="11">
        <v>424</v>
      </c>
      <c r="D114" s="11">
        <v>459</v>
      </c>
    </row>
    <row r="115" spans="1:4" x14ac:dyDescent="0.25">
      <c r="A115" s="26">
        <v>67</v>
      </c>
      <c r="B115" s="11">
        <v>368</v>
      </c>
      <c r="C115" s="11">
        <v>452</v>
      </c>
      <c r="D115" s="11">
        <v>430</v>
      </c>
    </row>
    <row r="116" spans="1:4" x14ac:dyDescent="0.25">
      <c r="A116" s="26">
        <v>68</v>
      </c>
      <c r="B116" s="11">
        <v>350</v>
      </c>
      <c r="C116" s="11">
        <v>405</v>
      </c>
      <c r="D116" s="11">
        <v>422</v>
      </c>
    </row>
    <row r="117" spans="1:4" x14ac:dyDescent="0.25">
      <c r="A117" s="26">
        <v>69</v>
      </c>
      <c r="B117" s="11">
        <v>318</v>
      </c>
      <c r="C117" s="11">
        <v>402</v>
      </c>
      <c r="D117" s="11">
        <v>440</v>
      </c>
    </row>
    <row r="118" spans="1:4" x14ac:dyDescent="0.25">
      <c r="A118" s="26">
        <v>70</v>
      </c>
      <c r="B118" s="11">
        <v>322</v>
      </c>
      <c r="C118" s="11">
        <v>326</v>
      </c>
      <c r="D118" s="11">
        <v>394</v>
      </c>
    </row>
    <row r="119" spans="1:4" x14ac:dyDescent="0.25">
      <c r="A119" s="26">
        <v>71</v>
      </c>
      <c r="B119" s="11">
        <v>265</v>
      </c>
      <c r="C119" s="11">
        <v>387</v>
      </c>
      <c r="D119" s="11">
        <v>401</v>
      </c>
    </row>
    <row r="120" spans="1:4" x14ac:dyDescent="0.25">
      <c r="A120" s="26">
        <v>72</v>
      </c>
      <c r="B120" s="11">
        <v>214</v>
      </c>
      <c r="C120" s="11">
        <v>344</v>
      </c>
      <c r="D120" s="11">
        <v>420</v>
      </c>
    </row>
    <row r="121" spans="1:4" x14ac:dyDescent="0.25">
      <c r="A121" s="26">
        <v>73</v>
      </c>
      <c r="B121" s="11">
        <v>242</v>
      </c>
      <c r="C121" s="11">
        <v>325</v>
      </c>
      <c r="D121" s="11">
        <v>368</v>
      </c>
    </row>
    <row r="122" spans="1:4" x14ac:dyDescent="0.25">
      <c r="A122" s="26">
        <v>74</v>
      </c>
      <c r="B122" s="11">
        <v>201</v>
      </c>
      <c r="C122" s="11">
        <v>285</v>
      </c>
      <c r="D122" s="11">
        <v>373</v>
      </c>
    </row>
    <row r="123" spans="1:4" x14ac:dyDescent="0.25">
      <c r="A123" s="26">
        <v>75</v>
      </c>
      <c r="B123" s="11">
        <v>187</v>
      </c>
      <c r="C123" s="11">
        <v>301</v>
      </c>
      <c r="D123" s="11">
        <v>296</v>
      </c>
    </row>
    <row r="124" spans="1:4" x14ac:dyDescent="0.25">
      <c r="A124" s="26">
        <v>76</v>
      </c>
      <c r="B124" s="11">
        <v>190</v>
      </c>
      <c r="C124" s="11">
        <v>242</v>
      </c>
      <c r="D124" s="11">
        <v>363</v>
      </c>
    </row>
    <row r="125" spans="1:4" x14ac:dyDescent="0.25">
      <c r="A125" s="26">
        <v>77</v>
      </c>
      <c r="B125" s="11">
        <v>185</v>
      </c>
      <c r="C125" s="11">
        <v>204</v>
      </c>
      <c r="D125" s="11">
        <v>306</v>
      </c>
    </row>
    <row r="126" spans="1:4" x14ac:dyDescent="0.25">
      <c r="A126" s="26">
        <v>78</v>
      </c>
      <c r="B126" s="11">
        <v>146</v>
      </c>
      <c r="C126" s="11">
        <v>213</v>
      </c>
      <c r="D126" s="11">
        <v>281</v>
      </c>
    </row>
    <row r="127" spans="1:4" x14ac:dyDescent="0.25">
      <c r="A127" s="26">
        <v>79</v>
      </c>
      <c r="B127" s="11">
        <v>121</v>
      </c>
      <c r="C127" s="11">
        <v>171</v>
      </c>
      <c r="D127" s="11">
        <v>244</v>
      </c>
    </row>
    <row r="128" spans="1:4" x14ac:dyDescent="0.25">
      <c r="A128" s="26">
        <v>80</v>
      </c>
      <c r="B128" s="11">
        <v>122</v>
      </c>
      <c r="C128" s="11">
        <v>157</v>
      </c>
      <c r="D128" s="11">
        <v>247</v>
      </c>
    </row>
    <row r="129" spans="1:4" x14ac:dyDescent="0.25">
      <c r="A129" s="26">
        <v>81</v>
      </c>
      <c r="B129" s="11">
        <v>138</v>
      </c>
      <c r="C129" s="11">
        <v>163</v>
      </c>
      <c r="D129" s="11">
        <v>201</v>
      </c>
    </row>
    <row r="130" spans="1:4" x14ac:dyDescent="0.25">
      <c r="A130" s="26">
        <v>82</v>
      </c>
      <c r="B130" s="11">
        <v>124</v>
      </c>
      <c r="C130" s="11">
        <v>154</v>
      </c>
      <c r="D130" s="11">
        <v>169</v>
      </c>
    </row>
    <row r="131" spans="1:4" x14ac:dyDescent="0.25">
      <c r="A131" s="26">
        <v>83</v>
      </c>
      <c r="B131" s="11">
        <v>120</v>
      </c>
      <c r="C131" s="11">
        <v>112</v>
      </c>
      <c r="D131" s="11">
        <v>161</v>
      </c>
    </row>
    <row r="132" spans="1:4" x14ac:dyDescent="0.25">
      <c r="A132" s="26">
        <v>84</v>
      </c>
      <c r="B132" s="11">
        <v>117</v>
      </c>
      <c r="C132" s="11">
        <v>96</v>
      </c>
      <c r="D132" s="11">
        <v>132</v>
      </c>
    </row>
    <row r="133" spans="1:4" x14ac:dyDescent="0.25">
      <c r="A133" s="26">
        <v>85</v>
      </c>
      <c r="B133" s="11">
        <v>83</v>
      </c>
      <c r="C133" s="11">
        <v>87</v>
      </c>
      <c r="D133" s="11">
        <v>114</v>
      </c>
    </row>
    <row r="134" spans="1:4" x14ac:dyDescent="0.25">
      <c r="A134" s="26">
        <v>86</v>
      </c>
      <c r="B134" s="11">
        <v>95</v>
      </c>
      <c r="C134" s="11">
        <v>101</v>
      </c>
      <c r="D134" s="11">
        <v>114</v>
      </c>
    </row>
    <row r="135" spans="1:4" x14ac:dyDescent="0.25">
      <c r="A135" s="26">
        <v>87</v>
      </c>
      <c r="B135" s="11">
        <v>71</v>
      </c>
      <c r="C135" s="11">
        <v>74</v>
      </c>
      <c r="D135" s="11">
        <v>105</v>
      </c>
    </row>
    <row r="136" spans="1:4" x14ac:dyDescent="0.25">
      <c r="A136" s="26">
        <v>88</v>
      </c>
      <c r="B136" s="11">
        <v>68</v>
      </c>
      <c r="C136" s="11">
        <v>70</v>
      </c>
      <c r="D136" s="11">
        <v>85</v>
      </c>
    </row>
    <row r="137" spans="1:4" x14ac:dyDescent="0.25">
      <c r="A137" s="26">
        <v>89</v>
      </c>
      <c r="B137" s="11">
        <v>56</v>
      </c>
      <c r="C137" s="11">
        <v>66</v>
      </c>
      <c r="D137" s="11">
        <v>60</v>
      </c>
    </row>
    <row r="138" spans="1:4" x14ac:dyDescent="0.25">
      <c r="A138" s="26">
        <v>90</v>
      </c>
      <c r="B138" s="11">
        <v>50</v>
      </c>
      <c r="C138" s="11">
        <v>46</v>
      </c>
      <c r="D138" s="11">
        <v>45</v>
      </c>
    </row>
    <row r="139" spans="1:4" x14ac:dyDescent="0.25">
      <c r="A139" s="26">
        <v>91</v>
      </c>
      <c r="B139" s="11">
        <v>31</v>
      </c>
      <c r="C139" s="11">
        <v>47</v>
      </c>
      <c r="D139" s="11">
        <v>47</v>
      </c>
    </row>
    <row r="140" spans="1:4" x14ac:dyDescent="0.25">
      <c r="A140" s="26">
        <v>92</v>
      </c>
      <c r="B140" s="11">
        <v>25</v>
      </c>
      <c r="C140" s="11">
        <v>37</v>
      </c>
      <c r="D140" s="11">
        <v>35</v>
      </c>
    </row>
    <row r="141" spans="1:4" x14ac:dyDescent="0.25">
      <c r="A141" s="26">
        <v>93</v>
      </c>
      <c r="B141" s="11">
        <v>13</v>
      </c>
      <c r="C141" s="11">
        <v>26</v>
      </c>
      <c r="D141" s="11">
        <v>30</v>
      </c>
    </row>
    <row r="142" spans="1:4" x14ac:dyDescent="0.25">
      <c r="A142" s="26">
        <v>94</v>
      </c>
      <c r="B142" s="11">
        <v>13</v>
      </c>
      <c r="C142" s="11">
        <v>15</v>
      </c>
      <c r="D142" s="11">
        <v>22</v>
      </c>
    </row>
    <row r="143" spans="1:4" x14ac:dyDescent="0.25">
      <c r="A143" s="26">
        <v>95</v>
      </c>
      <c r="B143" s="11">
        <v>11</v>
      </c>
      <c r="C143" s="11">
        <v>16</v>
      </c>
      <c r="D143" s="11">
        <v>12</v>
      </c>
    </row>
    <row r="144" spans="1:4" x14ac:dyDescent="0.25">
      <c r="A144" s="26">
        <v>96</v>
      </c>
      <c r="B144" s="11">
        <v>12</v>
      </c>
      <c r="C144" s="11">
        <v>8</v>
      </c>
      <c r="D144" s="11">
        <v>13</v>
      </c>
    </row>
    <row r="145" spans="1:16" x14ac:dyDescent="0.25">
      <c r="A145" s="26">
        <v>97</v>
      </c>
      <c r="B145" s="11">
        <v>3</v>
      </c>
      <c r="C145" s="11">
        <v>2</v>
      </c>
      <c r="D145" s="11">
        <v>9</v>
      </c>
    </row>
    <row r="146" spans="1:16" x14ac:dyDescent="0.25">
      <c r="A146" s="26">
        <v>98</v>
      </c>
      <c r="B146" s="11">
        <v>6</v>
      </c>
      <c r="C146" s="11">
        <v>3</v>
      </c>
      <c r="D146" s="11">
        <v>2</v>
      </c>
    </row>
    <row r="147" spans="1:16" x14ac:dyDescent="0.25">
      <c r="A147" s="26">
        <v>99</v>
      </c>
      <c r="B147" s="11">
        <v>1</v>
      </c>
      <c r="C147" s="11">
        <v>0</v>
      </c>
      <c r="D147" s="11">
        <v>1</v>
      </c>
    </row>
    <row r="148" spans="1:16" x14ac:dyDescent="0.25">
      <c r="A148" s="26" t="s">
        <v>16</v>
      </c>
      <c r="B148" s="11">
        <v>2</v>
      </c>
      <c r="C148" s="11">
        <v>6</v>
      </c>
      <c r="D148" s="11">
        <v>5</v>
      </c>
      <c r="F148" s="4"/>
      <c r="H148" s="4"/>
      <c r="I148" s="4"/>
      <c r="N148" s="10"/>
      <c r="O148" s="10"/>
      <c r="P148" s="12"/>
    </row>
    <row r="149" spans="1:16" x14ac:dyDescent="0.25">
      <c r="A149" s="26"/>
      <c r="N149" s="10"/>
      <c r="O149" s="10"/>
      <c r="P149" s="12"/>
    </row>
    <row r="150" spans="1:16" ht="15.75" thickBot="1" x14ac:dyDescent="0.3">
      <c r="A150" s="24" t="s">
        <v>11</v>
      </c>
      <c r="B150" s="7">
        <v>2010</v>
      </c>
      <c r="C150" s="7">
        <v>2015</v>
      </c>
      <c r="D150" s="7">
        <v>2020</v>
      </c>
      <c r="F150" s="4"/>
      <c r="H150" s="4"/>
      <c r="I150" s="4"/>
      <c r="O150" s="10"/>
      <c r="P150" s="12"/>
    </row>
    <row r="151" spans="1:16" ht="15.75" thickBot="1" x14ac:dyDescent="0.3">
      <c r="A151" s="51" t="s">
        <v>5</v>
      </c>
      <c r="B151" s="52">
        <v>18263</v>
      </c>
      <c r="C151" s="52">
        <v>18962</v>
      </c>
      <c r="D151" s="52">
        <v>19687</v>
      </c>
      <c r="F151" s="4"/>
      <c r="H151" s="4"/>
      <c r="I151" s="4"/>
      <c r="O151" s="10"/>
      <c r="P151" s="12"/>
    </row>
    <row r="152" spans="1:16" x14ac:dyDescent="0.25">
      <c r="A152" s="50" t="s">
        <v>49</v>
      </c>
      <c r="B152" s="22"/>
      <c r="C152" s="22"/>
      <c r="D152" s="22"/>
      <c r="F152" s="4"/>
      <c r="H152" s="4"/>
      <c r="I152" s="4"/>
      <c r="K152" s="13" t="s">
        <v>17</v>
      </c>
      <c r="L152" s="14">
        <v>2010</v>
      </c>
      <c r="M152" s="14">
        <v>2015</v>
      </c>
      <c r="N152" s="14">
        <v>2020</v>
      </c>
      <c r="O152" s="10"/>
      <c r="P152" s="12"/>
    </row>
    <row r="153" spans="1:16" x14ac:dyDescent="0.25">
      <c r="A153" s="25">
        <v>0</v>
      </c>
      <c r="B153" s="23">
        <v>167</v>
      </c>
      <c r="C153" s="23">
        <v>150</v>
      </c>
      <c r="D153" s="23">
        <v>184</v>
      </c>
      <c r="F153" s="4"/>
      <c r="H153" s="4"/>
      <c r="I153" s="4"/>
      <c r="K153" s="13">
        <v>0</v>
      </c>
      <c r="L153" s="14">
        <f t="shared" ref="L153:L184" si="0">(-B153)</f>
        <v>-167</v>
      </c>
      <c r="M153" s="14">
        <f t="shared" ref="M153:M184" si="1">(-C153)</f>
        <v>-150</v>
      </c>
      <c r="N153" s="14">
        <f t="shared" ref="N153:N184" si="2">(-D153)</f>
        <v>-184</v>
      </c>
      <c r="O153" s="10"/>
      <c r="P153" s="12"/>
    </row>
    <row r="154" spans="1:16" x14ac:dyDescent="0.25">
      <c r="A154" s="26">
        <v>1</v>
      </c>
      <c r="B154" s="15">
        <v>181</v>
      </c>
      <c r="C154" s="15">
        <v>167</v>
      </c>
      <c r="D154" s="15">
        <v>183</v>
      </c>
      <c r="F154" s="4"/>
      <c r="H154" s="4"/>
      <c r="I154" s="4"/>
      <c r="K154" s="13">
        <v>1</v>
      </c>
      <c r="L154" s="14">
        <f t="shared" si="0"/>
        <v>-181</v>
      </c>
      <c r="M154" s="14">
        <f t="shared" si="1"/>
        <v>-167</v>
      </c>
      <c r="N154" s="14">
        <f t="shared" si="2"/>
        <v>-183</v>
      </c>
      <c r="O154" s="10"/>
      <c r="P154" s="12"/>
    </row>
    <row r="155" spans="1:16" x14ac:dyDescent="0.25">
      <c r="A155" s="26">
        <v>2</v>
      </c>
      <c r="B155" s="15">
        <v>158</v>
      </c>
      <c r="C155" s="15">
        <v>170</v>
      </c>
      <c r="D155" s="15">
        <v>198</v>
      </c>
      <c r="F155" s="4"/>
      <c r="H155" s="4"/>
      <c r="I155" s="4"/>
      <c r="K155" s="13">
        <v>2</v>
      </c>
      <c r="L155" s="14">
        <f t="shared" si="0"/>
        <v>-158</v>
      </c>
      <c r="M155" s="14">
        <f t="shared" si="1"/>
        <v>-170</v>
      </c>
      <c r="N155" s="14">
        <f t="shared" si="2"/>
        <v>-198</v>
      </c>
      <c r="O155" s="10"/>
      <c r="P155" s="12"/>
    </row>
    <row r="156" spans="1:16" x14ac:dyDescent="0.25">
      <c r="A156" s="26">
        <v>3</v>
      </c>
      <c r="B156" s="15">
        <v>177</v>
      </c>
      <c r="C156" s="15">
        <v>179</v>
      </c>
      <c r="D156" s="15">
        <v>174</v>
      </c>
      <c r="F156" s="4"/>
      <c r="H156" s="4"/>
      <c r="I156" s="4"/>
      <c r="K156" s="13">
        <v>3</v>
      </c>
      <c r="L156" s="14">
        <f t="shared" si="0"/>
        <v>-177</v>
      </c>
      <c r="M156" s="14">
        <f t="shared" si="1"/>
        <v>-179</v>
      </c>
      <c r="N156" s="14">
        <f t="shared" si="2"/>
        <v>-174</v>
      </c>
      <c r="O156" s="10"/>
      <c r="P156" s="12"/>
    </row>
    <row r="157" spans="1:16" x14ac:dyDescent="0.25">
      <c r="A157" s="26">
        <v>4</v>
      </c>
      <c r="B157" s="15">
        <v>177</v>
      </c>
      <c r="C157" s="15">
        <v>187</v>
      </c>
      <c r="D157" s="15">
        <v>194</v>
      </c>
      <c r="F157" s="4"/>
      <c r="H157" s="4"/>
      <c r="I157" s="4"/>
      <c r="K157" s="13">
        <v>4</v>
      </c>
      <c r="L157" s="14">
        <f t="shared" si="0"/>
        <v>-177</v>
      </c>
      <c r="M157" s="14">
        <f t="shared" si="1"/>
        <v>-187</v>
      </c>
      <c r="N157" s="14">
        <f t="shared" si="2"/>
        <v>-194</v>
      </c>
      <c r="O157" s="10"/>
      <c r="P157" s="12"/>
    </row>
    <row r="158" spans="1:16" x14ac:dyDescent="0.25">
      <c r="A158" s="26">
        <v>5</v>
      </c>
      <c r="B158" s="15">
        <v>195</v>
      </c>
      <c r="C158" s="15">
        <v>172</v>
      </c>
      <c r="D158" s="15">
        <v>144</v>
      </c>
      <c r="F158" s="4"/>
      <c r="H158" s="4"/>
      <c r="I158" s="4"/>
      <c r="K158" s="13">
        <v>5</v>
      </c>
      <c r="L158" s="14">
        <f t="shared" si="0"/>
        <v>-195</v>
      </c>
      <c r="M158" s="14">
        <f t="shared" si="1"/>
        <v>-172</v>
      </c>
      <c r="N158" s="14">
        <f t="shared" si="2"/>
        <v>-144</v>
      </c>
      <c r="O158" s="10"/>
      <c r="P158" s="12"/>
    </row>
    <row r="159" spans="1:16" x14ac:dyDescent="0.25">
      <c r="A159" s="26">
        <v>6</v>
      </c>
      <c r="B159" s="15">
        <v>187</v>
      </c>
      <c r="C159" s="15">
        <v>181</v>
      </c>
      <c r="D159" s="15">
        <v>171</v>
      </c>
      <c r="F159" s="4"/>
      <c r="H159" s="4"/>
      <c r="I159" s="4"/>
      <c r="K159" s="13">
        <v>6</v>
      </c>
      <c r="L159" s="14">
        <f t="shared" si="0"/>
        <v>-187</v>
      </c>
      <c r="M159" s="14">
        <f t="shared" si="1"/>
        <v>-181</v>
      </c>
      <c r="N159" s="14">
        <f t="shared" si="2"/>
        <v>-171</v>
      </c>
      <c r="O159" s="10"/>
      <c r="P159" s="12"/>
    </row>
    <row r="160" spans="1:16" x14ac:dyDescent="0.25">
      <c r="A160" s="26">
        <v>7</v>
      </c>
      <c r="B160" s="15">
        <v>164</v>
      </c>
      <c r="C160" s="15">
        <v>163</v>
      </c>
      <c r="D160" s="15">
        <v>173</v>
      </c>
      <c r="F160" s="4"/>
      <c r="H160" s="4"/>
      <c r="I160" s="4"/>
      <c r="K160" s="13">
        <v>7</v>
      </c>
      <c r="L160" s="14">
        <f t="shared" si="0"/>
        <v>-164</v>
      </c>
      <c r="M160" s="14">
        <f t="shared" si="1"/>
        <v>-163</v>
      </c>
      <c r="N160" s="14">
        <f t="shared" si="2"/>
        <v>-173</v>
      </c>
      <c r="O160" s="10"/>
      <c r="P160" s="12"/>
    </row>
    <row r="161" spans="1:16" x14ac:dyDescent="0.25">
      <c r="A161" s="26">
        <v>8</v>
      </c>
      <c r="B161" s="15">
        <v>191</v>
      </c>
      <c r="C161" s="15">
        <v>176</v>
      </c>
      <c r="D161" s="15">
        <v>184</v>
      </c>
      <c r="F161" s="4"/>
      <c r="H161" s="4"/>
      <c r="I161" s="4"/>
      <c r="K161" s="13">
        <v>8</v>
      </c>
      <c r="L161" s="14">
        <f t="shared" si="0"/>
        <v>-191</v>
      </c>
      <c r="M161" s="14">
        <f t="shared" si="1"/>
        <v>-176</v>
      </c>
      <c r="N161" s="14">
        <f t="shared" si="2"/>
        <v>-184</v>
      </c>
      <c r="O161" s="10"/>
      <c r="P161" s="12"/>
    </row>
    <row r="162" spans="1:16" x14ac:dyDescent="0.25">
      <c r="A162" s="26">
        <v>9</v>
      </c>
      <c r="B162" s="15">
        <v>176</v>
      </c>
      <c r="C162" s="15">
        <v>188</v>
      </c>
      <c r="D162" s="15">
        <v>198</v>
      </c>
      <c r="F162" s="4"/>
      <c r="H162" s="4"/>
      <c r="I162" s="4"/>
      <c r="K162" s="13">
        <v>9</v>
      </c>
      <c r="L162" s="14">
        <f t="shared" si="0"/>
        <v>-176</v>
      </c>
      <c r="M162" s="14">
        <f t="shared" si="1"/>
        <v>-188</v>
      </c>
      <c r="N162" s="14">
        <f t="shared" si="2"/>
        <v>-198</v>
      </c>
      <c r="O162" s="10"/>
      <c r="P162" s="12"/>
    </row>
    <row r="163" spans="1:16" x14ac:dyDescent="0.25">
      <c r="A163" s="26">
        <v>10</v>
      </c>
      <c r="B163" s="15">
        <v>195</v>
      </c>
      <c r="C163" s="15">
        <v>197</v>
      </c>
      <c r="D163" s="15">
        <v>173</v>
      </c>
      <c r="F163" s="4"/>
      <c r="H163" s="4"/>
      <c r="I163" s="4"/>
      <c r="K163" s="13">
        <v>10</v>
      </c>
      <c r="L163" s="14">
        <f t="shared" si="0"/>
        <v>-195</v>
      </c>
      <c r="M163" s="14">
        <f t="shared" si="1"/>
        <v>-197</v>
      </c>
      <c r="N163" s="14">
        <f t="shared" si="2"/>
        <v>-173</v>
      </c>
      <c r="O163" s="10"/>
      <c r="P163" s="12"/>
    </row>
    <row r="164" spans="1:16" x14ac:dyDescent="0.25">
      <c r="A164" s="26">
        <v>11</v>
      </c>
      <c r="B164" s="15">
        <v>217</v>
      </c>
      <c r="C164" s="15">
        <v>194</v>
      </c>
      <c r="D164" s="15">
        <v>189</v>
      </c>
      <c r="F164" s="4"/>
      <c r="H164" s="4"/>
      <c r="I164" s="4"/>
      <c r="K164" s="13">
        <v>11</v>
      </c>
      <c r="L164" s="14">
        <f t="shared" si="0"/>
        <v>-217</v>
      </c>
      <c r="M164" s="14">
        <f t="shared" si="1"/>
        <v>-194</v>
      </c>
      <c r="N164" s="14">
        <f t="shared" si="2"/>
        <v>-189</v>
      </c>
      <c r="O164" s="10"/>
      <c r="P164" s="12"/>
    </row>
    <row r="165" spans="1:16" x14ac:dyDescent="0.25">
      <c r="A165" s="26">
        <v>12</v>
      </c>
      <c r="B165" s="15">
        <v>211</v>
      </c>
      <c r="C165" s="15">
        <v>171</v>
      </c>
      <c r="D165" s="15">
        <v>164</v>
      </c>
      <c r="F165" s="4"/>
      <c r="H165" s="4"/>
      <c r="I165" s="4"/>
      <c r="K165" s="13">
        <v>12</v>
      </c>
      <c r="L165" s="14">
        <f t="shared" si="0"/>
        <v>-211</v>
      </c>
      <c r="M165" s="14">
        <f t="shared" si="1"/>
        <v>-171</v>
      </c>
      <c r="N165" s="14">
        <f t="shared" si="2"/>
        <v>-164</v>
      </c>
      <c r="O165" s="10"/>
      <c r="P165" s="12"/>
    </row>
    <row r="166" spans="1:16" x14ac:dyDescent="0.25">
      <c r="A166" s="26">
        <v>13</v>
      </c>
      <c r="B166" s="15">
        <v>223</v>
      </c>
      <c r="C166" s="15">
        <v>196</v>
      </c>
      <c r="D166" s="15">
        <v>175</v>
      </c>
      <c r="F166" s="4"/>
      <c r="H166" s="4"/>
      <c r="I166" s="4"/>
      <c r="K166" s="13">
        <v>13</v>
      </c>
      <c r="L166" s="14">
        <f t="shared" si="0"/>
        <v>-223</v>
      </c>
      <c r="M166" s="14">
        <f t="shared" si="1"/>
        <v>-196</v>
      </c>
      <c r="N166" s="14">
        <f t="shared" si="2"/>
        <v>-175</v>
      </c>
      <c r="O166" s="10"/>
      <c r="P166" s="12"/>
    </row>
    <row r="167" spans="1:16" x14ac:dyDescent="0.25">
      <c r="A167" s="26">
        <v>14</v>
      </c>
      <c r="B167" s="15">
        <v>210</v>
      </c>
      <c r="C167" s="15">
        <v>180</v>
      </c>
      <c r="D167" s="15">
        <v>192</v>
      </c>
      <c r="F167" s="4"/>
      <c r="H167" s="4"/>
      <c r="I167" s="4"/>
      <c r="K167" s="13">
        <v>14</v>
      </c>
      <c r="L167" s="14">
        <f t="shared" si="0"/>
        <v>-210</v>
      </c>
      <c r="M167" s="14">
        <f t="shared" si="1"/>
        <v>-180</v>
      </c>
      <c r="N167" s="14">
        <f t="shared" si="2"/>
        <v>-192</v>
      </c>
      <c r="O167" s="10"/>
      <c r="P167" s="12"/>
    </row>
    <row r="168" spans="1:16" x14ac:dyDescent="0.25">
      <c r="A168" s="26">
        <v>15</v>
      </c>
      <c r="B168" s="15">
        <v>220</v>
      </c>
      <c r="C168" s="15">
        <v>201</v>
      </c>
      <c r="D168" s="15">
        <v>203</v>
      </c>
      <c r="F168" s="4"/>
      <c r="H168" s="4"/>
      <c r="I168" s="4"/>
      <c r="K168" s="13">
        <v>15</v>
      </c>
      <c r="L168" s="14">
        <f t="shared" si="0"/>
        <v>-220</v>
      </c>
      <c r="M168" s="14">
        <f t="shared" si="1"/>
        <v>-201</v>
      </c>
      <c r="N168" s="14">
        <f t="shared" si="2"/>
        <v>-203</v>
      </c>
      <c r="O168" s="10"/>
      <c r="P168" s="12"/>
    </row>
    <row r="169" spans="1:16" x14ac:dyDescent="0.25">
      <c r="A169" s="26">
        <v>16</v>
      </c>
      <c r="B169" s="15">
        <v>192</v>
      </c>
      <c r="C169" s="15">
        <v>222</v>
      </c>
      <c r="D169" s="15">
        <v>199</v>
      </c>
      <c r="F169" s="4"/>
      <c r="H169" s="4"/>
      <c r="I169" s="4"/>
      <c r="K169" s="13">
        <v>16</v>
      </c>
      <c r="L169" s="14">
        <f t="shared" si="0"/>
        <v>-192</v>
      </c>
      <c r="M169" s="14">
        <f t="shared" si="1"/>
        <v>-222</v>
      </c>
      <c r="N169" s="14">
        <f t="shared" si="2"/>
        <v>-199</v>
      </c>
      <c r="O169" s="10"/>
      <c r="P169" s="12"/>
    </row>
    <row r="170" spans="1:16" x14ac:dyDescent="0.25">
      <c r="A170" s="26">
        <v>17</v>
      </c>
      <c r="B170" s="15">
        <v>226</v>
      </c>
      <c r="C170" s="15">
        <v>220</v>
      </c>
      <c r="D170" s="15">
        <v>175</v>
      </c>
      <c r="F170" s="4"/>
      <c r="H170" s="4"/>
      <c r="I170" s="4"/>
      <c r="K170" s="13">
        <v>17</v>
      </c>
      <c r="L170" s="14">
        <f t="shared" si="0"/>
        <v>-226</v>
      </c>
      <c r="M170" s="14">
        <f t="shared" si="1"/>
        <v>-220</v>
      </c>
      <c r="N170" s="14">
        <f t="shared" si="2"/>
        <v>-175</v>
      </c>
      <c r="O170" s="10"/>
      <c r="P170" s="12"/>
    </row>
    <row r="171" spans="1:16" x14ac:dyDescent="0.25">
      <c r="A171" s="26">
        <v>18</v>
      </c>
      <c r="B171" s="15">
        <v>217</v>
      </c>
      <c r="C171" s="15">
        <v>226</v>
      </c>
      <c r="D171" s="15">
        <v>201</v>
      </c>
      <c r="F171" s="4"/>
      <c r="H171" s="4"/>
      <c r="I171" s="4"/>
      <c r="K171" s="13">
        <v>18</v>
      </c>
      <c r="L171" s="14">
        <f t="shared" si="0"/>
        <v>-217</v>
      </c>
      <c r="M171" s="14">
        <f t="shared" si="1"/>
        <v>-226</v>
      </c>
      <c r="N171" s="14">
        <f t="shared" si="2"/>
        <v>-201</v>
      </c>
      <c r="O171" s="10"/>
      <c r="P171" s="12"/>
    </row>
    <row r="172" spans="1:16" x14ac:dyDescent="0.25">
      <c r="A172" s="26">
        <v>19</v>
      </c>
      <c r="B172" s="15">
        <v>213</v>
      </c>
      <c r="C172" s="15">
        <v>218</v>
      </c>
      <c r="D172" s="15">
        <v>184</v>
      </c>
      <c r="F172" s="4"/>
      <c r="H172" s="4"/>
      <c r="I172" s="4"/>
      <c r="K172" s="13">
        <v>19</v>
      </c>
      <c r="L172" s="14">
        <f t="shared" si="0"/>
        <v>-213</v>
      </c>
      <c r="M172" s="14">
        <f t="shared" si="1"/>
        <v>-218</v>
      </c>
      <c r="N172" s="14">
        <f t="shared" si="2"/>
        <v>-184</v>
      </c>
      <c r="O172" s="10"/>
      <c r="P172" s="12"/>
    </row>
    <row r="173" spans="1:16" x14ac:dyDescent="0.25">
      <c r="A173" s="26">
        <v>20</v>
      </c>
      <c r="B173" s="15">
        <v>228</v>
      </c>
      <c r="C173" s="15">
        <v>231</v>
      </c>
      <c r="D173" s="15">
        <v>206</v>
      </c>
      <c r="F173" s="4"/>
      <c r="H173" s="4"/>
      <c r="I173" s="4"/>
      <c r="K173" s="13">
        <v>20</v>
      </c>
      <c r="L173" s="14">
        <f t="shared" si="0"/>
        <v>-228</v>
      </c>
      <c r="M173" s="14">
        <f t="shared" si="1"/>
        <v>-231</v>
      </c>
      <c r="N173" s="14">
        <f t="shared" si="2"/>
        <v>-206</v>
      </c>
      <c r="O173" s="10"/>
      <c r="P173" s="12"/>
    </row>
    <row r="174" spans="1:16" x14ac:dyDescent="0.25">
      <c r="A174" s="26">
        <v>21</v>
      </c>
      <c r="B174" s="15">
        <v>210</v>
      </c>
      <c r="C174" s="15">
        <v>199</v>
      </c>
      <c r="D174" s="15">
        <v>222</v>
      </c>
      <c r="F174" s="4"/>
      <c r="H174" s="4"/>
      <c r="I174" s="4"/>
      <c r="K174" s="13">
        <v>21</v>
      </c>
      <c r="L174" s="14">
        <f t="shared" si="0"/>
        <v>-210</v>
      </c>
      <c r="M174" s="14">
        <f t="shared" si="1"/>
        <v>-199</v>
      </c>
      <c r="N174" s="14">
        <f t="shared" si="2"/>
        <v>-222</v>
      </c>
      <c r="O174" s="10"/>
      <c r="P174" s="12"/>
    </row>
    <row r="175" spans="1:16" x14ac:dyDescent="0.25">
      <c r="A175" s="26">
        <v>22</v>
      </c>
      <c r="B175" s="15">
        <v>213</v>
      </c>
      <c r="C175" s="15">
        <v>233</v>
      </c>
      <c r="D175" s="15">
        <v>214</v>
      </c>
      <c r="F175" s="4"/>
      <c r="H175" s="4"/>
      <c r="I175" s="4"/>
      <c r="K175" s="13">
        <v>22</v>
      </c>
      <c r="L175" s="14">
        <f t="shared" si="0"/>
        <v>-213</v>
      </c>
      <c r="M175" s="14">
        <f t="shared" si="1"/>
        <v>-233</v>
      </c>
      <c r="N175" s="14">
        <f t="shared" si="2"/>
        <v>-214</v>
      </c>
      <c r="O175" s="10"/>
      <c r="P175" s="12"/>
    </row>
    <row r="176" spans="1:16" x14ac:dyDescent="0.25">
      <c r="A176" s="26">
        <v>23</v>
      </c>
      <c r="B176" s="15">
        <v>215</v>
      </c>
      <c r="C176" s="15">
        <v>226</v>
      </c>
      <c r="D176" s="15">
        <v>231</v>
      </c>
      <c r="F176" s="4"/>
      <c r="H176" s="4"/>
      <c r="I176" s="4"/>
      <c r="K176" s="13">
        <v>23</v>
      </c>
      <c r="L176" s="14">
        <f t="shared" si="0"/>
        <v>-215</v>
      </c>
      <c r="M176" s="14">
        <f t="shared" si="1"/>
        <v>-226</v>
      </c>
      <c r="N176" s="14">
        <f t="shared" si="2"/>
        <v>-231</v>
      </c>
      <c r="O176" s="10"/>
      <c r="P176" s="12"/>
    </row>
    <row r="177" spans="1:16" x14ac:dyDescent="0.25">
      <c r="A177" s="26">
        <v>24</v>
      </c>
      <c r="B177" s="15">
        <v>214</v>
      </c>
      <c r="C177" s="15">
        <v>211</v>
      </c>
      <c r="D177" s="15">
        <v>216</v>
      </c>
      <c r="F177" s="4"/>
      <c r="H177" s="4"/>
      <c r="I177" s="4"/>
      <c r="K177" s="13">
        <v>24</v>
      </c>
      <c r="L177" s="14">
        <f t="shared" si="0"/>
        <v>-214</v>
      </c>
      <c r="M177" s="14">
        <f t="shared" si="1"/>
        <v>-211</v>
      </c>
      <c r="N177" s="14">
        <f t="shared" si="2"/>
        <v>-216</v>
      </c>
      <c r="O177" s="10"/>
      <c r="P177" s="12"/>
    </row>
    <row r="178" spans="1:16" x14ac:dyDescent="0.25">
      <c r="A178" s="26">
        <v>25</v>
      </c>
      <c r="B178" s="15">
        <v>218</v>
      </c>
      <c r="C178" s="15">
        <v>235</v>
      </c>
      <c r="D178" s="15">
        <v>233</v>
      </c>
      <c r="F178" s="4"/>
      <c r="H178" s="4"/>
      <c r="I178" s="4"/>
      <c r="K178" s="13">
        <v>25</v>
      </c>
      <c r="L178" s="14">
        <f t="shared" si="0"/>
        <v>-218</v>
      </c>
      <c r="M178" s="14">
        <f t="shared" si="1"/>
        <v>-235</v>
      </c>
      <c r="N178" s="14">
        <f t="shared" si="2"/>
        <v>-233</v>
      </c>
      <c r="O178" s="10"/>
      <c r="P178" s="12"/>
    </row>
    <row r="179" spans="1:16" x14ac:dyDescent="0.25">
      <c r="A179" s="26">
        <v>26</v>
      </c>
      <c r="B179" s="15">
        <v>215</v>
      </c>
      <c r="C179" s="15">
        <v>206</v>
      </c>
      <c r="D179" s="15">
        <v>195</v>
      </c>
      <c r="F179" s="4"/>
      <c r="H179" s="4"/>
      <c r="I179" s="4"/>
      <c r="K179" s="13">
        <v>26</v>
      </c>
      <c r="L179" s="14">
        <f t="shared" si="0"/>
        <v>-215</v>
      </c>
      <c r="M179" s="14">
        <f t="shared" si="1"/>
        <v>-206</v>
      </c>
      <c r="N179" s="14">
        <f t="shared" si="2"/>
        <v>-195</v>
      </c>
      <c r="O179" s="10"/>
      <c r="P179" s="12"/>
    </row>
    <row r="180" spans="1:16" x14ac:dyDescent="0.25">
      <c r="A180" s="26">
        <v>27</v>
      </c>
      <c r="B180" s="15">
        <v>212</v>
      </c>
      <c r="C180" s="15">
        <v>210</v>
      </c>
      <c r="D180" s="15">
        <v>244</v>
      </c>
      <c r="F180" s="4"/>
      <c r="H180" s="4"/>
      <c r="I180" s="4"/>
      <c r="K180" s="13">
        <v>27</v>
      </c>
      <c r="L180" s="14">
        <f t="shared" si="0"/>
        <v>-212</v>
      </c>
      <c r="M180" s="14">
        <f t="shared" si="1"/>
        <v>-210</v>
      </c>
      <c r="N180" s="14">
        <f t="shared" si="2"/>
        <v>-244</v>
      </c>
      <c r="O180" s="10"/>
      <c r="P180" s="12"/>
    </row>
    <row r="181" spans="1:16" x14ac:dyDescent="0.25">
      <c r="A181" s="26">
        <v>28</v>
      </c>
      <c r="B181" s="15">
        <v>226</v>
      </c>
      <c r="C181" s="15">
        <v>244</v>
      </c>
      <c r="D181" s="15">
        <v>236</v>
      </c>
      <c r="F181" s="4"/>
      <c r="H181" s="4"/>
      <c r="I181" s="4"/>
      <c r="K181" s="13">
        <v>28</v>
      </c>
      <c r="L181" s="14">
        <f t="shared" si="0"/>
        <v>-226</v>
      </c>
      <c r="M181" s="14">
        <f t="shared" si="1"/>
        <v>-244</v>
      </c>
      <c r="N181" s="14">
        <f t="shared" si="2"/>
        <v>-236</v>
      </c>
      <c r="O181" s="10"/>
      <c r="P181" s="12"/>
    </row>
    <row r="182" spans="1:16" x14ac:dyDescent="0.25">
      <c r="A182" s="26">
        <v>29</v>
      </c>
      <c r="B182" s="15">
        <v>212</v>
      </c>
      <c r="C182" s="15">
        <v>233</v>
      </c>
      <c r="D182" s="15">
        <v>233</v>
      </c>
      <c r="F182" s="4"/>
      <c r="H182" s="4"/>
      <c r="I182" s="4"/>
      <c r="K182" s="13">
        <v>29</v>
      </c>
      <c r="L182" s="14">
        <f t="shared" si="0"/>
        <v>-212</v>
      </c>
      <c r="M182" s="14">
        <f t="shared" si="1"/>
        <v>-233</v>
      </c>
      <c r="N182" s="14">
        <f t="shared" si="2"/>
        <v>-233</v>
      </c>
      <c r="O182" s="10"/>
      <c r="P182" s="12"/>
    </row>
    <row r="183" spans="1:16" x14ac:dyDescent="0.25">
      <c r="A183" s="26">
        <v>30</v>
      </c>
      <c r="B183" s="15">
        <v>240</v>
      </c>
      <c r="C183" s="15">
        <v>234</v>
      </c>
      <c r="D183" s="15">
        <v>245</v>
      </c>
      <c r="F183" s="4"/>
      <c r="H183" s="4"/>
      <c r="I183" s="4"/>
      <c r="K183" s="13">
        <v>30</v>
      </c>
      <c r="L183" s="14">
        <f t="shared" si="0"/>
        <v>-240</v>
      </c>
      <c r="M183" s="14">
        <f t="shared" si="1"/>
        <v>-234</v>
      </c>
      <c r="N183" s="14">
        <f t="shared" si="2"/>
        <v>-245</v>
      </c>
      <c r="O183" s="10"/>
      <c r="P183" s="12"/>
    </row>
    <row r="184" spans="1:16" x14ac:dyDescent="0.25">
      <c r="A184" s="26">
        <v>31</v>
      </c>
      <c r="B184" s="15">
        <v>220</v>
      </c>
      <c r="C184" s="15">
        <v>226</v>
      </c>
      <c r="D184" s="15">
        <v>235</v>
      </c>
      <c r="F184" s="4"/>
      <c r="H184" s="4"/>
      <c r="I184" s="4"/>
      <c r="K184" s="13">
        <v>31</v>
      </c>
      <c r="L184" s="14">
        <f t="shared" si="0"/>
        <v>-220</v>
      </c>
      <c r="M184" s="14">
        <f t="shared" si="1"/>
        <v>-226</v>
      </c>
      <c r="N184" s="14">
        <f t="shared" si="2"/>
        <v>-235</v>
      </c>
      <c r="O184" s="10"/>
      <c r="P184" s="12"/>
    </row>
    <row r="185" spans="1:16" x14ac:dyDescent="0.25">
      <c r="A185" s="26">
        <v>32</v>
      </c>
      <c r="B185" s="15">
        <v>234</v>
      </c>
      <c r="C185" s="15">
        <v>224</v>
      </c>
      <c r="D185" s="15">
        <v>230</v>
      </c>
      <c r="F185" s="4"/>
      <c r="H185" s="4"/>
      <c r="I185" s="4"/>
      <c r="K185" s="13">
        <v>32</v>
      </c>
      <c r="L185" s="14">
        <f t="shared" ref="L185:L216" si="3">(-B185)</f>
        <v>-234</v>
      </c>
      <c r="M185" s="14">
        <f t="shared" ref="M185:M216" si="4">(-C185)</f>
        <v>-224</v>
      </c>
      <c r="N185" s="14">
        <f t="shared" ref="N185:N216" si="5">(-D185)</f>
        <v>-230</v>
      </c>
      <c r="O185" s="10"/>
      <c r="P185" s="12"/>
    </row>
    <row r="186" spans="1:16" x14ac:dyDescent="0.25">
      <c r="A186" s="26">
        <v>33</v>
      </c>
      <c r="B186" s="15">
        <v>225</v>
      </c>
      <c r="C186" s="15">
        <v>236</v>
      </c>
      <c r="D186" s="15">
        <v>276</v>
      </c>
      <c r="F186" s="4"/>
      <c r="H186" s="4"/>
      <c r="I186" s="4"/>
      <c r="K186" s="13">
        <v>33</v>
      </c>
      <c r="L186" s="14">
        <f t="shared" si="3"/>
        <v>-225</v>
      </c>
      <c r="M186" s="14">
        <f t="shared" si="4"/>
        <v>-236</v>
      </c>
      <c r="N186" s="14">
        <f t="shared" si="5"/>
        <v>-276</v>
      </c>
      <c r="O186" s="10"/>
      <c r="P186" s="12"/>
    </row>
    <row r="187" spans="1:16" x14ac:dyDescent="0.25">
      <c r="A187" s="26">
        <v>34</v>
      </c>
      <c r="B187" s="15">
        <v>221</v>
      </c>
      <c r="C187" s="15">
        <v>214</v>
      </c>
      <c r="D187" s="15">
        <v>251</v>
      </c>
      <c r="F187" s="4"/>
      <c r="H187" s="4"/>
      <c r="I187" s="4"/>
      <c r="K187" s="13">
        <v>34</v>
      </c>
      <c r="L187" s="14">
        <f t="shared" si="3"/>
        <v>-221</v>
      </c>
      <c r="M187" s="14">
        <f t="shared" si="4"/>
        <v>-214</v>
      </c>
      <c r="N187" s="14">
        <f t="shared" si="5"/>
        <v>-251</v>
      </c>
      <c r="O187" s="10"/>
      <c r="P187" s="12"/>
    </row>
    <row r="188" spans="1:16" x14ac:dyDescent="0.25">
      <c r="A188" s="26">
        <v>35</v>
      </c>
      <c r="B188" s="15">
        <v>265</v>
      </c>
      <c r="C188" s="15">
        <v>256</v>
      </c>
      <c r="D188" s="15">
        <v>251</v>
      </c>
      <c r="F188" s="4"/>
      <c r="H188" s="4"/>
      <c r="I188" s="4"/>
      <c r="K188" s="13">
        <v>35</v>
      </c>
      <c r="L188" s="14">
        <f t="shared" si="3"/>
        <v>-265</v>
      </c>
      <c r="M188" s="14">
        <f t="shared" si="4"/>
        <v>-256</v>
      </c>
      <c r="N188" s="14">
        <f t="shared" si="5"/>
        <v>-251</v>
      </c>
      <c r="O188" s="10"/>
      <c r="P188" s="12"/>
    </row>
    <row r="189" spans="1:16" x14ac:dyDescent="0.25">
      <c r="A189" s="26">
        <v>36</v>
      </c>
      <c r="B189" s="15">
        <v>245</v>
      </c>
      <c r="C189" s="15">
        <v>241</v>
      </c>
      <c r="D189" s="15">
        <v>265</v>
      </c>
      <c r="F189" s="4"/>
      <c r="H189" s="4"/>
      <c r="I189" s="4"/>
      <c r="K189" s="13">
        <v>36</v>
      </c>
      <c r="L189" s="14">
        <f t="shared" si="3"/>
        <v>-245</v>
      </c>
      <c r="M189" s="14">
        <f t="shared" si="4"/>
        <v>-241</v>
      </c>
      <c r="N189" s="14">
        <f t="shared" si="5"/>
        <v>-265</v>
      </c>
      <c r="O189" s="10"/>
      <c r="P189" s="12"/>
    </row>
    <row r="190" spans="1:16" x14ac:dyDescent="0.25">
      <c r="A190" s="26">
        <v>37</v>
      </c>
      <c r="B190" s="15">
        <v>285</v>
      </c>
      <c r="C190" s="15">
        <v>252</v>
      </c>
      <c r="D190" s="15">
        <v>263</v>
      </c>
      <c r="F190" s="4"/>
      <c r="H190" s="4"/>
      <c r="I190" s="4"/>
      <c r="K190" s="13">
        <v>37</v>
      </c>
      <c r="L190" s="14">
        <f t="shared" si="3"/>
        <v>-285</v>
      </c>
      <c r="M190" s="14">
        <f t="shared" si="4"/>
        <v>-252</v>
      </c>
      <c r="N190" s="14">
        <f t="shared" si="5"/>
        <v>-263</v>
      </c>
      <c r="O190" s="10"/>
      <c r="P190" s="12"/>
    </row>
    <row r="191" spans="1:16" x14ac:dyDescent="0.25">
      <c r="A191" s="26">
        <v>38</v>
      </c>
      <c r="B191" s="15">
        <v>284</v>
      </c>
      <c r="C191" s="15">
        <v>231</v>
      </c>
      <c r="D191" s="15">
        <v>259</v>
      </c>
      <c r="F191" s="4"/>
      <c r="H191" s="4"/>
      <c r="I191" s="4"/>
      <c r="K191" s="13">
        <v>38</v>
      </c>
      <c r="L191" s="14">
        <f t="shared" si="3"/>
        <v>-284</v>
      </c>
      <c r="M191" s="14">
        <f t="shared" si="4"/>
        <v>-231</v>
      </c>
      <c r="N191" s="14">
        <f t="shared" si="5"/>
        <v>-259</v>
      </c>
      <c r="O191" s="10"/>
      <c r="P191" s="12"/>
    </row>
    <row r="192" spans="1:16" x14ac:dyDescent="0.25">
      <c r="A192" s="26">
        <v>39</v>
      </c>
      <c r="B192" s="15">
        <v>269</v>
      </c>
      <c r="C192" s="15">
        <v>240</v>
      </c>
      <c r="D192" s="15">
        <v>232</v>
      </c>
      <c r="F192" s="4"/>
      <c r="H192" s="4"/>
      <c r="I192" s="4"/>
      <c r="K192" s="13">
        <v>39</v>
      </c>
      <c r="L192" s="14">
        <f t="shared" si="3"/>
        <v>-269</v>
      </c>
      <c r="M192" s="14">
        <f t="shared" si="4"/>
        <v>-240</v>
      </c>
      <c r="N192" s="14">
        <f t="shared" si="5"/>
        <v>-232</v>
      </c>
      <c r="O192" s="10"/>
      <c r="P192" s="12"/>
    </row>
    <row r="193" spans="1:16" x14ac:dyDescent="0.25">
      <c r="A193" s="26">
        <v>40</v>
      </c>
      <c r="B193" s="15">
        <v>277</v>
      </c>
      <c r="C193" s="15">
        <v>276</v>
      </c>
      <c r="D193" s="15">
        <v>266</v>
      </c>
      <c r="F193" s="4"/>
      <c r="H193" s="4"/>
      <c r="I193" s="4"/>
      <c r="K193" s="13">
        <v>40</v>
      </c>
      <c r="L193" s="14">
        <f t="shared" si="3"/>
        <v>-277</v>
      </c>
      <c r="M193" s="14">
        <f t="shared" si="4"/>
        <v>-276</v>
      </c>
      <c r="N193" s="14">
        <f t="shared" si="5"/>
        <v>-266</v>
      </c>
      <c r="O193" s="10"/>
      <c r="P193" s="12"/>
    </row>
    <row r="194" spans="1:16" x14ac:dyDescent="0.25">
      <c r="A194" s="26">
        <v>41</v>
      </c>
      <c r="B194" s="15">
        <v>292</v>
      </c>
      <c r="C194" s="15">
        <v>252</v>
      </c>
      <c r="D194" s="15">
        <v>253</v>
      </c>
      <c r="F194" s="4"/>
      <c r="H194" s="4"/>
      <c r="I194" s="4"/>
      <c r="K194" s="13">
        <v>41</v>
      </c>
      <c r="L194" s="14">
        <f t="shared" si="3"/>
        <v>-292</v>
      </c>
      <c r="M194" s="14">
        <f t="shared" si="4"/>
        <v>-252</v>
      </c>
      <c r="N194" s="14">
        <f t="shared" si="5"/>
        <v>-253</v>
      </c>
      <c r="O194" s="10"/>
      <c r="P194" s="12"/>
    </row>
    <row r="195" spans="1:16" x14ac:dyDescent="0.25">
      <c r="A195" s="26">
        <v>42</v>
      </c>
      <c r="B195" s="15">
        <v>368</v>
      </c>
      <c r="C195" s="15">
        <v>301</v>
      </c>
      <c r="D195" s="15">
        <v>255</v>
      </c>
      <c r="F195" s="4"/>
      <c r="H195" s="4"/>
      <c r="I195" s="4"/>
      <c r="K195" s="13">
        <v>42</v>
      </c>
      <c r="L195" s="14">
        <f t="shared" si="3"/>
        <v>-368</v>
      </c>
      <c r="M195" s="14">
        <f t="shared" si="4"/>
        <v>-301</v>
      </c>
      <c r="N195" s="14">
        <f t="shared" si="5"/>
        <v>-255</v>
      </c>
      <c r="O195" s="10"/>
      <c r="P195" s="12"/>
    </row>
    <row r="196" spans="1:16" x14ac:dyDescent="0.25">
      <c r="A196" s="26">
        <v>43</v>
      </c>
      <c r="B196" s="15">
        <v>329</v>
      </c>
      <c r="C196" s="15">
        <v>303</v>
      </c>
      <c r="D196" s="15">
        <v>249</v>
      </c>
      <c r="F196" s="4"/>
      <c r="H196" s="4"/>
      <c r="I196" s="4"/>
      <c r="K196" s="13">
        <v>43</v>
      </c>
      <c r="L196" s="14">
        <f t="shared" si="3"/>
        <v>-329</v>
      </c>
      <c r="M196" s="14">
        <f t="shared" si="4"/>
        <v>-303</v>
      </c>
      <c r="N196" s="14">
        <f t="shared" si="5"/>
        <v>-249</v>
      </c>
      <c r="O196" s="10"/>
      <c r="P196" s="12"/>
    </row>
    <row r="197" spans="1:16" x14ac:dyDescent="0.25">
      <c r="A197" s="26">
        <v>44</v>
      </c>
      <c r="B197" s="15">
        <v>318</v>
      </c>
      <c r="C197" s="15">
        <v>289</v>
      </c>
      <c r="D197" s="15">
        <v>255</v>
      </c>
      <c r="F197" s="4"/>
      <c r="H197" s="4"/>
      <c r="I197" s="4"/>
      <c r="K197" s="13">
        <v>44</v>
      </c>
      <c r="L197" s="14">
        <f t="shared" si="3"/>
        <v>-318</v>
      </c>
      <c r="M197" s="14">
        <f t="shared" si="4"/>
        <v>-289</v>
      </c>
      <c r="N197" s="14">
        <f t="shared" si="5"/>
        <v>-255</v>
      </c>
      <c r="O197" s="10"/>
      <c r="P197" s="12"/>
    </row>
    <row r="198" spans="1:16" x14ac:dyDescent="0.25">
      <c r="A198" s="26">
        <v>45</v>
      </c>
      <c r="B198" s="15">
        <v>294</v>
      </c>
      <c r="C198" s="15">
        <v>289</v>
      </c>
      <c r="D198" s="15">
        <v>285</v>
      </c>
      <c r="F198" s="4"/>
      <c r="H198" s="4"/>
      <c r="I198" s="4"/>
      <c r="K198" s="13">
        <v>45</v>
      </c>
      <c r="L198" s="14">
        <f t="shared" si="3"/>
        <v>-294</v>
      </c>
      <c r="M198" s="14">
        <f t="shared" si="4"/>
        <v>-289</v>
      </c>
      <c r="N198" s="14">
        <f t="shared" si="5"/>
        <v>-285</v>
      </c>
      <c r="O198" s="10"/>
      <c r="P198" s="12"/>
    </row>
    <row r="199" spans="1:16" x14ac:dyDescent="0.25">
      <c r="A199" s="26">
        <v>46</v>
      </c>
      <c r="B199" s="15">
        <v>333</v>
      </c>
      <c r="C199" s="15">
        <v>311</v>
      </c>
      <c r="D199" s="15">
        <v>264</v>
      </c>
      <c r="F199" s="4"/>
      <c r="H199" s="4"/>
      <c r="I199" s="4"/>
      <c r="K199" s="13">
        <v>46</v>
      </c>
      <c r="L199" s="14">
        <f t="shared" si="3"/>
        <v>-333</v>
      </c>
      <c r="M199" s="14">
        <f t="shared" si="4"/>
        <v>-311</v>
      </c>
      <c r="N199" s="14">
        <f t="shared" si="5"/>
        <v>-264</v>
      </c>
      <c r="O199" s="10"/>
      <c r="P199" s="12"/>
    </row>
    <row r="200" spans="1:16" x14ac:dyDescent="0.25">
      <c r="A200" s="26">
        <v>47</v>
      </c>
      <c r="B200" s="15">
        <v>339</v>
      </c>
      <c r="C200" s="15">
        <v>379</v>
      </c>
      <c r="D200" s="15">
        <v>311</v>
      </c>
      <c r="F200" s="4"/>
      <c r="H200" s="4"/>
      <c r="I200" s="4"/>
      <c r="K200" s="13">
        <v>47</v>
      </c>
      <c r="L200" s="14">
        <f t="shared" si="3"/>
        <v>-339</v>
      </c>
      <c r="M200" s="14">
        <f t="shared" si="4"/>
        <v>-379</v>
      </c>
      <c r="N200" s="14">
        <f t="shared" si="5"/>
        <v>-311</v>
      </c>
      <c r="O200" s="10"/>
      <c r="P200" s="12"/>
    </row>
    <row r="201" spans="1:16" x14ac:dyDescent="0.25">
      <c r="A201" s="26">
        <v>48</v>
      </c>
      <c r="B201" s="15">
        <v>300</v>
      </c>
      <c r="C201" s="15">
        <v>332</v>
      </c>
      <c r="D201" s="15">
        <v>307</v>
      </c>
      <c r="F201" s="4"/>
      <c r="H201" s="4"/>
      <c r="I201" s="4"/>
      <c r="K201" s="13">
        <v>48</v>
      </c>
      <c r="L201" s="14">
        <f t="shared" si="3"/>
        <v>-300</v>
      </c>
      <c r="M201" s="14">
        <f t="shared" si="4"/>
        <v>-332</v>
      </c>
      <c r="N201" s="14">
        <f t="shared" si="5"/>
        <v>-307</v>
      </c>
      <c r="O201" s="10"/>
      <c r="P201" s="12"/>
    </row>
    <row r="202" spans="1:16" x14ac:dyDescent="0.25">
      <c r="A202" s="26">
        <v>49</v>
      </c>
      <c r="B202" s="15">
        <v>302</v>
      </c>
      <c r="C202" s="15">
        <v>317</v>
      </c>
      <c r="D202" s="15">
        <v>300</v>
      </c>
      <c r="F202" s="4"/>
      <c r="H202" s="4"/>
      <c r="I202" s="4"/>
      <c r="K202" s="13">
        <v>49</v>
      </c>
      <c r="L202" s="14">
        <f t="shared" si="3"/>
        <v>-302</v>
      </c>
      <c r="M202" s="14">
        <f t="shared" si="4"/>
        <v>-317</v>
      </c>
      <c r="N202" s="14">
        <f t="shared" si="5"/>
        <v>-300</v>
      </c>
      <c r="O202" s="10"/>
      <c r="P202" s="12"/>
    </row>
    <row r="203" spans="1:16" x14ac:dyDescent="0.25">
      <c r="A203" s="26">
        <v>50</v>
      </c>
      <c r="B203" s="15">
        <v>309</v>
      </c>
      <c r="C203" s="15">
        <v>296</v>
      </c>
      <c r="D203" s="15">
        <v>296</v>
      </c>
      <c r="F203" s="4"/>
      <c r="H203" s="4"/>
      <c r="I203" s="4"/>
      <c r="K203" s="13">
        <v>50</v>
      </c>
      <c r="L203" s="14">
        <f t="shared" si="3"/>
        <v>-309</v>
      </c>
      <c r="M203" s="14">
        <f t="shared" si="4"/>
        <v>-296</v>
      </c>
      <c r="N203" s="14">
        <f t="shared" si="5"/>
        <v>-296</v>
      </c>
      <c r="O203" s="10"/>
      <c r="P203" s="12"/>
    </row>
    <row r="204" spans="1:16" x14ac:dyDescent="0.25">
      <c r="A204" s="26">
        <v>51</v>
      </c>
      <c r="B204" s="15">
        <v>301</v>
      </c>
      <c r="C204" s="15">
        <v>348</v>
      </c>
      <c r="D204" s="15">
        <v>310</v>
      </c>
      <c r="F204" s="4"/>
      <c r="H204" s="4"/>
      <c r="I204" s="4"/>
      <c r="K204" s="13">
        <v>51</v>
      </c>
      <c r="L204" s="14">
        <f t="shared" si="3"/>
        <v>-301</v>
      </c>
      <c r="M204" s="14">
        <f t="shared" si="4"/>
        <v>-348</v>
      </c>
      <c r="N204" s="14">
        <f t="shared" si="5"/>
        <v>-310</v>
      </c>
      <c r="O204" s="10"/>
      <c r="P204" s="12"/>
    </row>
    <row r="205" spans="1:16" x14ac:dyDescent="0.25">
      <c r="A205" s="26">
        <v>52</v>
      </c>
      <c r="B205" s="15">
        <v>286</v>
      </c>
      <c r="C205" s="15">
        <v>342</v>
      </c>
      <c r="D205" s="15">
        <v>376</v>
      </c>
      <c r="F205" s="4"/>
      <c r="H205" s="4"/>
      <c r="I205" s="4"/>
      <c r="K205" s="13">
        <v>52</v>
      </c>
      <c r="L205" s="14">
        <f t="shared" si="3"/>
        <v>-286</v>
      </c>
      <c r="M205" s="14">
        <f t="shared" si="4"/>
        <v>-342</v>
      </c>
      <c r="N205" s="14">
        <f t="shared" si="5"/>
        <v>-376</v>
      </c>
      <c r="O205" s="10"/>
      <c r="P205" s="12"/>
    </row>
    <row r="206" spans="1:16" x14ac:dyDescent="0.25">
      <c r="A206" s="26">
        <v>53</v>
      </c>
      <c r="B206" s="15">
        <v>286</v>
      </c>
      <c r="C206" s="15">
        <v>306</v>
      </c>
      <c r="D206" s="15">
        <v>329</v>
      </c>
      <c r="F206" s="4"/>
      <c r="H206" s="4"/>
      <c r="I206" s="4"/>
      <c r="K206" s="13">
        <v>53</v>
      </c>
      <c r="L206" s="14">
        <f t="shared" si="3"/>
        <v>-286</v>
      </c>
      <c r="M206" s="14">
        <f t="shared" si="4"/>
        <v>-306</v>
      </c>
      <c r="N206" s="14">
        <f t="shared" si="5"/>
        <v>-329</v>
      </c>
      <c r="O206" s="10"/>
      <c r="P206" s="12"/>
    </row>
    <row r="207" spans="1:16" x14ac:dyDescent="0.25">
      <c r="A207" s="26">
        <v>54</v>
      </c>
      <c r="B207" s="15">
        <v>269</v>
      </c>
      <c r="C207" s="15">
        <v>310</v>
      </c>
      <c r="D207" s="15">
        <v>329</v>
      </c>
      <c r="F207" s="4"/>
      <c r="H207" s="4"/>
      <c r="I207" s="4"/>
      <c r="K207" s="13">
        <v>54</v>
      </c>
      <c r="L207" s="14">
        <f t="shared" si="3"/>
        <v>-269</v>
      </c>
      <c r="M207" s="14">
        <f t="shared" si="4"/>
        <v>-310</v>
      </c>
      <c r="N207" s="14">
        <f t="shared" si="5"/>
        <v>-329</v>
      </c>
      <c r="O207" s="10"/>
      <c r="P207" s="12"/>
    </row>
    <row r="208" spans="1:16" x14ac:dyDescent="0.25">
      <c r="A208" s="26">
        <v>55</v>
      </c>
      <c r="B208" s="15">
        <v>255</v>
      </c>
      <c r="C208" s="15">
        <v>303</v>
      </c>
      <c r="D208" s="15">
        <v>296</v>
      </c>
      <c r="F208" s="4"/>
      <c r="H208" s="4"/>
      <c r="I208" s="4"/>
      <c r="K208" s="13">
        <v>55</v>
      </c>
      <c r="L208" s="14">
        <f t="shared" si="3"/>
        <v>-255</v>
      </c>
      <c r="M208" s="14">
        <f t="shared" si="4"/>
        <v>-303</v>
      </c>
      <c r="N208" s="14">
        <f t="shared" si="5"/>
        <v>-296</v>
      </c>
      <c r="O208" s="10"/>
      <c r="P208" s="12"/>
    </row>
    <row r="209" spans="1:16" x14ac:dyDescent="0.25">
      <c r="A209" s="26">
        <v>56</v>
      </c>
      <c r="B209" s="15">
        <v>254</v>
      </c>
      <c r="C209" s="15">
        <v>303</v>
      </c>
      <c r="D209" s="15">
        <v>351</v>
      </c>
      <c r="F209" s="4"/>
      <c r="H209" s="4"/>
      <c r="I209" s="4"/>
      <c r="K209" s="13">
        <v>56</v>
      </c>
      <c r="L209" s="14">
        <f t="shared" si="3"/>
        <v>-254</v>
      </c>
      <c r="M209" s="14">
        <f t="shared" si="4"/>
        <v>-303</v>
      </c>
      <c r="N209" s="14">
        <f t="shared" si="5"/>
        <v>-351</v>
      </c>
      <c r="O209" s="10"/>
      <c r="P209" s="12"/>
    </row>
    <row r="210" spans="1:16" x14ac:dyDescent="0.25">
      <c r="A210" s="26">
        <v>57</v>
      </c>
      <c r="B210" s="15">
        <v>224</v>
      </c>
      <c r="C210" s="15">
        <v>286</v>
      </c>
      <c r="D210" s="15">
        <v>334</v>
      </c>
      <c r="F210" s="4"/>
      <c r="H210" s="4"/>
      <c r="I210" s="4"/>
      <c r="K210" s="13">
        <v>57</v>
      </c>
      <c r="L210" s="14">
        <f t="shared" si="3"/>
        <v>-224</v>
      </c>
      <c r="M210" s="14">
        <f t="shared" si="4"/>
        <v>-286</v>
      </c>
      <c r="N210" s="14">
        <f t="shared" si="5"/>
        <v>-334</v>
      </c>
      <c r="O210" s="10"/>
      <c r="P210" s="12"/>
    </row>
    <row r="211" spans="1:16" x14ac:dyDescent="0.25">
      <c r="A211" s="26">
        <v>58</v>
      </c>
      <c r="B211" s="15">
        <v>262</v>
      </c>
      <c r="C211" s="15">
        <v>288</v>
      </c>
      <c r="D211" s="15">
        <v>304</v>
      </c>
      <c r="F211" s="4"/>
      <c r="H211" s="4"/>
      <c r="I211" s="4"/>
      <c r="K211" s="13">
        <v>58</v>
      </c>
      <c r="L211" s="14">
        <f t="shared" si="3"/>
        <v>-262</v>
      </c>
      <c r="M211" s="14">
        <f t="shared" si="4"/>
        <v>-288</v>
      </c>
      <c r="N211" s="14">
        <f t="shared" si="5"/>
        <v>-304</v>
      </c>
      <c r="O211" s="10"/>
      <c r="P211" s="12"/>
    </row>
    <row r="212" spans="1:16" x14ac:dyDescent="0.25">
      <c r="A212" s="26">
        <v>59</v>
      </c>
      <c r="B212" s="15">
        <v>225</v>
      </c>
      <c r="C212" s="15">
        <v>261</v>
      </c>
      <c r="D212" s="15">
        <v>315</v>
      </c>
      <c r="F212" s="4"/>
      <c r="H212" s="4"/>
      <c r="I212" s="4"/>
      <c r="K212" s="13">
        <v>59</v>
      </c>
      <c r="L212" s="14">
        <f t="shared" si="3"/>
        <v>-225</v>
      </c>
      <c r="M212" s="14">
        <f t="shared" si="4"/>
        <v>-261</v>
      </c>
      <c r="N212" s="14">
        <f t="shared" si="5"/>
        <v>-315</v>
      </c>
      <c r="O212" s="10"/>
      <c r="P212" s="12"/>
    </row>
    <row r="213" spans="1:16" x14ac:dyDescent="0.25">
      <c r="A213" s="26">
        <v>60</v>
      </c>
      <c r="B213" s="15">
        <v>218</v>
      </c>
      <c r="C213" s="15">
        <v>245</v>
      </c>
      <c r="D213" s="15">
        <v>301</v>
      </c>
      <c r="F213" s="4"/>
      <c r="H213" s="4"/>
      <c r="I213" s="4"/>
      <c r="K213" s="13">
        <v>60</v>
      </c>
      <c r="L213" s="14">
        <f t="shared" si="3"/>
        <v>-218</v>
      </c>
      <c r="M213" s="14">
        <f t="shared" si="4"/>
        <v>-245</v>
      </c>
      <c r="N213" s="14">
        <f t="shared" si="5"/>
        <v>-301</v>
      </c>
      <c r="O213" s="10"/>
      <c r="P213" s="12"/>
    </row>
    <row r="214" spans="1:16" x14ac:dyDescent="0.25">
      <c r="A214" s="26">
        <v>61</v>
      </c>
      <c r="B214" s="15">
        <v>212</v>
      </c>
      <c r="C214" s="15">
        <v>246</v>
      </c>
      <c r="D214" s="15">
        <v>298</v>
      </c>
      <c r="F214" s="4"/>
      <c r="H214" s="4"/>
      <c r="I214" s="4"/>
      <c r="K214" s="13">
        <v>61</v>
      </c>
      <c r="L214" s="14">
        <f t="shared" si="3"/>
        <v>-212</v>
      </c>
      <c r="M214" s="14">
        <f t="shared" si="4"/>
        <v>-246</v>
      </c>
      <c r="N214" s="14">
        <f t="shared" si="5"/>
        <v>-298</v>
      </c>
      <c r="O214" s="10"/>
      <c r="P214" s="12"/>
    </row>
    <row r="215" spans="1:16" x14ac:dyDescent="0.25">
      <c r="A215" s="26">
        <v>62</v>
      </c>
      <c r="B215" s="15">
        <v>237</v>
      </c>
      <c r="C215" s="15">
        <v>226</v>
      </c>
      <c r="D215" s="15">
        <v>280</v>
      </c>
      <c r="F215" s="4"/>
      <c r="H215" s="4"/>
      <c r="I215" s="4"/>
      <c r="K215" s="13">
        <v>62</v>
      </c>
      <c r="L215" s="14">
        <f t="shared" si="3"/>
        <v>-237</v>
      </c>
      <c r="M215" s="14">
        <f t="shared" si="4"/>
        <v>-226</v>
      </c>
      <c r="N215" s="14">
        <f t="shared" si="5"/>
        <v>-280</v>
      </c>
      <c r="O215" s="10"/>
      <c r="P215" s="12"/>
    </row>
    <row r="216" spans="1:16" x14ac:dyDescent="0.25">
      <c r="A216" s="26">
        <v>63</v>
      </c>
      <c r="B216" s="15">
        <v>207</v>
      </c>
      <c r="C216" s="15">
        <v>255</v>
      </c>
      <c r="D216" s="15">
        <v>270</v>
      </c>
      <c r="F216" s="4"/>
      <c r="H216" s="4"/>
      <c r="I216" s="4"/>
      <c r="K216" s="13">
        <v>63</v>
      </c>
      <c r="L216" s="14">
        <f t="shared" si="3"/>
        <v>-207</v>
      </c>
      <c r="M216" s="14">
        <f t="shared" si="4"/>
        <v>-255</v>
      </c>
      <c r="N216" s="14">
        <f t="shared" si="5"/>
        <v>-270</v>
      </c>
      <c r="O216" s="10"/>
      <c r="P216" s="12"/>
    </row>
    <row r="217" spans="1:16" x14ac:dyDescent="0.25">
      <c r="A217" s="26">
        <v>64</v>
      </c>
      <c r="B217" s="15">
        <v>222</v>
      </c>
      <c r="C217" s="15">
        <v>216</v>
      </c>
      <c r="D217" s="15">
        <v>254</v>
      </c>
      <c r="F217" s="4"/>
      <c r="H217" s="4"/>
      <c r="I217" s="4"/>
      <c r="K217" s="13">
        <v>64</v>
      </c>
      <c r="L217" s="14">
        <f t="shared" ref="L217:L253" si="6">(-B217)</f>
        <v>-222</v>
      </c>
      <c r="M217" s="14">
        <f t="shared" ref="M217:M253" si="7">(-C217)</f>
        <v>-216</v>
      </c>
      <c r="N217" s="14">
        <f t="shared" ref="N217:N253" si="8">(-D217)</f>
        <v>-254</v>
      </c>
      <c r="O217" s="10"/>
      <c r="P217" s="12"/>
    </row>
    <row r="218" spans="1:16" x14ac:dyDescent="0.25">
      <c r="A218" s="26">
        <v>65</v>
      </c>
      <c r="B218" s="15">
        <v>162</v>
      </c>
      <c r="C218" s="15">
        <v>213</v>
      </c>
      <c r="D218" s="15">
        <v>236</v>
      </c>
      <c r="F218" s="4"/>
      <c r="H218" s="4"/>
      <c r="I218" s="4"/>
      <c r="K218" s="13">
        <v>65</v>
      </c>
      <c r="L218" s="14">
        <f t="shared" si="6"/>
        <v>-162</v>
      </c>
      <c r="M218" s="14">
        <f t="shared" si="7"/>
        <v>-213</v>
      </c>
      <c r="N218" s="14">
        <f t="shared" si="8"/>
        <v>-236</v>
      </c>
      <c r="O218" s="10"/>
      <c r="P218" s="12"/>
    </row>
    <row r="219" spans="1:16" x14ac:dyDescent="0.25">
      <c r="A219" s="26">
        <v>66</v>
      </c>
      <c r="B219" s="15">
        <v>213</v>
      </c>
      <c r="C219" s="15">
        <v>206</v>
      </c>
      <c r="D219" s="15">
        <v>237</v>
      </c>
      <c r="F219" s="4"/>
      <c r="H219" s="4"/>
      <c r="I219" s="4"/>
      <c r="K219" s="13">
        <v>66</v>
      </c>
      <c r="L219" s="14">
        <f t="shared" si="6"/>
        <v>-213</v>
      </c>
      <c r="M219" s="14">
        <f t="shared" si="7"/>
        <v>-206</v>
      </c>
      <c r="N219" s="14">
        <f t="shared" si="8"/>
        <v>-237</v>
      </c>
      <c r="O219" s="10"/>
      <c r="P219" s="12"/>
    </row>
    <row r="220" spans="1:16" x14ac:dyDescent="0.25">
      <c r="A220" s="26">
        <v>67</v>
      </c>
      <c r="B220" s="15">
        <v>179</v>
      </c>
      <c r="C220" s="15">
        <v>230</v>
      </c>
      <c r="D220" s="15">
        <v>211</v>
      </c>
      <c r="F220" s="4"/>
      <c r="H220" s="4"/>
      <c r="I220" s="4"/>
      <c r="K220" s="13">
        <v>67</v>
      </c>
      <c r="L220" s="14">
        <f t="shared" si="6"/>
        <v>-179</v>
      </c>
      <c r="M220" s="14">
        <f t="shared" si="7"/>
        <v>-230</v>
      </c>
      <c r="N220" s="14">
        <f t="shared" si="8"/>
        <v>-211</v>
      </c>
      <c r="O220" s="10"/>
      <c r="P220" s="12"/>
    </row>
    <row r="221" spans="1:16" x14ac:dyDescent="0.25">
      <c r="A221" s="26">
        <v>68</v>
      </c>
      <c r="B221" s="15">
        <v>180</v>
      </c>
      <c r="C221" s="15">
        <v>200</v>
      </c>
      <c r="D221" s="15">
        <v>242</v>
      </c>
      <c r="F221" s="4"/>
      <c r="H221" s="4"/>
      <c r="I221" s="4"/>
      <c r="K221" s="13">
        <v>68</v>
      </c>
      <c r="L221" s="14">
        <f t="shared" si="6"/>
        <v>-180</v>
      </c>
      <c r="M221" s="14">
        <f t="shared" si="7"/>
        <v>-200</v>
      </c>
      <c r="N221" s="14">
        <f t="shared" si="8"/>
        <v>-242</v>
      </c>
      <c r="O221" s="10"/>
      <c r="P221" s="12"/>
    </row>
    <row r="222" spans="1:16" x14ac:dyDescent="0.25">
      <c r="A222" s="26">
        <v>69</v>
      </c>
      <c r="B222" s="15">
        <v>163</v>
      </c>
      <c r="C222" s="15">
        <v>205</v>
      </c>
      <c r="D222" s="15">
        <v>215</v>
      </c>
      <c r="F222" s="4"/>
      <c r="H222" s="4"/>
      <c r="I222" s="4"/>
      <c r="K222" s="13">
        <v>69</v>
      </c>
      <c r="L222" s="14">
        <f t="shared" si="6"/>
        <v>-163</v>
      </c>
      <c r="M222" s="14">
        <f t="shared" si="7"/>
        <v>-205</v>
      </c>
      <c r="N222" s="14">
        <f t="shared" si="8"/>
        <v>-215</v>
      </c>
      <c r="O222" s="10"/>
      <c r="P222" s="12"/>
    </row>
    <row r="223" spans="1:16" x14ac:dyDescent="0.25">
      <c r="A223" s="26">
        <v>70</v>
      </c>
      <c r="B223" s="15">
        <v>172</v>
      </c>
      <c r="C223" s="15">
        <v>156</v>
      </c>
      <c r="D223" s="15">
        <v>203</v>
      </c>
      <c r="F223" s="4"/>
      <c r="H223" s="4"/>
      <c r="I223" s="4"/>
      <c r="K223" s="13">
        <v>70</v>
      </c>
      <c r="L223" s="14">
        <f t="shared" si="6"/>
        <v>-172</v>
      </c>
      <c r="M223" s="14">
        <f t="shared" si="7"/>
        <v>-156</v>
      </c>
      <c r="N223" s="14">
        <f t="shared" si="8"/>
        <v>-203</v>
      </c>
      <c r="O223" s="10"/>
      <c r="P223" s="12"/>
    </row>
    <row r="224" spans="1:16" x14ac:dyDescent="0.25">
      <c r="A224" s="26">
        <v>71</v>
      </c>
      <c r="B224" s="15">
        <v>130</v>
      </c>
      <c r="C224" s="15">
        <v>201</v>
      </c>
      <c r="D224" s="15">
        <v>196</v>
      </c>
      <c r="F224" s="4"/>
      <c r="H224" s="4"/>
      <c r="I224" s="4"/>
      <c r="K224" s="13">
        <v>71</v>
      </c>
      <c r="L224" s="14">
        <f t="shared" si="6"/>
        <v>-130</v>
      </c>
      <c r="M224" s="14">
        <f t="shared" si="7"/>
        <v>-201</v>
      </c>
      <c r="N224" s="14">
        <f t="shared" si="8"/>
        <v>-196</v>
      </c>
      <c r="O224" s="10"/>
      <c r="P224" s="12"/>
    </row>
    <row r="225" spans="1:16" x14ac:dyDescent="0.25">
      <c r="A225" s="26">
        <v>72</v>
      </c>
      <c r="B225" s="15">
        <v>120</v>
      </c>
      <c r="C225" s="15">
        <v>169</v>
      </c>
      <c r="D225" s="15">
        <v>216</v>
      </c>
      <c r="F225" s="4"/>
      <c r="H225" s="4"/>
      <c r="I225" s="4"/>
      <c r="K225" s="13">
        <v>72</v>
      </c>
      <c r="L225" s="14">
        <f t="shared" si="6"/>
        <v>-120</v>
      </c>
      <c r="M225" s="14">
        <f t="shared" si="7"/>
        <v>-169</v>
      </c>
      <c r="N225" s="14">
        <f t="shared" si="8"/>
        <v>-216</v>
      </c>
      <c r="O225" s="10"/>
      <c r="P225" s="12"/>
    </row>
    <row r="226" spans="1:16" x14ac:dyDescent="0.25">
      <c r="A226" s="26">
        <v>73</v>
      </c>
      <c r="B226" s="15">
        <v>125</v>
      </c>
      <c r="C226" s="15">
        <v>170</v>
      </c>
      <c r="D226" s="15">
        <v>182</v>
      </c>
      <c r="F226" s="4"/>
      <c r="H226" s="4"/>
      <c r="I226" s="4"/>
      <c r="K226" s="13">
        <v>73</v>
      </c>
      <c r="L226" s="14">
        <f t="shared" si="6"/>
        <v>-125</v>
      </c>
      <c r="M226" s="14">
        <f t="shared" si="7"/>
        <v>-170</v>
      </c>
      <c r="N226" s="14">
        <f t="shared" si="8"/>
        <v>-182</v>
      </c>
      <c r="O226" s="10"/>
      <c r="P226" s="12"/>
    </row>
    <row r="227" spans="1:16" x14ac:dyDescent="0.25">
      <c r="A227" s="26">
        <v>74</v>
      </c>
      <c r="B227" s="15">
        <v>106</v>
      </c>
      <c r="C227" s="15">
        <v>156</v>
      </c>
      <c r="D227" s="15">
        <v>192</v>
      </c>
      <c r="F227" s="4"/>
      <c r="H227" s="4"/>
      <c r="I227" s="4"/>
      <c r="K227" s="13">
        <v>74</v>
      </c>
      <c r="L227" s="14">
        <f t="shared" si="6"/>
        <v>-106</v>
      </c>
      <c r="M227" s="14">
        <f t="shared" si="7"/>
        <v>-156</v>
      </c>
      <c r="N227" s="14">
        <f t="shared" si="8"/>
        <v>-192</v>
      </c>
      <c r="O227" s="10"/>
      <c r="P227" s="12"/>
    </row>
    <row r="228" spans="1:16" x14ac:dyDescent="0.25">
      <c r="A228" s="26">
        <v>75</v>
      </c>
      <c r="B228" s="15">
        <v>100</v>
      </c>
      <c r="C228" s="15">
        <v>162</v>
      </c>
      <c r="D228" s="15">
        <v>149</v>
      </c>
      <c r="F228" s="4"/>
      <c r="H228" s="4"/>
      <c r="I228" s="4"/>
      <c r="K228" s="13">
        <v>75</v>
      </c>
      <c r="L228" s="14">
        <f t="shared" si="6"/>
        <v>-100</v>
      </c>
      <c r="M228" s="14">
        <f t="shared" si="7"/>
        <v>-162</v>
      </c>
      <c r="N228" s="14">
        <f t="shared" si="8"/>
        <v>-149</v>
      </c>
      <c r="O228" s="10"/>
      <c r="P228" s="12"/>
    </row>
    <row r="229" spans="1:16" x14ac:dyDescent="0.25">
      <c r="A229" s="26">
        <v>76</v>
      </c>
      <c r="B229" s="15">
        <v>115</v>
      </c>
      <c r="C229" s="15">
        <v>121</v>
      </c>
      <c r="D229" s="15">
        <v>192</v>
      </c>
      <c r="F229" s="4"/>
      <c r="H229" s="4"/>
      <c r="I229" s="4"/>
      <c r="K229" s="13">
        <v>76</v>
      </c>
      <c r="L229" s="14">
        <f t="shared" si="6"/>
        <v>-115</v>
      </c>
      <c r="M229" s="14">
        <f t="shared" si="7"/>
        <v>-121</v>
      </c>
      <c r="N229" s="14">
        <f t="shared" si="8"/>
        <v>-192</v>
      </c>
      <c r="O229" s="10"/>
      <c r="P229" s="12"/>
    </row>
    <row r="230" spans="1:16" x14ac:dyDescent="0.25">
      <c r="A230" s="26">
        <v>77</v>
      </c>
      <c r="B230" s="15">
        <v>110</v>
      </c>
      <c r="C230" s="15">
        <v>124</v>
      </c>
      <c r="D230" s="15">
        <v>154</v>
      </c>
      <c r="F230" s="4"/>
      <c r="H230" s="4"/>
      <c r="I230" s="4"/>
      <c r="K230" s="13">
        <v>77</v>
      </c>
      <c r="L230" s="14">
        <f t="shared" si="6"/>
        <v>-110</v>
      </c>
      <c r="M230" s="14">
        <f t="shared" si="7"/>
        <v>-124</v>
      </c>
      <c r="N230" s="14">
        <f t="shared" si="8"/>
        <v>-154</v>
      </c>
      <c r="O230" s="10"/>
      <c r="P230" s="12"/>
    </row>
    <row r="231" spans="1:16" x14ac:dyDescent="0.25">
      <c r="A231" s="26">
        <v>78</v>
      </c>
      <c r="B231" s="15">
        <v>92</v>
      </c>
      <c r="C231" s="15">
        <v>103</v>
      </c>
      <c r="D231" s="15">
        <v>156</v>
      </c>
      <c r="F231" s="4"/>
      <c r="H231" s="4"/>
      <c r="I231" s="4"/>
      <c r="K231" s="13">
        <v>78</v>
      </c>
      <c r="L231" s="14">
        <f t="shared" si="6"/>
        <v>-92</v>
      </c>
      <c r="M231" s="14">
        <f t="shared" si="7"/>
        <v>-103</v>
      </c>
      <c r="N231" s="14">
        <f t="shared" si="8"/>
        <v>-156</v>
      </c>
      <c r="O231" s="10"/>
      <c r="P231" s="12"/>
    </row>
    <row r="232" spans="1:16" x14ac:dyDescent="0.25">
      <c r="A232" s="26">
        <v>79</v>
      </c>
      <c r="B232" s="15">
        <v>72</v>
      </c>
      <c r="C232" s="15">
        <v>95</v>
      </c>
      <c r="D232" s="15">
        <v>138</v>
      </c>
      <c r="F232" s="4"/>
      <c r="H232" s="4"/>
      <c r="I232" s="4"/>
      <c r="K232" s="13">
        <v>79</v>
      </c>
      <c r="L232" s="14">
        <f t="shared" si="6"/>
        <v>-72</v>
      </c>
      <c r="M232" s="14">
        <f t="shared" si="7"/>
        <v>-95</v>
      </c>
      <c r="N232" s="14">
        <f t="shared" si="8"/>
        <v>-138</v>
      </c>
      <c r="O232" s="10"/>
      <c r="P232" s="12"/>
    </row>
    <row r="233" spans="1:16" x14ac:dyDescent="0.25">
      <c r="A233" s="26">
        <v>80</v>
      </c>
      <c r="B233" s="15">
        <v>66</v>
      </c>
      <c r="C233" s="15">
        <v>88</v>
      </c>
      <c r="D233" s="15">
        <v>139</v>
      </c>
      <c r="F233" s="4"/>
      <c r="H233" s="4"/>
      <c r="I233" s="4"/>
      <c r="K233" s="13">
        <v>80</v>
      </c>
      <c r="L233" s="14">
        <f t="shared" si="6"/>
        <v>-66</v>
      </c>
      <c r="M233" s="14">
        <f t="shared" si="7"/>
        <v>-88</v>
      </c>
      <c r="N233" s="14">
        <f t="shared" si="8"/>
        <v>-139</v>
      </c>
      <c r="O233" s="10"/>
      <c r="P233" s="12"/>
    </row>
    <row r="234" spans="1:16" x14ac:dyDescent="0.25">
      <c r="A234" s="26">
        <v>81</v>
      </c>
      <c r="B234" s="15">
        <v>80</v>
      </c>
      <c r="C234" s="15">
        <v>104</v>
      </c>
      <c r="D234" s="15">
        <v>108</v>
      </c>
      <c r="F234" s="4"/>
      <c r="H234" s="4"/>
      <c r="I234" s="4"/>
      <c r="K234" s="13">
        <v>81</v>
      </c>
      <c r="L234" s="14">
        <f t="shared" si="6"/>
        <v>-80</v>
      </c>
      <c r="M234" s="14">
        <f t="shared" si="7"/>
        <v>-104</v>
      </c>
      <c r="N234" s="14">
        <f t="shared" si="8"/>
        <v>-108</v>
      </c>
      <c r="O234" s="10"/>
      <c r="P234" s="12"/>
    </row>
    <row r="235" spans="1:16" x14ac:dyDescent="0.25">
      <c r="A235" s="26">
        <v>82</v>
      </c>
      <c r="B235" s="15">
        <v>74</v>
      </c>
      <c r="C235" s="15">
        <v>98</v>
      </c>
      <c r="D235" s="15">
        <v>108</v>
      </c>
      <c r="F235" s="4"/>
      <c r="H235" s="4"/>
      <c r="I235" s="4"/>
      <c r="K235" s="13">
        <v>82</v>
      </c>
      <c r="L235" s="14">
        <f t="shared" si="6"/>
        <v>-74</v>
      </c>
      <c r="M235" s="14">
        <f t="shared" si="7"/>
        <v>-98</v>
      </c>
      <c r="N235" s="14">
        <f t="shared" si="8"/>
        <v>-108</v>
      </c>
      <c r="O235" s="10"/>
      <c r="P235" s="12"/>
    </row>
    <row r="236" spans="1:16" x14ac:dyDescent="0.25">
      <c r="A236" s="26">
        <v>83</v>
      </c>
      <c r="B236" s="15">
        <v>78</v>
      </c>
      <c r="C236" s="15">
        <v>71</v>
      </c>
      <c r="D236" s="15">
        <v>84</v>
      </c>
      <c r="F236" s="4"/>
      <c r="H236" s="4"/>
      <c r="I236" s="4"/>
      <c r="K236" s="13">
        <v>83</v>
      </c>
      <c r="L236" s="14">
        <f t="shared" si="6"/>
        <v>-78</v>
      </c>
      <c r="M236" s="14">
        <f t="shared" si="7"/>
        <v>-71</v>
      </c>
      <c r="N236" s="14">
        <f t="shared" si="8"/>
        <v>-84</v>
      </c>
      <c r="O236" s="10"/>
      <c r="P236" s="12"/>
    </row>
    <row r="237" spans="1:16" x14ac:dyDescent="0.25">
      <c r="A237" s="26">
        <v>84</v>
      </c>
      <c r="B237" s="15">
        <v>82</v>
      </c>
      <c r="C237" s="15">
        <v>57</v>
      </c>
      <c r="D237" s="15">
        <v>79</v>
      </c>
      <c r="F237" s="4"/>
      <c r="H237" s="4"/>
      <c r="I237" s="4"/>
      <c r="K237" s="13">
        <v>84</v>
      </c>
      <c r="L237" s="14">
        <f t="shared" si="6"/>
        <v>-82</v>
      </c>
      <c r="M237" s="14">
        <f t="shared" si="7"/>
        <v>-57</v>
      </c>
      <c r="N237" s="14">
        <f t="shared" si="8"/>
        <v>-79</v>
      </c>
      <c r="O237" s="10"/>
      <c r="P237" s="12"/>
    </row>
    <row r="238" spans="1:16" x14ac:dyDescent="0.25">
      <c r="A238" s="26">
        <v>85</v>
      </c>
      <c r="B238" s="15">
        <v>56</v>
      </c>
      <c r="C238" s="15">
        <v>50</v>
      </c>
      <c r="D238" s="15">
        <v>67</v>
      </c>
      <c r="F238" s="4"/>
      <c r="H238" s="4"/>
      <c r="I238" s="4"/>
      <c r="K238" s="13">
        <v>85</v>
      </c>
      <c r="L238" s="14">
        <f t="shared" si="6"/>
        <v>-56</v>
      </c>
      <c r="M238" s="14">
        <f t="shared" si="7"/>
        <v>-50</v>
      </c>
      <c r="N238" s="14">
        <f t="shared" si="8"/>
        <v>-67</v>
      </c>
      <c r="O238" s="10"/>
      <c r="P238" s="12"/>
    </row>
    <row r="239" spans="1:16" x14ac:dyDescent="0.25">
      <c r="A239" s="26">
        <v>86</v>
      </c>
      <c r="B239" s="15">
        <v>74</v>
      </c>
      <c r="C239" s="15">
        <v>64</v>
      </c>
      <c r="D239" s="15">
        <v>76</v>
      </c>
      <c r="F239" s="4"/>
      <c r="H239" s="4"/>
      <c r="I239" s="4"/>
      <c r="K239" s="13">
        <v>86</v>
      </c>
      <c r="L239" s="14">
        <f t="shared" si="6"/>
        <v>-74</v>
      </c>
      <c r="M239" s="14">
        <f t="shared" si="7"/>
        <v>-64</v>
      </c>
      <c r="N239" s="14">
        <f t="shared" si="8"/>
        <v>-76</v>
      </c>
      <c r="O239" s="10"/>
      <c r="P239" s="12"/>
    </row>
    <row r="240" spans="1:16" x14ac:dyDescent="0.25">
      <c r="A240" s="26">
        <v>87</v>
      </c>
      <c r="B240" s="15">
        <v>52</v>
      </c>
      <c r="C240" s="15">
        <v>47</v>
      </c>
      <c r="D240" s="15">
        <v>70</v>
      </c>
      <c r="F240" s="4"/>
      <c r="H240" s="4"/>
      <c r="I240" s="4"/>
      <c r="K240" s="13">
        <v>87</v>
      </c>
      <c r="L240" s="14">
        <f t="shared" si="6"/>
        <v>-52</v>
      </c>
      <c r="M240" s="14">
        <f t="shared" si="7"/>
        <v>-47</v>
      </c>
      <c r="N240" s="14">
        <f t="shared" si="8"/>
        <v>-70</v>
      </c>
      <c r="O240" s="10"/>
      <c r="P240" s="12"/>
    </row>
    <row r="241" spans="1:16" x14ac:dyDescent="0.25">
      <c r="A241" s="26">
        <v>88</v>
      </c>
      <c r="B241" s="15">
        <v>48</v>
      </c>
      <c r="C241" s="15">
        <v>48</v>
      </c>
      <c r="D241" s="15">
        <v>54</v>
      </c>
      <c r="F241" s="4"/>
      <c r="H241" s="4"/>
      <c r="I241" s="4"/>
      <c r="K241" s="13">
        <v>88</v>
      </c>
      <c r="L241" s="14">
        <f t="shared" si="6"/>
        <v>-48</v>
      </c>
      <c r="M241" s="14">
        <f t="shared" si="7"/>
        <v>-48</v>
      </c>
      <c r="N241" s="14">
        <f t="shared" si="8"/>
        <v>-54</v>
      </c>
      <c r="O241" s="10"/>
      <c r="P241" s="12"/>
    </row>
    <row r="242" spans="1:16" x14ac:dyDescent="0.25">
      <c r="A242" s="26">
        <v>89</v>
      </c>
      <c r="B242" s="15">
        <v>37</v>
      </c>
      <c r="C242" s="15">
        <v>48</v>
      </c>
      <c r="D242" s="15">
        <v>36</v>
      </c>
      <c r="F242" s="4"/>
      <c r="H242" s="4"/>
      <c r="I242" s="4"/>
      <c r="K242" s="13">
        <v>89</v>
      </c>
      <c r="L242" s="14">
        <f t="shared" si="6"/>
        <v>-37</v>
      </c>
      <c r="M242" s="14">
        <f t="shared" si="7"/>
        <v>-48</v>
      </c>
      <c r="N242" s="14">
        <f t="shared" si="8"/>
        <v>-36</v>
      </c>
      <c r="O242" s="10"/>
      <c r="P242" s="12"/>
    </row>
    <row r="243" spans="1:16" x14ac:dyDescent="0.25">
      <c r="A243" s="26">
        <v>90</v>
      </c>
      <c r="B243" s="15">
        <v>35</v>
      </c>
      <c r="C243" s="15">
        <v>32</v>
      </c>
      <c r="D243" s="15">
        <v>30</v>
      </c>
      <c r="F243" s="4"/>
      <c r="H243" s="4"/>
      <c r="I243" s="4"/>
      <c r="K243" s="13">
        <v>90</v>
      </c>
      <c r="L243" s="14">
        <f t="shared" si="6"/>
        <v>-35</v>
      </c>
      <c r="M243" s="14">
        <f t="shared" si="7"/>
        <v>-32</v>
      </c>
      <c r="N243" s="14">
        <f t="shared" si="8"/>
        <v>-30</v>
      </c>
      <c r="O243" s="10"/>
      <c r="P243" s="12"/>
    </row>
    <row r="244" spans="1:16" x14ac:dyDescent="0.25">
      <c r="A244" s="26">
        <v>91</v>
      </c>
      <c r="B244" s="15">
        <v>17</v>
      </c>
      <c r="C244" s="15">
        <v>38</v>
      </c>
      <c r="D244" s="15">
        <v>32</v>
      </c>
      <c r="F244" s="4"/>
      <c r="H244" s="4"/>
      <c r="I244" s="4"/>
      <c r="K244" s="13">
        <v>91</v>
      </c>
      <c r="L244" s="14">
        <f t="shared" si="6"/>
        <v>-17</v>
      </c>
      <c r="M244" s="14">
        <f t="shared" si="7"/>
        <v>-38</v>
      </c>
      <c r="N244" s="14">
        <f t="shared" si="8"/>
        <v>-32</v>
      </c>
      <c r="O244" s="10"/>
      <c r="P244" s="12"/>
    </row>
    <row r="245" spans="1:16" x14ac:dyDescent="0.25">
      <c r="A245" s="26">
        <v>92</v>
      </c>
      <c r="B245" s="15">
        <v>17</v>
      </c>
      <c r="C245" s="15">
        <v>28</v>
      </c>
      <c r="D245" s="15">
        <v>23</v>
      </c>
      <c r="F245" s="4"/>
      <c r="H245" s="4"/>
      <c r="I245" s="4"/>
      <c r="K245" s="13">
        <v>92</v>
      </c>
      <c r="L245" s="14">
        <f t="shared" si="6"/>
        <v>-17</v>
      </c>
      <c r="M245" s="14">
        <f t="shared" si="7"/>
        <v>-28</v>
      </c>
      <c r="N245" s="14">
        <f t="shared" si="8"/>
        <v>-23</v>
      </c>
      <c r="O245" s="10"/>
      <c r="P245" s="12"/>
    </row>
    <row r="246" spans="1:16" x14ac:dyDescent="0.25">
      <c r="A246" s="26">
        <v>93</v>
      </c>
      <c r="B246" s="15">
        <v>7</v>
      </c>
      <c r="C246" s="15">
        <v>22</v>
      </c>
      <c r="D246" s="15">
        <v>23</v>
      </c>
      <c r="F246" s="4"/>
      <c r="H246" s="4"/>
      <c r="I246" s="4"/>
      <c r="K246" s="13">
        <v>93</v>
      </c>
      <c r="L246" s="14">
        <f t="shared" si="6"/>
        <v>-7</v>
      </c>
      <c r="M246" s="14">
        <f t="shared" si="7"/>
        <v>-22</v>
      </c>
      <c r="N246" s="14">
        <f t="shared" si="8"/>
        <v>-23</v>
      </c>
      <c r="O246" s="10"/>
      <c r="P246" s="12"/>
    </row>
    <row r="247" spans="1:16" x14ac:dyDescent="0.25">
      <c r="A247" s="26">
        <v>94</v>
      </c>
      <c r="B247" s="15">
        <v>11</v>
      </c>
      <c r="C247" s="15">
        <v>13</v>
      </c>
      <c r="D247" s="15">
        <v>17</v>
      </c>
      <c r="F247" s="4"/>
      <c r="H247" s="4"/>
      <c r="I247" s="4"/>
      <c r="K247" s="13">
        <v>94</v>
      </c>
      <c r="L247" s="14">
        <f t="shared" si="6"/>
        <v>-11</v>
      </c>
      <c r="M247" s="14">
        <f t="shared" si="7"/>
        <v>-13</v>
      </c>
      <c r="N247" s="14">
        <f t="shared" si="8"/>
        <v>-17</v>
      </c>
      <c r="O247" s="10"/>
      <c r="P247" s="12"/>
    </row>
    <row r="248" spans="1:16" x14ac:dyDescent="0.25">
      <c r="A248" s="26">
        <v>95</v>
      </c>
      <c r="B248" s="15">
        <v>8</v>
      </c>
      <c r="C248" s="15">
        <v>12</v>
      </c>
      <c r="D248" s="15">
        <v>12</v>
      </c>
      <c r="F248" s="4"/>
      <c r="H248" s="4"/>
      <c r="I248" s="4"/>
      <c r="K248" s="13">
        <v>95</v>
      </c>
      <c r="L248" s="14">
        <f t="shared" si="6"/>
        <v>-8</v>
      </c>
      <c r="M248" s="14">
        <f t="shared" si="7"/>
        <v>-12</v>
      </c>
      <c r="N248" s="14">
        <f t="shared" si="8"/>
        <v>-12</v>
      </c>
      <c r="O248" s="10"/>
      <c r="P248" s="12"/>
    </row>
    <row r="249" spans="1:16" x14ac:dyDescent="0.25">
      <c r="A249" s="26">
        <v>96</v>
      </c>
      <c r="B249" s="15">
        <v>6</v>
      </c>
      <c r="C249" s="15">
        <v>6</v>
      </c>
      <c r="D249" s="15">
        <v>13</v>
      </c>
      <c r="F249" s="4"/>
      <c r="H249" s="4"/>
      <c r="I249" s="4"/>
      <c r="K249" s="13">
        <v>96</v>
      </c>
      <c r="L249" s="14">
        <f t="shared" si="6"/>
        <v>-6</v>
      </c>
      <c r="M249" s="14">
        <f t="shared" si="7"/>
        <v>-6</v>
      </c>
      <c r="N249" s="14">
        <f t="shared" si="8"/>
        <v>-13</v>
      </c>
      <c r="O249" s="10"/>
      <c r="P249" s="12"/>
    </row>
    <row r="250" spans="1:16" x14ac:dyDescent="0.25">
      <c r="A250" s="26">
        <v>97</v>
      </c>
      <c r="B250" s="15">
        <v>2</v>
      </c>
      <c r="C250" s="15">
        <v>0</v>
      </c>
      <c r="D250" s="15">
        <v>9</v>
      </c>
      <c r="F250" s="4"/>
      <c r="H250" s="4"/>
      <c r="I250" s="4"/>
      <c r="K250" s="13">
        <v>97</v>
      </c>
      <c r="L250" s="14">
        <f t="shared" si="6"/>
        <v>-2</v>
      </c>
      <c r="M250" s="14">
        <f t="shared" si="7"/>
        <v>0</v>
      </c>
      <c r="N250" s="14">
        <f t="shared" si="8"/>
        <v>-9</v>
      </c>
    </row>
    <row r="251" spans="1:16" x14ac:dyDescent="0.25">
      <c r="A251" s="26">
        <v>98</v>
      </c>
      <c r="B251" s="15">
        <v>4</v>
      </c>
      <c r="C251" s="15">
        <v>2</v>
      </c>
      <c r="D251" s="15">
        <v>2</v>
      </c>
      <c r="F251" s="4"/>
      <c r="H251" s="4"/>
      <c r="I251" s="4"/>
      <c r="K251" s="13">
        <v>98</v>
      </c>
      <c r="L251" s="14">
        <f t="shared" si="6"/>
        <v>-4</v>
      </c>
      <c r="M251" s="14">
        <f t="shared" si="7"/>
        <v>-2</v>
      </c>
      <c r="N251" s="14">
        <f t="shared" si="8"/>
        <v>-2</v>
      </c>
    </row>
    <row r="252" spans="1:16" x14ac:dyDescent="0.25">
      <c r="A252" s="26">
        <v>99</v>
      </c>
      <c r="B252" s="15">
        <v>1</v>
      </c>
      <c r="C252" s="15">
        <v>0</v>
      </c>
      <c r="D252" s="15">
        <v>0</v>
      </c>
      <c r="F252" s="4"/>
      <c r="H252" s="4"/>
      <c r="I252" s="4"/>
      <c r="K252" s="13">
        <v>99</v>
      </c>
      <c r="L252" s="14">
        <f t="shared" si="6"/>
        <v>-1</v>
      </c>
      <c r="M252" s="14">
        <f t="shared" si="7"/>
        <v>0</v>
      </c>
      <c r="N252" s="14">
        <f t="shared" si="8"/>
        <v>0</v>
      </c>
    </row>
    <row r="253" spans="1:16" x14ac:dyDescent="0.25">
      <c r="A253" s="26" t="s">
        <v>16</v>
      </c>
      <c r="B253" s="15">
        <v>2</v>
      </c>
      <c r="C253" s="15">
        <v>3</v>
      </c>
      <c r="D253" s="15">
        <v>3</v>
      </c>
      <c r="F253" s="4"/>
      <c r="H253" s="4"/>
      <c r="I253" s="4"/>
      <c r="K253" s="13">
        <v>100</v>
      </c>
      <c r="L253" s="14">
        <f t="shared" si="6"/>
        <v>-2</v>
      </c>
      <c r="M253" s="14">
        <f t="shared" si="7"/>
        <v>-3</v>
      </c>
      <c r="N253" s="14">
        <f t="shared" si="8"/>
        <v>-3</v>
      </c>
    </row>
    <row r="254" spans="1:16" x14ac:dyDescent="0.25">
      <c r="A254" s="26"/>
      <c r="F254" s="4"/>
      <c r="H254" s="4"/>
      <c r="I254" s="4"/>
      <c r="K254" s="13"/>
      <c r="L254" s="14"/>
      <c r="M254" s="14"/>
      <c r="N254" s="14"/>
    </row>
    <row r="255" spans="1:16" ht="15.75" thickBot="1" x14ac:dyDescent="0.3">
      <c r="A255" s="24" t="s">
        <v>12</v>
      </c>
      <c r="B255" s="7">
        <v>2010</v>
      </c>
      <c r="C255" s="7">
        <v>2015</v>
      </c>
      <c r="D255" s="7">
        <v>2020</v>
      </c>
      <c r="F255" s="4"/>
      <c r="H255" s="4"/>
      <c r="I255" s="4"/>
      <c r="K255" s="13"/>
      <c r="L255" s="14"/>
      <c r="M255" s="14"/>
      <c r="N255" s="14"/>
    </row>
    <row r="256" spans="1:16" ht="15.75" thickBot="1" x14ac:dyDescent="0.3">
      <c r="A256" s="51" t="s">
        <v>5</v>
      </c>
      <c r="B256" s="52">
        <v>17886</v>
      </c>
      <c r="C256" s="52">
        <v>18660</v>
      </c>
      <c r="D256" s="52">
        <v>19368</v>
      </c>
      <c r="F256" s="4"/>
      <c r="H256" s="4"/>
      <c r="I256" s="4"/>
    </row>
    <row r="257" spans="1:14" x14ac:dyDescent="0.25">
      <c r="A257" s="50" t="s">
        <v>49</v>
      </c>
      <c r="B257" s="22"/>
      <c r="C257" s="22"/>
      <c r="D257" s="22"/>
      <c r="F257" s="4"/>
      <c r="H257" s="4"/>
      <c r="I257" s="4"/>
      <c r="K257" s="13" t="s">
        <v>17</v>
      </c>
      <c r="L257" s="14">
        <v>2010</v>
      </c>
      <c r="M257" s="14">
        <v>2015</v>
      </c>
      <c r="N257" s="14">
        <v>2020</v>
      </c>
    </row>
    <row r="258" spans="1:14" x14ac:dyDescent="0.25">
      <c r="A258" s="25">
        <v>0</v>
      </c>
      <c r="B258" s="22">
        <v>168</v>
      </c>
      <c r="C258" s="22">
        <v>175</v>
      </c>
      <c r="D258" s="22">
        <v>167</v>
      </c>
      <c r="F258" s="4"/>
      <c r="H258" s="4"/>
      <c r="I258" s="4"/>
      <c r="K258" s="13">
        <v>0</v>
      </c>
      <c r="L258" s="14">
        <f t="shared" ref="L258:L289" si="9">B258</f>
        <v>168</v>
      </c>
      <c r="M258" s="14">
        <f t="shared" ref="M258:M289" si="10">C258</f>
        <v>175</v>
      </c>
      <c r="N258" s="14">
        <f t="shared" ref="N258:N289" si="11">D258</f>
        <v>167</v>
      </c>
    </row>
    <row r="259" spans="1:14" x14ac:dyDescent="0.25">
      <c r="A259" s="26">
        <v>1</v>
      </c>
      <c r="B259" s="11">
        <v>235</v>
      </c>
      <c r="C259" s="11">
        <v>209</v>
      </c>
      <c r="D259" s="11">
        <v>190</v>
      </c>
      <c r="F259" s="4"/>
      <c r="H259" s="4"/>
      <c r="I259" s="4"/>
      <c r="K259" s="13">
        <v>1</v>
      </c>
      <c r="L259" s="14">
        <f t="shared" si="9"/>
        <v>235</v>
      </c>
      <c r="M259" s="14">
        <f t="shared" si="10"/>
        <v>209</v>
      </c>
      <c r="N259" s="14">
        <f t="shared" si="11"/>
        <v>190</v>
      </c>
    </row>
    <row r="260" spans="1:14" x14ac:dyDescent="0.25">
      <c r="A260" s="26">
        <v>2</v>
      </c>
      <c r="B260" s="11">
        <v>197</v>
      </c>
      <c r="C260" s="11">
        <v>194</v>
      </c>
      <c r="D260" s="11">
        <v>206</v>
      </c>
      <c r="F260" s="4"/>
      <c r="H260" s="4"/>
      <c r="I260" s="4"/>
      <c r="K260" s="13">
        <v>2</v>
      </c>
      <c r="L260" s="14">
        <f t="shared" si="9"/>
        <v>197</v>
      </c>
      <c r="M260" s="14">
        <f t="shared" si="10"/>
        <v>194</v>
      </c>
      <c r="N260" s="14">
        <f t="shared" si="11"/>
        <v>206</v>
      </c>
    </row>
    <row r="261" spans="1:14" x14ac:dyDescent="0.25">
      <c r="A261" s="26">
        <v>3</v>
      </c>
      <c r="B261" s="11">
        <v>192</v>
      </c>
      <c r="C261" s="11">
        <v>191</v>
      </c>
      <c r="D261" s="11">
        <v>189</v>
      </c>
      <c r="F261" s="4"/>
      <c r="H261" s="4"/>
      <c r="I261" s="4"/>
      <c r="K261" s="13">
        <v>3</v>
      </c>
      <c r="L261" s="14">
        <f t="shared" si="9"/>
        <v>192</v>
      </c>
      <c r="M261" s="14">
        <f t="shared" si="10"/>
        <v>191</v>
      </c>
      <c r="N261" s="14">
        <f t="shared" si="11"/>
        <v>189</v>
      </c>
    </row>
    <row r="262" spans="1:14" x14ac:dyDescent="0.25">
      <c r="A262" s="26">
        <v>4</v>
      </c>
      <c r="B262" s="11">
        <v>186</v>
      </c>
      <c r="C262" s="11">
        <v>207</v>
      </c>
      <c r="D262" s="11">
        <v>212</v>
      </c>
      <c r="F262" s="4"/>
      <c r="H262" s="4"/>
      <c r="I262" s="4"/>
      <c r="K262" s="13">
        <v>4</v>
      </c>
      <c r="L262" s="14">
        <f t="shared" si="9"/>
        <v>186</v>
      </c>
      <c r="M262" s="14">
        <f t="shared" si="10"/>
        <v>207</v>
      </c>
      <c r="N262" s="14">
        <f t="shared" si="11"/>
        <v>212</v>
      </c>
    </row>
    <row r="263" spans="1:14" x14ac:dyDescent="0.25">
      <c r="A263" s="26">
        <v>5</v>
      </c>
      <c r="B263" s="11">
        <v>189</v>
      </c>
      <c r="C263" s="11">
        <v>173</v>
      </c>
      <c r="D263" s="11">
        <v>189</v>
      </c>
      <c r="F263" s="4"/>
      <c r="H263" s="4"/>
      <c r="I263" s="4"/>
      <c r="K263" s="13">
        <v>5</v>
      </c>
      <c r="L263" s="14">
        <f t="shared" si="9"/>
        <v>189</v>
      </c>
      <c r="M263" s="14">
        <f t="shared" si="10"/>
        <v>173</v>
      </c>
      <c r="N263" s="14">
        <f t="shared" si="11"/>
        <v>189</v>
      </c>
    </row>
    <row r="264" spans="1:14" x14ac:dyDescent="0.25">
      <c r="A264" s="26">
        <v>6</v>
      </c>
      <c r="B264" s="11">
        <v>191</v>
      </c>
      <c r="C264" s="11">
        <v>234</v>
      </c>
      <c r="D264" s="11">
        <v>217</v>
      </c>
      <c r="F264" s="4"/>
      <c r="H264" s="4"/>
      <c r="I264" s="4"/>
      <c r="K264" s="13">
        <v>6</v>
      </c>
      <c r="L264" s="14">
        <f t="shared" si="9"/>
        <v>191</v>
      </c>
      <c r="M264" s="14">
        <f t="shared" si="10"/>
        <v>234</v>
      </c>
      <c r="N264" s="14">
        <f t="shared" si="11"/>
        <v>217</v>
      </c>
    </row>
    <row r="265" spans="1:14" x14ac:dyDescent="0.25">
      <c r="A265" s="26">
        <v>7</v>
      </c>
      <c r="B265" s="11">
        <v>185</v>
      </c>
      <c r="C265" s="11">
        <v>196</v>
      </c>
      <c r="D265" s="11">
        <v>204</v>
      </c>
      <c r="F265" s="4"/>
      <c r="H265" s="4"/>
      <c r="I265" s="4"/>
      <c r="K265" s="13">
        <v>7</v>
      </c>
      <c r="L265" s="14">
        <f t="shared" si="9"/>
        <v>185</v>
      </c>
      <c r="M265" s="14">
        <f t="shared" si="10"/>
        <v>196</v>
      </c>
      <c r="N265" s="14">
        <f t="shared" si="11"/>
        <v>204</v>
      </c>
    </row>
    <row r="266" spans="1:14" x14ac:dyDescent="0.25">
      <c r="A266" s="26">
        <v>8</v>
      </c>
      <c r="B266" s="11">
        <v>193</v>
      </c>
      <c r="C266" s="11">
        <v>197</v>
      </c>
      <c r="D266" s="11">
        <v>196</v>
      </c>
      <c r="F266" s="4"/>
      <c r="H266" s="4"/>
      <c r="I266" s="4"/>
      <c r="K266" s="13">
        <v>8</v>
      </c>
      <c r="L266" s="14">
        <f t="shared" si="9"/>
        <v>193</v>
      </c>
      <c r="M266" s="14">
        <f t="shared" si="10"/>
        <v>197</v>
      </c>
      <c r="N266" s="14">
        <f t="shared" si="11"/>
        <v>196</v>
      </c>
    </row>
    <row r="267" spans="1:14" x14ac:dyDescent="0.25">
      <c r="A267" s="26">
        <v>9</v>
      </c>
      <c r="B267" s="11">
        <v>205</v>
      </c>
      <c r="C267" s="11">
        <v>191</v>
      </c>
      <c r="D267" s="11">
        <v>211</v>
      </c>
      <c r="F267" s="4"/>
      <c r="H267" s="4"/>
      <c r="I267" s="4"/>
      <c r="K267" s="13">
        <v>9</v>
      </c>
      <c r="L267" s="14">
        <f t="shared" si="9"/>
        <v>205</v>
      </c>
      <c r="M267" s="14">
        <f t="shared" si="10"/>
        <v>191</v>
      </c>
      <c r="N267" s="14">
        <f t="shared" si="11"/>
        <v>211</v>
      </c>
    </row>
    <row r="268" spans="1:14" x14ac:dyDescent="0.25">
      <c r="A268" s="26">
        <v>10</v>
      </c>
      <c r="B268" s="11">
        <v>206</v>
      </c>
      <c r="C268" s="11">
        <v>189</v>
      </c>
      <c r="D268" s="11">
        <v>179</v>
      </c>
      <c r="F268" s="4"/>
      <c r="H268" s="4"/>
      <c r="I268" s="4"/>
      <c r="K268" s="13">
        <v>10</v>
      </c>
      <c r="L268" s="14">
        <f t="shared" si="9"/>
        <v>206</v>
      </c>
      <c r="M268" s="14">
        <f t="shared" si="10"/>
        <v>189</v>
      </c>
      <c r="N268" s="14">
        <f t="shared" si="11"/>
        <v>179</v>
      </c>
    </row>
    <row r="269" spans="1:14" x14ac:dyDescent="0.25">
      <c r="A269" s="26">
        <v>11</v>
      </c>
      <c r="B269" s="11">
        <v>187</v>
      </c>
      <c r="C269" s="11">
        <v>203</v>
      </c>
      <c r="D269" s="11">
        <v>236</v>
      </c>
      <c r="F269" s="4"/>
      <c r="H269" s="4"/>
      <c r="I269" s="4"/>
      <c r="K269" s="13">
        <v>11</v>
      </c>
      <c r="L269" s="14">
        <f t="shared" si="9"/>
        <v>187</v>
      </c>
      <c r="M269" s="14">
        <f t="shared" si="10"/>
        <v>203</v>
      </c>
      <c r="N269" s="14">
        <f t="shared" si="11"/>
        <v>236</v>
      </c>
    </row>
    <row r="270" spans="1:14" x14ac:dyDescent="0.25">
      <c r="A270" s="26">
        <v>12</v>
      </c>
      <c r="B270" s="11">
        <v>180</v>
      </c>
      <c r="C270" s="11">
        <v>180</v>
      </c>
      <c r="D270" s="11">
        <v>203</v>
      </c>
      <c r="F270" s="4"/>
      <c r="H270" s="4"/>
      <c r="I270" s="4"/>
      <c r="K270" s="13">
        <v>12</v>
      </c>
      <c r="L270" s="14">
        <f t="shared" si="9"/>
        <v>180</v>
      </c>
      <c r="M270" s="14">
        <f t="shared" si="10"/>
        <v>180</v>
      </c>
      <c r="N270" s="14">
        <f t="shared" si="11"/>
        <v>203</v>
      </c>
    </row>
    <row r="271" spans="1:14" x14ac:dyDescent="0.25">
      <c r="A271" s="26">
        <v>13</v>
      </c>
      <c r="B271" s="11">
        <v>226</v>
      </c>
      <c r="C271" s="11">
        <v>194</v>
      </c>
      <c r="D271" s="11">
        <v>205</v>
      </c>
      <c r="F271" s="4"/>
      <c r="H271" s="4"/>
      <c r="I271" s="4"/>
      <c r="K271" s="13">
        <v>13</v>
      </c>
      <c r="L271" s="14">
        <f t="shared" si="9"/>
        <v>226</v>
      </c>
      <c r="M271" s="14">
        <f t="shared" si="10"/>
        <v>194</v>
      </c>
      <c r="N271" s="14">
        <f t="shared" si="11"/>
        <v>205</v>
      </c>
    </row>
    <row r="272" spans="1:14" x14ac:dyDescent="0.25">
      <c r="A272" s="26">
        <v>14</v>
      </c>
      <c r="B272" s="11">
        <v>206</v>
      </c>
      <c r="C272" s="11">
        <v>206</v>
      </c>
      <c r="D272" s="11">
        <v>195</v>
      </c>
      <c r="F272" s="4"/>
      <c r="H272" s="4"/>
      <c r="I272" s="4"/>
      <c r="K272" s="13">
        <v>14</v>
      </c>
      <c r="L272" s="14">
        <f t="shared" si="9"/>
        <v>206</v>
      </c>
      <c r="M272" s="14">
        <f t="shared" si="10"/>
        <v>206</v>
      </c>
      <c r="N272" s="14">
        <f t="shared" si="11"/>
        <v>195</v>
      </c>
    </row>
    <row r="273" spans="1:14" x14ac:dyDescent="0.25">
      <c r="A273" s="26">
        <v>15</v>
      </c>
      <c r="B273" s="11">
        <v>229</v>
      </c>
      <c r="C273" s="11">
        <v>214</v>
      </c>
      <c r="D273" s="11">
        <v>194</v>
      </c>
      <c r="F273" s="4"/>
      <c r="H273" s="4"/>
      <c r="I273" s="4"/>
      <c r="K273" s="13">
        <v>15</v>
      </c>
      <c r="L273" s="14">
        <f t="shared" si="9"/>
        <v>229</v>
      </c>
      <c r="M273" s="14">
        <f t="shared" si="10"/>
        <v>214</v>
      </c>
      <c r="N273" s="14">
        <f t="shared" si="11"/>
        <v>194</v>
      </c>
    </row>
    <row r="274" spans="1:14" x14ac:dyDescent="0.25">
      <c r="A274" s="26">
        <v>16</v>
      </c>
      <c r="B274" s="11">
        <v>212</v>
      </c>
      <c r="C274" s="11">
        <v>192</v>
      </c>
      <c r="D274" s="11">
        <v>208</v>
      </c>
      <c r="F274" s="4"/>
      <c r="H274" s="4"/>
      <c r="I274" s="4"/>
      <c r="K274" s="13">
        <v>16</v>
      </c>
      <c r="L274" s="14">
        <f t="shared" si="9"/>
        <v>212</v>
      </c>
      <c r="M274" s="14">
        <f t="shared" si="10"/>
        <v>192</v>
      </c>
      <c r="N274" s="14">
        <f t="shared" si="11"/>
        <v>208</v>
      </c>
    </row>
    <row r="275" spans="1:14" x14ac:dyDescent="0.25">
      <c r="A275" s="26">
        <v>17</v>
      </c>
      <c r="B275" s="11">
        <v>219</v>
      </c>
      <c r="C275" s="11">
        <v>189</v>
      </c>
      <c r="D275" s="11">
        <v>185</v>
      </c>
      <c r="F275" s="4"/>
      <c r="H275" s="4"/>
      <c r="I275" s="4"/>
      <c r="K275" s="13">
        <v>17</v>
      </c>
      <c r="L275" s="14">
        <f t="shared" si="9"/>
        <v>219</v>
      </c>
      <c r="M275" s="14">
        <f t="shared" si="10"/>
        <v>189</v>
      </c>
      <c r="N275" s="14">
        <f t="shared" si="11"/>
        <v>185</v>
      </c>
    </row>
    <row r="276" spans="1:14" x14ac:dyDescent="0.25">
      <c r="A276" s="26">
        <v>18</v>
      </c>
      <c r="B276" s="11">
        <v>188</v>
      </c>
      <c r="C276" s="11">
        <v>229</v>
      </c>
      <c r="D276" s="11">
        <v>203</v>
      </c>
      <c r="F276" s="4"/>
      <c r="H276" s="4"/>
      <c r="I276" s="4"/>
      <c r="K276" s="13">
        <v>18</v>
      </c>
      <c r="L276" s="14">
        <f t="shared" si="9"/>
        <v>188</v>
      </c>
      <c r="M276" s="14">
        <f t="shared" si="10"/>
        <v>229</v>
      </c>
      <c r="N276" s="14">
        <f t="shared" si="11"/>
        <v>203</v>
      </c>
    </row>
    <row r="277" spans="1:14" x14ac:dyDescent="0.25">
      <c r="A277" s="26">
        <v>19</v>
      </c>
      <c r="B277" s="11">
        <v>239</v>
      </c>
      <c r="C277" s="11">
        <v>211</v>
      </c>
      <c r="D277" s="11">
        <v>214</v>
      </c>
      <c r="F277" s="4"/>
      <c r="H277" s="4"/>
      <c r="I277" s="4"/>
      <c r="K277" s="13">
        <v>19</v>
      </c>
      <c r="L277" s="14">
        <f t="shared" si="9"/>
        <v>239</v>
      </c>
      <c r="M277" s="14">
        <f t="shared" si="10"/>
        <v>211</v>
      </c>
      <c r="N277" s="14">
        <f t="shared" si="11"/>
        <v>214</v>
      </c>
    </row>
    <row r="278" spans="1:14" x14ac:dyDescent="0.25">
      <c r="A278" s="26">
        <v>20</v>
      </c>
      <c r="B278" s="11">
        <v>212</v>
      </c>
      <c r="C278" s="11">
        <v>236</v>
      </c>
      <c r="D278" s="11">
        <v>217</v>
      </c>
      <c r="F278" s="4"/>
      <c r="H278" s="4"/>
      <c r="I278" s="4"/>
      <c r="K278" s="13">
        <v>20</v>
      </c>
      <c r="L278" s="14">
        <f t="shared" si="9"/>
        <v>212</v>
      </c>
      <c r="M278" s="14">
        <f t="shared" si="10"/>
        <v>236</v>
      </c>
      <c r="N278" s="14">
        <f t="shared" si="11"/>
        <v>217</v>
      </c>
    </row>
    <row r="279" spans="1:14" x14ac:dyDescent="0.25">
      <c r="A279" s="26">
        <v>21</v>
      </c>
      <c r="B279" s="11">
        <v>243</v>
      </c>
      <c r="C279" s="11">
        <v>224</v>
      </c>
      <c r="D279" s="11">
        <v>194</v>
      </c>
      <c r="F279" s="4"/>
      <c r="H279" s="4"/>
      <c r="I279" s="4"/>
      <c r="K279" s="13">
        <v>21</v>
      </c>
      <c r="L279" s="14">
        <f t="shared" si="9"/>
        <v>243</v>
      </c>
      <c r="M279" s="14">
        <f t="shared" si="10"/>
        <v>224</v>
      </c>
      <c r="N279" s="14">
        <f t="shared" si="11"/>
        <v>194</v>
      </c>
    </row>
    <row r="280" spans="1:14" x14ac:dyDescent="0.25">
      <c r="A280" s="26">
        <v>22</v>
      </c>
      <c r="B280" s="11">
        <v>256</v>
      </c>
      <c r="C280" s="11">
        <v>228</v>
      </c>
      <c r="D280" s="11">
        <v>196</v>
      </c>
      <c r="F280" s="4"/>
      <c r="H280" s="4"/>
      <c r="I280" s="4"/>
      <c r="K280" s="13">
        <v>22</v>
      </c>
      <c r="L280" s="14">
        <f t="shared" si="9"/>
        <v>256</v>
      </c>
      <c r="M280" s="14">
        <f t="shared" si="10"/>
        <v>228</v>
      </c>
      <c r="N280" s="14">
        <f t="shared" si="11"/>
        <v>196</v>
      </c>
    </row>
    <row r="281" spans="1:14" x14ac:dyDescent="0.25">
      <c r="A281" s="26">
        <v>23</v>
      </c>
      <c r="B281" s="11">
        <v>224</v>
      </c>
      <c r="C281" s="11">
        <v>204</v>
      </c>
      <c r="D281" s="11">
        <v>232</v>
      </c>
      <c r="F281" s="4"/>
      <c r="H281" s="4"/>
      <c r="I281" s="4"/>
      <c r="K281" s="13">
        <v>23</v>
      </c>
      <c r="L281" s="14">
        <f t="shared" si="9"/>
        <v>224</v>
      </c>
      <c r="M281" s="14">
        <f t="shared" si="10"/>
        <v>204</v>
      </c>
      <c r="N281" s="14">
        <f t="shared" si="11"/>
        <v>232</v>
      </c>
    </row>
    <row r="282" spans="1:14" x14ac:dyDescent="0.25">
      <c r="A282" s="26">
        <v>24</v>
      </c>
      <c r="B282" s="11">
        <v>205</v>
      </c>
      <c r="C282" s="11">
        <v>252</v>
      </c>
      <c r="D282" s="11">
        <v>225</v>
      </c>
      <c r="F282" s="4"/>
      <c r="H282" s="4"/>
      <c r="I282" s="4"/>
      <c r="K282" s="13">
        <v>24</v>
      </c>
      <c r="L282" s="14">
        <f t="shared" si="9"/>
        <v>205</v>
      </c>
      <c r="M282" s="14">
        <f t="shared" si="10"/>
        <v>252</v>
      </c>
      <c r="N282" s="14">
        <f t="shared" si="11"/>
        <v>225</v>
      </c>
    </row>
    <row r="283" spans="1:14" x14ac:dyDescent="0.25">
      <c r="A283" s="26">
        <v>25</v>
      </c>
      <c r="B283" s="11">
        <v>233</v>
      </c>
      <c r="C283" s="11">
        <v>216</v>
      </c>
      <c r="D283" s="11">
        <v>246</v>
      </c>
      <c r="F283" s="4"/>
      <c r="H283" s="4"/>
      <c r="I283" s="4"/>
      <c r="K283" s="13">
        <v>25</v>
      </c>
      <c r="L283" s="14">
        <f t="shared" si="9"/>
        <v>233</v>
      </c>
      <c r="M283" s="14">
        <f t="shared" si="10"/>
        <v>216</v>
      </c>
      <c r="N283" s="14">
        <f t="shared" si="11"/>
        <v>246</v>
      </c>
    </row>
    <row r="284" spans="1:14" x14ac:dyDescent="0.25">
      <c r="A284" s="26">
        <v>26</v>
      </c>
      <c r="B284" s="11">
        <v>235</v>
      </c>
      <c r="C284" s="11">
        <v>252</v>
      </c>
      <c r="D284" s="11">
        <v>232</v>
      </c>
      <c r="F284" s="4"/>
      <c r="H284" s="4"/>
      <c r="I284" s="4"/>
      <c r="K284" s="13">
        <v>26</v>
      </c>
      <c r="L284" s="14">
        <f t="shared" si="9"/>
        <v>235</v>
      </c>
      <c r="M284" s="14">
        <f t="shared" si="10"/>
        <v>252</v>
      </c>
      <c r="N284" s="14">
        <f t="shared" si="11"/>
        <v>232</v>
      </c>
    </row>
    <row r="285" spans="1:14" x14ac:dyDescent="0.25">
      <c r="A285" s="26">
        <v>27</v>
      </c>
      <c r="B285" s="11">
        <v>207</v>
      </c>
      <c r="C285" s="11">
        <v>254</v>
      </c>
      <c r="D285" s="11">
        <v>245</v>
      </c>
      <c r="F285" s="4"/>
      <c r="H285" s="4"/>
      <c r="I285" s="4"/>
      <c r="K285" s="13">
        <v>27</v>
      </c>
      <c r="L285" s="14">
        <f t="shared" si="9"/>
        <v>207</v>
      </c>
      <c r="M285" s="14">
        <f t="shared" si="10"/>
        <v>254</v>
      </c>
      <c r="N285" s="14">
        <f t="shared" si="11"/>
        <v>245</v>
      </c>
    </row>
    <row r="286" spans="1:14" x14ac:dyDescent="0.25">
      <c r="A286" s="26">
        <v>28</v>
      </c>
      <c r="B286" s="11">
        <v>232</v>
      </c>
      <c r="C286" s="11">
        <v>221</v>
      </c>
      <c r="D286" s="11">
        <v>217</v>
      </c>
      <c r="F286" s="4"/>
      <c r="H286" s="4"/>
      <c r="I286" s="4"/>
      <c r="K286" s="13">
        <v>28</v>
      </c>
      <c r="L286" s="14">
        <f t="shared" si="9"/>
        <v>232</v>
      </c>
      <c r="M286" s="14">
        <f t="shared" si="10"/>
        <v>221</v>
      </c>
      <c r="N286" s="14">
        <f t="shared" si="11"/>
        <v>217</v>
      </c>
    </row>
    <row r="287" spans="1:14" x14ac:dyDescent="0.25">
      <c r="A287" s="26">
        <v>29</v>
      </c>
      <c r="B287" s="11">
        <v>234</v>
      </c>
      <c r="C287" s="11">
        <v>215</v>
      </c>
      <c r="D287" s="11">
        <v>249</v>
      </c>
      <c r="F287" s="4"/>
      <c r="H287" s="4"/>
      <c r="I287" s="4"/>
      <c r="K287" s="13">
        <v>29</v>
      </c>
      <c r="L287" s="14">
        <f t="shared" si="9"/>
        <v>234</v>
      </c>
      <c r="M287" s="14">
        <f t="shared" si="10"/>
        <v>215</v>
      </c>
      <c r="N287" s="14">
        <f t="shared" si="11"/>
        <v>249</v>
      </c>
    </row>
    <row r="288" spans="1:14" x14ac:dyDescent="0.25">
      <c r="A288" s="26">
        <v>30</v>
      </c>
      <c r="B288" s="11">
        <v>243</v>
      </c>
      <c r="C288" s="11">
        <v>226</v>
      </c>
      <c r="D288" s="11">
        <v>227</v>
      </c>
      <c r="F288" s="4"/>
      <c r="H288" s="4"/>
      <c r="I288" s="4"/>
      <c r="K288" s="13">
        <v>30</v>
      </c>
      <c r="L288" s="14">
        <f t="shared" si="9"/>
        <v>243</v>
      </c>
      <c r="M288" s="14">
        <f t="shared" si="10"/>
        <v>226</v>
      </c>
      <c r="N288" s="14">
        <f t="shared" si="11"/>
        <v>227</v>
      </c>
    </row>
    <row r="289" spans="1:14" x14ac:dyDescent="0.25">
      <c r="A289" s="26">
        <v>31</v>
      </c>
      <c r="B289" s="11">
        <v>245</v>
      </c>
      <c r="C289" s="11">
        <v>232</v>
      </c>
      <c r="D289" s="11">
        <v>261</v>
      </c>
      <c r="F289" s="4"/>
      <c r="H289" s="4"/>
      <c r="I289" s="4"/>
      <c r="K289" s="13">
        <v>31</v>
      </c>
      <c r="L289" s="14">
        <f t="shared" si="9"/>
        <v>245</v>
      </c>
      <c r="M289" s="14">
        <f t="shared" si="10"/>
        <v>232</v>
      </c>
      <c r="N289" s="14">
        <f t="shared" si="11"/>
        <v>261</v>
      </c>
    </row>
    <row r="290" spans="1:14" x14ac:dyDescent="0.25">
      <c r="A290" s="26">
        <v>32</v>
      </c>
      <c r="B290" s="11">
        <v>211</v>
      </c>
      <c r="C290" s="11">
        <v>210</v>
      </c>
      <c r="D290" s="11">
        <v>276</v>
      </c>
      <c r="F290" s="4"/>
      <c r="H290" s="4"/>
      <c r="I290" s="4"/>
      <c r="K290" s="13">
        <v>32</v>
      </c>
      <c r="L290" s="14">
        <f t="shared" ref="L290:L321" si="12">B290</f>
        <v>211</v>
      </c>
      <c r="M290" s="14">
        <f t="shared" ref="M290:M321" si="13">C290</f>
        <v>210</v>
      </c>
      <c r="N290" s="14">
        <f t="shared" ref="N290:N321" si="14">D290</f>
        <v>276</v>
      </c>
    </row>
    <row r="291" spans="1:14" x14ac:dyDescent="0.25">
      <c r="A291" s="26">
        <v>33</v>
      </c>
      <c r="B291" s="11">
        <v>249</v>
      </c>
      <c r="C291" s="11">
        <v>251</v>
      </c>
      <c r="D291" s="11">
        <v>231</v>
      </c>
      <c r="F291" s="4"/>
      <c r="H291" s="4"/>
      <c r="I291" s="4"/>
      <c r="K291" s="13">
        <v>33</v>
      </c>
      <c r="L291" s="14">
        <f t="shared" si="12"/>
        <v>249</v>
      </c>
      <c r="M291" s="14">
        <f t="shared" si="13"/>
        <v>251</v>
      </c>
      <c r="N291" s="14">
        <f t="shared" si="14"/>
        <v>231</v>
      </c>
    </row>
    <row r="292" spans="1:14" x14ac:dyDescent="0.25">
      <c r="A292" s="26">
        <v>34</v>
      </c>
      <c r="B292" s="11">
        <v>258</v>
      </c>
      <c r="C292" s="11">
        <v>245</v>
      </c>
      <c r="D292" s="11">
        <v>235</v>
      </c>
      <c r="F292" s="4"/>
      <c r="H292" s="4"/>
      <c r="I292" s="4"/>
      <c r="K292" s="13">
        <v>34</v>
      </c>
      <c r="L292" s="14">
        <f t="shared" si="12"/>
        <v>258</v>
      </c>
      <c r="M292" s="14">
        <f t="shared" si="13"/>
        <v>245</v>
      </c>
      <c r="N292" s="14">
        <f t="shared" si="14"/>
        <v>235</v>
      </c>
    </row>
    <row r="293" spans="1:14" x14ac:dyDescent="0.25">
      <c r="A293" s="26">
        <v>35</v>
      </c>
      <c r="B293" s="11">
        <v>214</v>
      </c>
      <c r="C293" s="11">
        <v>264</v>
      </c>
      <c r="D293" s="11">
        <v>250</v>
      </c>
      <c r="F293" s="4"/>
      <c r="H293" s="4"/>
      <c r="I293" s="4"/>
      <c r="K293" s="13">
        <v>35</v>
      </c>
      <c r="L293" s="14">
        <f t="shared" si="12"/>
        <v>214</v>
      </c>
      <c r="M293" s="14">
        <f t="shared" si="13"/>
        <v>264</v>
      </c>
      <c r="N293" s="14">
        <f t="shared" si="14"/>
        <v>250</v>
      </c>
    </row>
    <row r="294" spans="1:14" x14ac:dyDescent="0.25">
      <c r="A294" s="26">
        <v>36</v>
      </c>
      <c r="B294" s="11">
        <v>245</v>
      </c>
      <c r="C294" s="11">
        <v>251</v>
      </c>
      <c r="D294" s="11">
        <v>257</v>
      </c>
      <c r="F294" s="4"/>
      <c r="H294" s="4"/>
      <c r="I294" s="4"/>
      <c r="K294" s="13">
        <v>36</v>
      </c>
      <c r="L294" s="14">
        <f t="shared" si="12"/>
        <v>245</v>
      </c>
      <c r="M294" s="14">
        <f t="shared" si="13"/>
        <v>251</v>
      </c>
      <c r="N294" s="14">
        <f t="shared" si="14"/>
        <v>257</v>
      </c>
    </row>
    <row r="295" spans="1:14" x14ac:dyDescent="0.25">
      <c r="A295" s="26">
        <v>37</v>
      </c>
      <c r="B295" s="11">
        <v>264</v>
      </c>
      <c r="C295" s="11">
        <v>230</v>
      </c>
      <c r="D295" s="11">
        <v>225</v>
      </c>
      <c r="F295" s="4"/>
      <c r="H295" s="4"/>
      <c r="I295" s="4"/>
      <c r="K295" s="13">
        <v>37</v>
      </c>
      <c r="L295" s="14">
        <f t="shared" si="12"/>
        <v>264</v>
      </c>
      <c r="M295" s="14">
        <f t="shared" si="13"/>
        <v>230</v>
      </c>
      <c r="N295" s="14">
        <f t="shared" si="14"/>
        <v>225</v>
      </c>
    </row>
    <row r="296" spans="1:14" x14ac:dyDescent="0.25">
      <c r="A296" s="26">
        <v>38</v>
      </c>
      <c r="B296" s="11">
        <v>253</v>
      </c>
      <c r="C296" s="11">
        <v>269</v>
      </c>
      <c r="D296" s="11">
        <v>278</v>
      </c>
      <c r="F296" s="4"/>
      <c r="H296" s="4"/>
      <c r="I296" s="4"/>
      <c r="K296" s="13">
        <v>38</v>
      </c>
      <c r="L296" s="14">
        <f t="shared" si="12"/>
        <v>253</v>
      </c>
      <c r="M296" s="14">
        <f t="shared" si="13"/>
        <v>269</v>
      </c>
      <c r="N296" s="14">
        <f t="shared" si="14"/>
        <v>278</v>
      </c>
    </row>
    <row r="297" spans="1:14" x14ac:dyDescent="0.25">
      <c r="A297" s="26">
        <v>39</v>
      </c>
      <c r="B297" s="11">
        <v>288</v>
      </c>
      <c r="C297" s="11">
        <v>261</v>
      </c>
      <c r="D297" s="11">
        <v>263</v>
      </c>
      <c r="F297" s="4"/>
      <c r="H297" s="4"/>
      <c r="I297" s="4"/>
      <c r="K297" s="13">
        <v>39</v>
      </c>
      <c r="L297" s="14">
        <f t="shared" si="12"/>
        <v>288</v>
      </c>
      <c r="M297" s="14">
        <f t="shared" si="13"/>
        <v>261</v>
      </c>
      <c r="N297" s="14">
        <f t="shared" si="14"/>
        <v>263</v>
      </c>
    </row>
    <row r="298" spans="1:14" x14ac:dyDescent="0.25">
      <c r="A298" s="26">
        <v>40</v>
      </c>
      <c r="B298" s="11">
        <v>333</v>
      </c>
      <c r="C298" s="11">
        <v>229</v>
      </c>
      <c r="D298" s="11">
        <v>267</v>
      </c>
      <c r="F298" s="4"/>
      <c r="H298" s="4"/>
      <c r="I298" s="4"/>
      <c r="K298" s="13">
        <v>40</v>
      </c>
      <c r="L298" s="14">
        <f t="shared" si="12"/>
        <v>333</v>
      </c>
      <c r="M298" s="14">
        <f t="shared" si="13"/>
        <v>229</v>
      </c>
      <c r="N298" s="14">
        <f t="shared" si="14"/>
        <v>267</v>
      </c>
    </row>
    <row r="299" spans="1:14" x14ac:dyDescent="0.25">
      <c r="A299" s="26">
        <v>41</v>
      </c>
      <c r="B299" s="11">
        <v>316</v>
      </c>
      <c r="C299" s="11">
        <v>261</v>
      </c>
      <c r="D299" s="11">
        <v>252</v>
      </c>
      <c r="F299" s="4"/>
      <c r="H299" s="4"/>
      <c r="I299" s="4"/>
      <c r="K299" s="13">
        <v>41</v>
      </c>
      <c r="L299" s="14">
        <f t="shared" si="12"/>
        <v>316</v>
      </c>
      <c r="M299" s="14">
        <f t="shared" si="13"/>
        <v>261</v>
      </c>
      <c r="N299" s="14">
        <f t="shared" si="14"/>
        <v>252</v>
      </c>
    </row>
    <row r="300" spans="1:14" x14ac:dyDescent="0.25">
      <c r="A300" s="26">
        <v>42</v>
      </c>
      <c r="B300" s="11">
        <v>316</v>
      </c>
      <c r="C300" s="11">
        <v>282</v>
      </c>
      <c r="D300" s="11">
        <v>243</v>
      </c>
      <c r="F300" s="4"/>
      <c r="H300" s="4"/>
      <c r="I300" s="4"/>
      <c r="K300" s="13">
        <v>42</v>
      </c>
      <c r="L300" s="14">
        <f t="shared" si="12"/>
        <v>316</v>
      </c>
      <c r="M300" s="14">
        <f t="shared" si="13"/>
        <v>282</v>
      </c>
      <c r="N300" s="14">
        <f t="shared" si="14"/>
        <v>243</v>
      </c>
    </row>
    <row r="301" spans="1:14" x14ac:dyDescent="0.25">
      <c r="A301" s="26">
        <v>43</v>
      </c>
      <c r="B301" s="11">
        <v>304</v>
      </c>
      <c r="C301" s="11">
        <v>265</v>
      </c>
      <c r="D301" s="11">
        <v>275</v>
      </c>
      <c r="F301" s="4"/>
      <c r="H301" s="4"/>
      <c r="I301" s="4"/>
      <c r="K301" s="13">
        <v>43</v>
      </c>
      <c r="L301" s="14">
        <f t="shared" si="12"/>
        <v>304</v>
      </c>
      <c r="M301" s="14">
        <f t="shared" si="13"/>
        <v>265</v>
      </c>
      <c r="N301" s="14">
        <f t="shared" si="14"/>
        <v>275</v>
      </c>
    </row>
    <row r="302" spans="1:14" x14ac:dyDescent="0.25">
      <c r="A302" s="26">
        <v>44</v>
      </c>
      <c r="B302" s="11">
        <v>299</v>
      </c>
      <c r="C302" s="11">
        <v>291</v>
      </c>
      <c r="D302" s="11">
        <v>282</v>
      </c>
      <c r="F302" s="4"/>
      <c r="H302" s="4"/>
      <c r="I302" s="4"/>
      <c r="K302" s="13">
        <v>44</v>
      </c>
      <c r="L302" s="14">
        <f t="shared" si="12"/>
        <v>299</v>
      </c>
      <c r="M302" s="14">
        <f t="shared" si="13"/>
        <v>291</v>
      </c>
      <c r="N302" s="14">
        <f t="shared" si="14"/>
        <v>282</v>
      </c>
    </row>
    <row r="303" spans="1:14" x14ac:dyDescent="0.25">
      <c r="A303" s="26">
        <v>45</v>
      </c>
      <c r="B303" s="11">
        <v>309</v>
      </c>
      <c r="C303" s="11">
        <v>353</v>
      </c>
      <c r="D303" s="11">
        <v>243</v>
      </c>
      <c r="F303" s="4"/>
      <c r="H303" s="4"/>
      <c r="I303" s="4"/>
      <c r="K303" s="13">
        <v>45</v>
      </c>
      <c r="L303" s="14">
        <f t="shared" si="12"/>
        <v>309</v>
      </c>
      <c r="M303" s="14">
        <f t="shared" si="13"/>
        <v>353</v>
      </c>
      <c r="N303" s="14">
        <f t="shared" si="14"/>
        <v>243</v>
      </c>
    </row>
    <row r="304" spans="1:14" x14ac:dyDescent="0.25">
      <c r="A304" s="26">
        <v>46</v>
      </c>
      <c r="B304" s="11">
        <v>311</v>
      </c>
      <c r="C304" s="11">
        <v>324</v>
      </c>
      <c r="D304" s="11">
        <v>270</v>
      </c>
      <c r="F304" s="4"/>
      <c r="H304" s="4"/>
      <c r="I304" s="4"/>
      <c r="K304" s="13">
        <v>46</v>
      </c>
      <c r="L304" s="14">
        <f t="shared" si="12"/>
        <v>311</v>
      </c>
      <c r="M304" s="14">
        <f t="shared" si="13"/>
        <v>324</v>
      </c>
      <c r="N304" s="14">
        <f t="shared" si="14"/>
        <v>270</v>
      </c>
    </row>
    <row r="305" spans="1:14" x14ac:dyDescent="0.25">
      <c r="A305" s="26">
        <v>47</v>
      </c>
      <c r="B305" s="11">
        <v>290</v>
      </c>
      <c r="C305" s="11">
        <v>329</v>
      </c>
      <c r="D305" s="11">
        <v>289</v>
      </c>
      <c r="F305" s="4"/>
      <c r="H305" s="4"/>
      <c r="I305" s="4"/>
      <c r="K305" s="13">
        <v>47</v>
      </c>
      <c r="L305" s="14">
        <f t="shared" si="12"/>
        <v>290</v>
      </c>
      <c r="M305" s="14">
        <f t="shared" si="13"/>
        <v>329</v>
      </c>
      <c r="N305" s="14">
        <f t="shared" si="14"/>
        <v>289</v>
      </c>
    </row>
    <row r="306" spans="1:14" x14ac:dyDescent="0.25">
      <c r="A306" s="26">
        <v>48</v>
      </c>
      <c r="B306" s="11">
        <v>322</v>
      </c>
      <c r="C306" s="11">
        <v>317</v>
      </c>
      <c r="D306" s="11">
        <v>268</v>
      </c>
      <c r="F306" s="4"/>
      <c r="H306" s="4"/>
      <c r="I306" s="4"/>
      <c r="K306" s="13">
        <v>48</v>
      </c>
      <c r="L306" s="14">
        <f t="shared" si="12"/>
        <v>322</v>
      </c>
      <c r="M306" s="14">
        <f t="shared" si="13"/>
        <v>317</v>
      </c>
      <c r="N306" s="14">
        <f t="shared" si="14"/>
        <v>268</v>
      </c>
    </row>
    <row r="307" spans="1:14" x14ac:dyDescent="0.25">
      <c r="A307" s="26">
        <v>49</v>
      </c>
      <c r="B307" s="11">
        <v>284</v>
      </c>
      <c r="C307" s="11">
        <v>301</v>
      </c>
      <c r="D307" s="11">
        <v>294</v>
      </c>
      <c r="F307" s="4"/>
      <c r="H307" s="4"/>
      <c r="I307" s="4"/>
      <c r="K307" s="13">
        <v>49</v>
      </c>
      <c r="L307" s="14">
        <f t="shared" si="12"/>
        <v>284</v>
      </c>
      <c r="M307" s="14">
        <f t="shared" si="13"/>
        <v>301</v>
      </c>
      <c r="N307" s="14">
        <f t="shared" si="14"/>
        <v>294</v>
      </c>
    </row>
    <row r="308" spans="1:14" x14ac:dyDescent="0.25">
      <c r="A308" s="26">
        <v>50</v>
      </c>
      <c r="B308" s="11">
        <v>304</v>
      </c>
      <c r="C308" s="11">
        <v>320</v>
      </c>
      <c r="D308" s="11">
        <v>362</v>
      </c>
      <c r="F308" s="4"/>
      <c r="H308" s="4"/>
      <c r="I308" s="4"/>
      <c r="K308" s="13">
        <v>50</v>
      </c>
      <c r="L308" s="14">
        <f t="shared" si="12"/>
        <v>304</v>
      </c>
      <c r="M308" s="14">
        <f t="shared" si="13"/>
        <v>320</v>
      </c>
      <c r="N308" s="14">
        <f t="shared" si="14"/>
        <v>362</v>
      </c>
    </row>
    <row r="309" spans="1:14" x14ac:dyDescent="0.25">
      <c r="A309" s="26">
        <v>51</v>
      </c>
      <c r="B309" s="11">
        <v>275</v>
      </c>
      <c r="C309" s="11">
        <v>319</v>
      </c>
      <c r="D309" s="11">
        <v>329</v>
      </c>
      <c r="F309" s="4"/>
      <c r="H309" s="4"/>
      <c r="I309" s="4"/>
      <c r="K309" s="13">
        <v>51</v>
      </c>
      <c r="L309" s="14">
        <f t="shared" si="12"/>
        <v>275</v>
      </c>
      <c r="M309" s="14">
        <f t="shared" si="13"/>
        <v>319</v>
      </c>
      <c r="N309" s="14">
        <f t="shared" si="14"/>
        <v>329</v>
      </c>
    </row>
    <row r="310" spans="1:14" x14ac:dyDescent="0.25">
      <c r="A310" s="26">
        <v>52</v>
      </c>
      <c r="B310" s="11">
        <v>279</v>
      </c>
      <c r="C310" s="11">
        <v>308</v>
      </c>
      <c r="D310" s="11">
        <v>328</v>
      </c>
      <c r="F310" s="4"/>
      <c r="H310" s="4"/>
      <c r="I310" s="4"/>
      <c r="K310" s="13">
        <v>52</v>
      </c>
      <c r="L310" s="14">
        <f t="shared" si="12"/>
        <v>279</v>
      </c>
      <c r="M310" s="14">
        <f t="shared" si="13"/>
        <v>308</v>
      </c>
      <c r="N310" s="14">
        <f t="shared" si="14"/>
        <v>328</v>
      </c>
    </row>
    <row r="311" spans="1:14" x14ac:dyDescent="0.25">
      <c r="A311" s="26">
        <v>53</v>
      </c>
      <c r="B311" s="11">
        <v>271</v>
      </c>
      <c r="C311" s="11">
        <v>318</v>
      </c>
      <c r="D311" s="11">
        <v>316</v>
      </c>
      <c r="F311" s="4"/>
      <c r="H311" s="4"/>
      <c r="I311" s="4"/>
      <c r="K311" s="13">
        <v>53</v>
      </c>
      <c r="L311" s="14">
        <f t="shared" si="12"/>
        <v>271</v>
      </c>
      <c r="M311" s="14">
        <f t="shared" si="13"/>
        <v>318</v>
      </c>
      <c r="N311" s="14">
        <f t="shared" si="14"/>
        <v>316</v>
      </c>
    </row>
    <row r="312" spans="1:14" x14ac:dyDescent="0.25">
      <c r="A312" s="26">
        <v>54</v>
      </c>
      <c r="B312" s="11">
        <v>274</v>
      </c>
      <c r="C312" s="11">
        <v>291</v>
      </c>
      <c r="D312" s="11">
        <v>294</v>
      </c>
      <c r="F312" s="4"/>
      <c r="H312" s="4"/>
      <c r="I312" s="4"/>
      <c r="K312" s="13">
        <v>54</v>
      </c>
      <c r="L312" s="14">
        <f t="shared" si="12"/>
        <v>274</v>
      </c>
      <c r="M312" s="14">
        <f t="shared" si="13"/>
        <v>291</v>
      </c>
      <c r="N312" s="14">
        <f t="shared" si="14"/>
        <v>294</v>
      </c>
    </row>
    <row r="313" spans="1:14" x14ac:dyDescent="0.25">
      <c r="A313" s="26">
        <v>55</v>
      </c>
      <c r="B313" s="11">
        <v>269</v>
      </c>
      <c r="C313" s="11">
        <v>312</v>
      </c>
      <c r="D313" s="11">
        <v>324</v>
      </c>
      <c r="F313" s="4"/>
      <c r="H313" s="4"/>
      <c r="I313" s="4"/>
      <c r="K313" s="13">
        <v>55</v>
      </c>
      <c r="L313" s="14">
        <f t="shared" si="12"/>
        <v>269</v>
      </c>
      <c r="M313" s="14">
        <f t="shared" si="13"/>
        <v>312</v>
      </c>
      <c r="N313" s="14">
        <f t="shared" si="14"/>
        <v>324</v>
      </c>
    </row>
    <row r="314" spans="1:14" x14ac:dyDescent="0.25">
      <c r="A314" s="26">
        <v>56</v>
      </c>
      <c r="B314" s="11">
        <v>246</v>
      </c>
      <c r="C314" s="11">
        <v>283</v>
      </c>
      <c r="D314" s="11">
        <v>320</v>
      </c>
      <c r="F314" s="4"/>
      <c r="H314" s="4"/>
      <c r="I314" s="4"/>
      <c r="K314" s="13">
        <v>56</v>
      </c>
      <c r="L314" s="14">
        <f t="shared" si="12"/>
        <v>246</v>
      </c>
      <c r="M314" s="14">
        <f t="shared" si="13"/>
        <v>283</v>
      </c>
      <c r="N314" s="14">
        <f t="shared" si="14"/>
        <v>320</v>
      </c>
    </row>
    <row r="315" spans="1:14" x14ac:dyDescent="0.25">
      <c r="A315" s="26">
        <v>57</v>
      </c>
      <c r="B315" s="11">
        <v>258</v>
      </c>
      <c r="C315" s="11">
        <v>273</v>
      </c>
      <c r="D315" s="11">
        <v>305</v>
      </c>
      <c r="F315" s="4"/>
      <c r="H315" s="4"/>
      <c r="I315" s="4"/>
      <c r="K315" s="13">
        <v>57</v>
      </c>
      <c r="L315" s="14">
        <f t="shared" si="12"/>
        <v>258</v>
      </c>
      <c r="M315" s="14">
        <f t="shared" si="13"/>
        <v>273</v>
      </c>
      <c r="N315" s="14">
        <f t="shared" si="14"/>
        <v>305</v>
      </c>
    </row>
    <row r="316" spans="1:14" x14ac:dyDescent="0.25">
      <c r="A316" s="26">
        <v>58</v>
      </c>
      <c r="B316" s="11">
        <v>216</v>
      </c>
      <c r="C316" s="11">
        <v>278</v>
      </c>
      <c r="D316" s="11">
        <v>328</v>
      </c>
      <c r="F316" s="4"/>
      <c r="H316" s="4"/>
      <c r="I316" s="4"/>
      <c r="K316" s="13">
        <v>58</v>
      </c>
      <c r="L316" s="14">
        <f t="shared" si="12"/>
        <v>216</v>
      </c>
      <c r="M316" s="14">
        <f t="shared" si="13"/>
        <v>278</v>
      </c>
      <c r="N316" s="14">
        <f t="shared" si="14"/>
        <v>328</v>
      </c>
    </row>
    <row r="317" spans="1:14" x14ac:dyDescent="0.25">
      <c r="A317" s="26">
        <v>59</v>
      </c>
      <c r="B317" s="11">
        <v>249</v>
      </c>
      <c r="C317" s="11">
        <v>266</v>
      </c>
      <c r="D317" s="11">
        <v>288</v>
      </c>
      <c r="F317" s="4"/>
      <c r="H317" s="4"/>
      <c r="I317" s="4"/>
      <c r="K317" s="13">
        <v>59</v>
      </c>
      <c r="L317" s="14">
        <f t="shared" si="12"/>
        <v>249</v>
      </c>
      <c r="M317" s="14">
        <f t="shared" si="13"/>
        <v>266</v>
      </c>
      <c r="N317" s="14">
        <f t="shared" si="14"/>
        <v>288</v>
      </c>
    </row>
    <row r="318" spans="1:14" x14ac:dyDescent="0.25">
      <c r="A318" s="26">
        <v>60</v>
      </c>
      <c r="B318" s="11">
        <v>235</v>
      </c>
      <c r="C318" s="11">
        <v>248</v>
      </c>
      <c r="D318" s="11">
        <v>302</v>
      </c>
      <c r="F318" s="4"/>
      <c r="H318" s="4"/>
      <c r="I318" s="4"/>
      <c r="K318" s="13">
        <v>60</v>
      </c>
      <c r="L318" s="14">
        <f t="shared" si="12"/>
        <v>235</v>
      </c>
      <c r="M318" s="14">
        <f t="shared" si="13"/>
        <v>248</v>
      </c>
      <c r="N318" s="14">
        <f t="shared" si="14"/>
        <v>302</v>
      </c>
    </row>
    <row r="319" spans="1:14" x14ac:dyDescent="0.25">
      <c r="A319" s="26">
        <v>61</v>
      </c>
      <c r="B319" s="11">
        <v>249</v>
      </c>
      <c r="C319" s="11">
        <v>240</v>
      </c>
      <c r="D319" s="11">
        <v>280</v>
      </c>
      <c r="F319" s="4"/>
      <c r="H319" s="4"/>
      <c r="I319" s="4"/>
      <c r="K319" s="13">
        <v>61</v>
      </c>
      <c r="L319" s="14">
        <f t="shared" si="12"/>
        <v>249</v>
      </c>
      <c r="M319" s="14">
        <f t="shared" si="13"/>
        <v>240</v>
      </c>
      <c r="N319" s="14">
        <f t="shared" si="14"/>
        <v>280</v>
      </c>
    </row>
    <row r="320" spans="1:14" x14ac:dyDescent="0.25">
      <c r="A320" s="26">
        <v>62</v>
      </c>
      <c r="B320" s="11">
        <v>230</v>
      </c>
      <c r="C320" s="11">
        <v>245</v>
      </c>
      <c r="D320" s="11">
        <v>257</v>
      </c>
      <c r="F320" s="4"/>
      <c r="H320" s="4"/>
      <c r="I320" s="4"/>
      <c r="K320" s="13">
        <v>62</v>
      </c>
      <c r="L320" s="14">
        <f t="shared" si="12"/>
        <v>230</v>
      </c>
      <c r="M320" s="14">
        <f t="shared" si="13"/>
        <v>245</v>
      </c>
      <c r="N320" s="14">
        <f t="shared" si="14"/>
        <v>257</v>
      </c>
    </row>
    <row r="321" spans="1:14" x14ac:dyDescent="0.25">
      <c r="A321" s="26">
        <v>63</v>
      </c>
      <c r="B321" s="11">
        <v>223</v>
      </c>
      <c r="C321" s="11">
        <v>202</v>
      </c>
      <c r="D321" s="11">
        <v>262</v>
      </c>
      <c r="F321" s="4"/>
      <c r="H321" s="4"/>
      <c r="I321" s="4"/>
      <c r="K321" s="13">
        <v>63</v>
      </c>
      <c r="L321" s="14">
        <f t="shared" si="12"/>
        <v>223</v>
      </c>
      <c r="M321" s="14">
        <f t="shared" si="13"/>
        <v>202</v>
      </c>
      <c r="N321" s="14">
        <f t="shared" si="14"/>
        <v>262</v>
      </c>
    </row>
    <row r="322" spans="1:14" x14ac:dyDescent="0.25">
      <c r="A322" s="26">
        <v>64</v>
      </c>
      <c r="B322" s="11">
        <v>214</v>
      </c>
      <c r="C322" s="11">
        <v>233</v>
      </c>
      <c r="D322" s="11">
        <v>254</v>
      </c>
      <c r="F322" s="4"/>
      <c r="H322" s="4"/>
      <c r="I322" s="4"/>
      <c r="K322" s="13">
        <v>64</v>
      </c>
      <c r="L322" s="14">
        <f t="shared" ref="L322:L358" si="15">B322</f>
        <v>214</v>
      </c>
      <c r="M322" s="14">
        <f t="shared" ref="M322:M358" si="16">C322</f>
        <v>233</v>
      </c>
      <c r="N322" s="14">
        <f t="shared" ref="N322:N358" si="17">D322</f>
        <v>254</v>
      </c>
    </row>
    <row r="323" spans="1:14" x14ac:dyDescent="0.25">
      <c r="A323" s="26">
        <v>65</v>
      </c>
      <c r="B323" s="11">
        <v>176</v>
      </c>
      <c r="C323" s="11">
        <v>219</v>
      </c>
      <c r="D323" s="11">
        <v>239</v>
      </c>
      <c r="F323" s="4"/>
      <c r="H323" s="4"/>
      <c r="I323" s="4"/>
      <c r="K323" s="13">
        <v>65</v>
      </c>
      <c r="L323" s="14">
        <f t="shared" si="15"/>
        <v>176</v>
      </c>
      <c r="M323" s="14">
        <f t="shared" si="16"/>
        <v>219</v>
      </c>
      <c r="N323" s="14">
        <f t="shared" si="17"/>
        <v>239</v>
      </c>
    </row>
    <row r="324" spans="1:14" x14ac:dyDescent="0.25">
      <c r="A324" s="26">
        <v>66</v>
      </c>
      <c r="B324" s="11">
        <v>201</v>
      </c>
      <c r="C324" s="11">
        <v>218</v>
      </c>
      <c r="D324" s="11">
        <v>222</v>
      </c>
      <c r="F324" s="4"/>
      <c r="H324" s="4"/>
      <c r="I324" s="4"/>
      <c r="K324" s="13">
        <v>66</v>
      </c>
      <c r="L324" s="14">
        <f t="shared" si="15"/>
        <v>201</v>
      </c>
      <c r="M324" s="14">
        <f t="shared" si="16"/>
        <v>218</v>
      </c>
      <c r="N324" s="14">
        <f t="shared" si="17"/>
        <v>222</v>
      </c>
    </row>
    <row r="325" spans="1:14" x14ac:dyDescent="0.25">
      <c r="A325" s="26">
        <v>67</v>
      </c>
      <c r="B325" s="11">
        <v>189</v>
      </c>
      <c r="C325" s="11">
        <v>222</v>
      </c>
      <c r="D325" s="11">
        <v>219</v>
      </c>
      <c r="F325" s="4"/>
      <c r="H325" s="4"/>
      <c r="I325" s="4"/>
      <c r="K325" s="13">
        <v>67</v>
      </c>
      <c r="L325" s="14">
        <f t="shared" si="15"/>
        <v>189</v>
      </c>
      <c r="M325" s="14">
        <f t="shared" si="16"/>
        <v>222</v>
      </c>
      <c r="N325" s="14">
        <f t="shared" si="17"/>
        <v>219</v>
      </c>
    </row>
    <row r="326" spans="1:14" x14ac:dyDescent="0.25">
      <c r="A326" s="26">
        <v>68</v>
      </c>
      <c r="B326" s="11">
        <v>170</v>
      </c>
      <c r="C326" s="11">
        <v>205</v>
      </c>
      <c r="D326" s="11">
        <v>180</v>
      </c>
      <c r="F326" s="4"/>
      <c r="H326" s="4"/>
      <c r="I326" s="4"/>
      <c r="K326" s="13">
        <v>68</v>
      </c>
      <c r="L326" s="14">
        <f t="shared" si="15"/>
        <v>170</v>
      </c>
      <c r="M326" s="14">
        <f t="shared" si="16"/>
        <v>205</v>
      </c>
      <c r="N326" s="14">
        <f t="shared" si="17"/>
        <v>180</v>
      </c>
    </row>
    <row r="327" spans="1:14" x14ac:dyDescent="0.25">
      <c r="A327" s="26">
        <v>69</v>
      </c>
      <c r="B327" s="11">
        <v>155</v>
      </c>
      <c r="C327" s="11">
        <v>197</v>
      </c>
      <c r="D327" s="11">
        <v>225</v>
      </c>
      <c r="F327" s="4"/>
      <c r="H327" s="4"/>
      <c r="I327" s="4"/>
      <c r="K327" s="13">
        <v>69</v>
      </c>
      <c r="L327" s="14">
        <f t="shared" si="15"/>
        <v>155</v>
      </c>
      <c r="M327" s="14">
        <f t="shared" si="16"/>
        <v>197</v>
      </c>
      <c r="N327" s="14">
        <f t="shared" si="17"/>
        <v>225</v>
      </c>
    </row>
    <row r="328" spans="1:14" x14ac:dyDescent="0.25">
      <c r="A328" s="26">
        <v>70</v>
      </c>
      <c r="B328" s="11">
        <v>150</v>
      </c>
      <c r="C328" s="11">
        <v>170</v>
      </c>
      <c r="D328" s="11">
        <v>191</v>
      </c>
      <c r="F328" s="4"/>
      <c r="H328" s="4"/>
      <c r="I328" s="4"/>
      <c r="K328" s="13">
        <v>70</v>
      </c>
      <c r="L328" s="14">
        <f t="shared" si="15"/>
        <v>150</v>
      </c>
      <c r="M328" s="14">
        <f t="shared" si="16"/>
        <v>170</v>
      </c>
      <c r="N328" s="14">
        <f t="shared" si="17"/>
        <v>191</v>
      </c>
    </row>
    <row r="329" spans="1:14" x14ac:dyDescent="0.25">
      <c r="A329" s="26">
        <v>71</v>
      </c>
      <c r="B329" s="11">
        <v>135</v>
      </c>
      <c r="C329" s="11">
        <v>186</v>
      </c>
      <c r="D329" s="11">
        <v>205</v>
      </c>
      <c r="F329" s="4"/>
      <c r="H329" s="4"/>
      <c r="I329" s="4"/>
      <c r="K329" s="13">
        <v>71</v>
      </c>
      <c r="L329" s="14">
        <f t="shared" si="15"/>
        <v>135</v>
      </c>
      <c r="M329" s="14">
        <f t="shared" si="16"/>
        <v>186</v>
      </c>
      <c r="N329" s="14">
        <f t="shared" si="17"/>
        <v>205</v>
      </c>
    </row>
    <row r="330" spans="1:14" x14ac:dyDescent="0.25">
      <c r="A330" s="26">
        <v>72</v>
      </c>
      <c r="B330" s="11">
        <v>94</v>
      </c>
      <c r="C330" s="11">
        <v>175</v>
      </c>
      <c r="D330" s="11">
        <v>204</v>
      </c>
      <c r="F330" s="4"/>
      <c r="H330" s="4"/>
      <c r="I330" s="4"/>
      <c r="K330" s="13">
        <v>72</v>
      </c>
      <c r="L330" s="14">
        <f t="shared" si="15"/>
        <v>94</v>
      </c>
      <c r="M330" s="14">
        <f t="shared" si="16"/>
        <v>175</v>
      </c>
      <c r="N330" s="14">
        <f t="shared" si="17"/>
        <v>204</v>
      </c>
    </row>
    <row r="331" spans="1:14" x14ac:dyDescent="0.25">
      <c r="A331" s="26">
        <v>73</v>
      </c>
      <c r="B331" s="11">
        <v>117</v>
      </c>
      <c r="C331" s="11">
        <v>155</v>
      </c>
      <c r="D331" s="11">
        <v>186</v>
      </c>
      <c r="F331" s="4"/>
      <c r="H331" s="4"/>
      <c r="I331" s="4"/>
      <c r="K331" s="13">
        <v>73</v>
      </c>
      <c r="L331" s="14">
        <f t="shared" si="15"/>
        <v>117</v>
      </c>
      <c r="M331" s="14">
        <f t="shared" si="16"/>
        <v>155</v>
      </c>
      <c r="N331" s="14">
        <f t="shared" si="17"/>
        <v>186</v>
      </c>
    </row>
    <row r="332" spans="1:14" x14ac:dyDescent="0.25">
      <c r="A332" s="26">
        <v>74</v>
      </c>
      <c r="B332" s="11">
        <v>95</v>
      </c>
      <c r="C332" s="11">
        <v>129</v>
      </c>
      <c r="D332" s="11">
        <v>181</v>
      </c>
      <c r="F332" s="4"/>
      <c r="H332" s="4"/>
      <c r="I332" s="4"/>
      <c r="K332" s="13">
        <v>74</v>
      </c>
      <c r="L332" s="14">
        <f t="shared" si="15"/>
        <v>95</v>
      </c>
      <c r="M332" s="14">
        <f t="shared" si="16"/>
        <v>129</v>
      </c>
      <c r="N332" s="14">
        <f t="shared" si="17"/>
        <v>181</v>
      </c>
    </row>
    <row r="333" spans="1:14" x14ac:dyDescent="0.25">
      <c r="A333" s="26">
        <v>75</v>
      </c>
      <c r="B333" s="11">
        <v>87</v>
      </c>
      <c r="C333" s="11">
        <v>139</v>
      </c>
      <c r="D333" s="11">
        <v>147</v>
      </c>
      <c r="F333" s="4"/>
      <c r="H333" s="4"/>
      <c r="I333" s="4"/>
      <c r="K333" s="13">
        <v>75</v>
      </c>
      <c r="L333" s="14">
        <f t="shared" si="15"/>
        <v>87</v>
      </c>
      <c r="M333" s="14">
        <f t="shared" si="16"/>
        <v>139</v>
      </c>
      <c r="N333" s="14">
        <f t="shared" si="17"/>
        <v>147</v>
      </c>
    </row>
    <row r="334" spans="1:14" x14ac:dyDescent="0.25">
      <c r="A334" s="26">
        <v>76</v>
      </c>
      <c r="B334" s="11">
        <v>75</v>
      </c>
      <c r="C334" s="11">
        <v>121</v>
      </c>
      <c r="D334" s="11">
        <v>171</v>
      </c>
      <c r="F334" s="4"/>
      <c r="H334" s="4"/>
      <c r="I334" s="4"/>
      <c r="K334" s="13">
        <v>76</v>
      </c>
      <c r="L334" s="14">
        <f t="shared" si="15"/>
        <v>75</v>
      </c>
      <c r="M334" s="14">
        <f t="shared" si="16"/>
        <v>121</v>
      </c>
      <c r="N334" s="14">
        <f t="shared" si="17"/>
        <v>171</v>
      </c>
    </row>
    <row r="335" spans="1:14" x14ac:dyDescent="0.25">
      <c r="A335" s="26">
        <v>77</v>
      </c>
      <c r="B335" s="11">
        <v>75</v>
      </c>
      <c r="C335" s="11">
        <v>80</v>
      </c>
      <c r="D335" s="11">
        <v>152</v>
      </c>
      <c r="F335" s="4"/>
      <c r="H335" s="4"/>
      <c r="I335" s="4"/>
      <c r="K335" s="13">
        <v>77</v>
      </c>
      <c r="L335" s="14">
        <f t="shared" si="15"/>
        <v>75</v>
      </c>
      <c r="M335" s="14">
        <f t="shared" si="16"/>
        <v>80</v>
      </c>
      <c r="N335" s="14">
        <f t="shared" si="17"/>
        <v>152</v>
      </c>
    </row>
    <row r="336" spans="1:14" x14ac:dyDescent="0.25">
      <c r="A336" s="26">
        <v>78</v>
      </c>
      <c r="B336" s="11">
        <v>54</v>
      </c>
      <c r="C336" s="11">
        <v>110</v>
      </c>
      <c r="D336" s="11">
        <v>125</v>
      </c>
      <c r="F336" s="4"/>
      <c r="H336" s="4"/>
      <c r="I336" s="4"/>
      <c r="K336" s="13">
        <v>78</v>
      </c>
      <c r="L336" s="14">
        <f t="shared" si="15"/>
        <v>54</v>
      </c>
      <c r="M336" s="14">
        <f t="shared" si="16"/>
        <v>110</v>
      </c>
      <c r="N336" s="14">
        <f t="shared" si="17"/>
        <v>125</v>
      </c>
    </row>
    <row r="337" spans="1:14" x14ac:dyDescent="0.25">
      <c r="A337" s="26">
        <v>79</v>
      </c>
      <c r="B337" s="11">
        <v>49</v>
      </c>
      <c r="C337" s="11">
        <v>76</v>
      </c>
      <c r="D337" s="11">
        <v>106</v>
      </c>
      <c r="F337" s="4"/>
      <c r="H337" s="4"/>
      <c r="I337" s="4"/>
      <c r="K337" s="13">
        <v>79</v>
      </c>
      <c r="L337" s="14">
        <f t="shared" si="15"/>
        <v>49</v>
      </c>
      <c r="M337" s="14">
        <f t="shared" si="16"/>
        <v>76</v>
      </c>
      <c r="N337" s="14">
        <f t="shared" si="17"/>
        <v>106</v>
      </c>
    </row>
    <row r="338" spans="1:14" x14ac:dyDescent="0.25">
      <c r="A338" s="26">
        <v>80</v>
      </c>
      <c r="B338" s="11">
        <v>56</v>
      </c>
      <c r="C338" s="11">
        <v>69</v>
      </c>
      <c r="D338" s="11">
        <v>108</v>
      </c>
      <c r="F338" s="4"/>
      <c r="H338" s="4"/>
      <c r="I338" s="4"/>
      <c r="K338" s="13">
        <v>80</v>
      </c>
      <c r="L338" s="14">
        <f t="shared" si="15"/>
        <v>56</v>
      </c>
      <c r="M338" s="14">
        <f t="shared" si="16"/>
        <v>69</v>
      </c>
      <c r="N338" s="14">
        <f t="shared" si="17"/>
        <v>108</v>
      </c>
    </row>
    <row r="339" spans="1:14" x14ac:dyDescent="0.25">
      <c r="A339" s="26">
        <v>81</v>
      </c>
      <c r="B339" s="11">
        <v>58</v>
      </c>
      <c r="C339" s="11">
        <v>59</v>
      </c>
      <c r="D339" s="11">
        <v>93</v>
      </c>
      <c r="F339" s="4"/>
      <c r="H339" s="4"/>
      <c r="I339" s="4"/>
      <c r="K339" s="13">
        <v>81</v>
      </c>
      <c r="L339" s="14">
        <f t="shared" si="15"/>
        <v>58</v>
      </c>
      <c r="M339" s="14">
        <f t="shared" si="16"/>
        <v>59</v>
      </c>
      <c r="N339" s="14">
        <f t="shared" si="17"/>
        <v>93</v>
      </c>
    </row>
    <row r="340" spans="1:14" x14ac:dyDescent="0.25">
      <c r="A340" s="26">
        <v>82</v>
      </c>
      <c r="B340" s="11">
        <v>50</v>
      </c>
      <c r="C340" s="11">
        <v>56</v>
      </c>
      <c r="D340" s="11">
        <v>61</v>
      </c>
      <c r="F340" s="4"/>
      <c r="H340" s="4"/>
      <c r="I340" s="4"/>
      <c r="K340" s="13">
        <v>82</v>
      </c>
      <c r="L340" s="14">
        <f t="shared" si="15"/>
        <v>50</v>
      </c>
      <c r="M340" s="14">
        <f t="shared" si="16"/>
        <v>56</v>
      </c>
      <c r="N340" s="14">
        <f t="shared" si="17"/>
        <v>61</v>
      </c>
    </row>
    <row r="341" spans="1:14" x14ac:dyDescent="0.25">
      <c r="A341" s="26">
        <v>83</v>
      </c>
      <c r="B341" s="11">
        <v>42</v>
      </c>
      <c r="C341" s="11">
        <v>41</v>
      </c>
      <c r="D341" s="11">
        <v>77</v>
      </c>
      <c r="F341" s="4"/>
      <c r="H341" s="4"/>
      <c r="I341" s="4"/>
      <c r="K341" s="13">
        <v>83</v>
      </c>
      <c r="L341" s="14">
        <f t="shared" si="15"/>
        <v>42</v>
      </c>
      <c r="M341" s="14">
        <f t="shared" si="16"/>
        <v>41</v>
      </c>
      <c r="N341" s="14">
        <f t="shared" si="17"/>
        <v>77</v>
      </c>
    </row>
    <row r="342" spans="1:14" x14ac:dyDescent="0.25">
      <c r="A342" s="26">
        <v>84</v>
      </c>
      <c r="B342" s="11">
        <v>35</v>
      </c>
      <c r="C342" s="11">
        <v>39</v>
      </c>
      <c r="D342" s="11">
        <v>53</v>
      </c>
      <c r="F342" s="4"/>
      <c r="H342" s="4"/>
      <c r="I342" s="4"/>
      <c r="K342" s="13">
        <v>84</v>
      </c>
      <c r="L342" s="14">
        <f t="shared" si="15"/>
        <v>35</v>
      </c>
      <c r="M342" s="14">
        <f t="shared" si="16"/>
        <v>39</v>
      </c>
      <c r="N342" s="14">
        <f t="shared" si="17"/>
        <v>53</v>
      </c>
    </row>
    <row r="343" spans="1:14" x14ac:dyDescent="0.25">
      <c r="A343" s="26">
        <v>85</v>
      </c>
      <c r="B343" s="11">
        <v>27</v>
      </c>
      <c r="C343" s="11">
        <v>37</v>
      </c>
      <c r="D343" s="11">
        <v>47</v>
      </c>
      <c r="F343" s="4"/>
      <c r="H343" s="4"/>
      <c r="I343" s="4"/>
      <c r="K343" s="13">
        <v>85</v>
      </c>
      <c r="L343" s="14">
        <f t="shared" si="15"/>
        <v>27</v>
      </c>
      <c r="M343" s="14">
        <f t="shared" si="16"/>
        <v>37</v>
      </c>
      <c r="N343" s="14">
        <f t="shared" si="17"/>
        <v>47</v>
      </c>
    </row>
    <row r="344" spans="1:14" x14ac:dyDescent="0.25">
      <c r="A344" s="26">
        <v>86</v>
      </c>
      <c r="B344" s="11">
        <v>21</v>
      </c>
      <c r="C344" s="11">
        <v>37</v>
      </c>
      <c r="D344" s="11">
        <v>38</v>
      </c>
      <c r="F344" s="4"/>
      <c r="H344" s="4"/>
      <c r="I344" s="4"/>
      <c r="K344" s="13">
        <v>86</v>
      </c>
      <c r="L344" s="14">
        <f t="shared" si="15"/>
        <v>21</v>
      </c>
      <c r="M344" s="14">
        <f t="shared" si="16"/>
        <v>37</v>
      </c>
      <c r="N344" s="14">
        <f t="shared" si="17"/>
        <v>38</v>
      </c>
    </row>
    <row r="345" spans="1:14" x14ac:dyDescent="0.25">
      <c r="A345" s="26">
        <v>87</v>
      </c>
      <c r="B345" s="11">
        <v>19</v>
      </c>
      <c r="C345" s="11">
        <v>27</v>
      </c>
      <c r="D345" s="11">
        <v>35</v>
      </c>
      <c r="F345" s="4"/>
      <c r="H345" s="4"/>
      <c r="I345" s="4"/>
      <c r="K345" s="13">
        <v>87</v>
      </c>
      <c r="L345" s="14">
        <f t="shared" si="15"/>
        <v>19</v>
      </c>
      <c r="M345" s="14">
        <f t="shared" si="16"/>
        <v>27</v>
      </c>
      <c r="N345" s="14">
        <f t="shared" si="17"/>
        <v>35</v>
      </c>
    </row>
    <row r="346" spans="1:14" x14ac:dyDescent="0.25">
      <c r="A346" s="26">
        <v>88</v>
      </c>
      <c r="B346" s="11">
        <v>20</v>
      </c>
      <c r="C346" s="11">
        <v>22</v>
      </c>
      <c r="D346" s="11">
        <v>31</v>
      </c>
      <c r="F346" s="4"/>
      <c r="H346" s="4"/>
      <c r="I346" s="4"/>
      <c r="K346" s="13">
        <v>88</v>
      </c>
      <c r="L346" s="14">
        <f t="shared" si="15"/>
        <v>20</v>
      </c>
      <c r="M346" s="14">
        <f t="shared" si="16"/>
        <v>22</v>
      </c>
      <c r="N346" s="14">
        <f t="shared" si="17"/>
        <v>31</v>
      </c>
    </row>
    <row r="347" spans="1:14" x14ac:dyDescent="0.25">
      <c r="A347" s="26">
        <v>89</v>
      </c>
      <c r="B347" s="11">
        <v>19</v>
      </c>
      <c r="C347" s="11">
        <v>18</v>
      </c>
      <c r="D347" s="11">
        <v>24</v>
      </c>
      <c r="F347" s="4"/>
      <c r="H347" s="4"/>
      <c r="I347" s="4"/>
      <c r="K347" s="13">
        <v>89</v>
      </c>
      <c r="L347" s="14">
        <f t="shared" si="15"/>
        <v>19</v>
      </c>
      <c r="M347" s="14">
        <f t="shared" si="16"/>
        <v>18</v>
      </c>
      <c r="N347" s="14">
        <f t="shared" si="17"/>
        <v>24</v>
      </c>
    </row>
    <row r="348" spans="1:14" x14ac:dyDescent="0.25">
      <c r="A348" s="26">
        <v>90</v>
      </c>
      <c r="B348" s="11">
        <v>15</v>
      </c>
      <c r="C348" s="11">
        <v>14</v>
      </c>
      <c r="D348" s="11">
        <v>15</v>
      </c>
      <c r="F348" s="4"/>
      <c r="H348" s="4"/>
      <c r="I348" s="4"/>
      <c r="K348" s="13">
        <v>90</v>
      </c>
      <c r="L348" s="14">
        <f t="shared" si="15"/>
        <v>15</v>
      </c>
      <c r="M348" s="14">
        <f t="shared" si="16"/>
        <v>14</v>
      </c>
      <c r="N348" s="14">
        <f t="shared" si="17"/>
        <v>15</v>
      </c>
    </row>
    <row r="349" spans="1:14" x14ac:dyDescent="0.25">
      <c r="A349" s="26">
        <v>91</v>
      </c>
      <c r="B349" s="11">
        <v>14</v>
      </c>
      <c r="C349" s="11">
        <v>9</v>
      </c>
      <c r="D349" s="11">
        <v>15</v>
      </c>
      <c r="F349" s="4"/>
      <c r="H349" s="4"/>
      <c r="I349" s="4"/>
      <c r="K349" s="13">
        <v>91</v>
      </c>
      <c r="L349" s="14">
        <f t="shared" si="15"/>
        <v>14</v>
      </c>
      <c r="M349" s="14">
        <f t="shared" si="16"/>
        <v>9</v>
      </c>
      <c r="N349" s="14">
        <f t="shared" si="17"/>
        <v>15</v>
      </c>
    </row>
    <row r="350" spans="1:14" x14ac:dyDescent="0.25">
      <c r="A350" s="26">
        <v>92</v>
      </c>
      <c r="B350" s="11">
        <v>8</v>
      </c>
      <c r="C350" s="11">
        <v>9</v>
      </c>
      <c r="D350" s="11">
        <v>12</v>
      </c>
      <c r="F350" s="4"/>
      <c r="H350" s="4"/>
      <c r="I350" s="4"/>
      <c r="K350" s="13">
        <v>92</v>
      </c>
      <c r="L350" s="14">
        <f t="shared" si="15"/>
        <v>8</v>
      </c>
      <c r="M350" s="14">
        <f t="shared" si="16"/>
        <v>9</v>
      </c>
      <c r="N350" s="14">
        <f t="shared" si="17"/>
        <v>12</v>
      </c>
    </row>
    <row r="351" spans="1:14" x14ac:dyDescent="0.25">
      <c r="A351" s="26">
        <v>93</v>
      </c>
      <c r="B351" s="11">
        <v>6</v>
      </c>
      <c r="C351" s="11">
        <v>4</v>
      </c>
      <c r="D351" s="11">
        <v>7</v>
      </c>
      <c r="F351" s="4"/>
      <c r="H351" s="4"/>
      <c r="I351" s="4"/>
      <c r="K351" s="13">
        <v>93</v>
      </c>
      <c r="L351" s="14">
        <f t="shared" si="15"/>
        <v>6</v>
      </c>
      <c r="M351" s="14">
        <f t="shared" si="16"/>
        <v>4</v>
      </c>
      <c r="N351" s="14">
        <f t="shared" si="17"/>
        <v>7</v>
      </c>
    </row>
    <row r="352" spans="1:14" x14ac:dyDescent="0.25">
      <c r="A352" s="26">
        <v>94</v>
      </c>
      <c r="B352" s="11">
        <v>2</v>
      </c>
      <c r="C352" s="11">
        <v>2</v>
      </c>
      <c r="D352" s="11">
        <v>5</v>
      </c>
      <c r="F352" s="4"/>
      <c r="H352" s="4"/>
      <c r="I352" s="4"/>
      <c r="K352" s="13">
        <v>94</v>
      </c>
      <c r="L352" s="14">
        <f t="shared" si="15"/>
        <v>2</v>
      </c>
      <c r="M352" s="14">
        <f t="shared" si="16"/>
        <v>2</v>
      </c>
      <c r="N352" s="14">
        <f t="shared" si="17"/>
        <v>5</v>
      </c>
    </row>
    <row r="353" spans="1:14" x14ac:dyDescent="0.25">
      <c r="A353" s="26">
        <v>95</v>
      </c>
      <c r="B353" s="11">
        <v>3</v>
      </c>
      <c r="C353" s="11">
        <v>4</v>
      </c>
      <c r="D353" s="11">
        <v>0</v>
      </c>
      <c r="F353" s="4"/>
      <c r="H353" s="4"/>
      <c r="I353" s="4"/>
      <c r="K353" s="13">
        <v>95</v>
      </c>
      <c r="L353" s="14">
        <f t="shared" si="15"/>
        <v>3</v>
      </c>
      <c r="M353" s="14">
        <f t="shared" si="16"/>
        <v>4</v>
      </c>
      <c r="N353" s="14">
        <f t="shared" si="17"/>
        <v>0</v>
      </c>
    </row>
    <row r="354" spans="1:14" x14ac:dyDescent="0.25">
      <c r="A354" s="26">
        <v>96</v>
      </c>
      <c r="B354" s="11">
        <v>6</v>
      </c>
      <c r="C354" s="11">
        <v>2</v>
      </c>
      <c r="D354" s="11">
        <v>0</v>
      </c>
      <c r="F354" s="4"/>
      <c r="H354" s="4"/>
      <c r="I354" s="4"/>
      <c r="K354" s="13">
        <v>96</v>
      </c>
      <c r="L354" s="14">
        <f t="shared" si="15"/>
        <v>6</v>
      </c>
      <c r="M354" s="14">
        <f t="shared" si="16"/>
        <v>2</v>
      </c>
      <c r="N354" s="14">
        <f t="shared" si="17"/>
        <v>0</v>
      </c>
    </row>
    <row r="355" spans="1:14" x14ac:dyDescent="0.25">
      <c r="A355" s="26">
        <v>97</v>
      </c>
      <c r="B355" s="11">
        <v>1</v>
      </c>
      <c r="C355" s="11">
        <v>2</v>
      </c>
      <c r="D355" s="11">
        <v>0</v>
      </c>
      <c r="F355" s="4"/>
      <c r="H355" s="4"/>
      <c r="I355" s="4"/>
      <c r="K355" s="13">
        <v>97</v>
      </c>
      <c r="L355" s="14">
        <f t="shared" si="15"/>
        <v>1</v>
      </c>
      <c r="M355" s="14">
        <f t="shared" si="16"/>
        <v>2</v>
      </c>
      <c r="N355" s="14">
        <f t="shared" si="17"/>
        <v>0</v>
      </c>
    </row>
    <row r="356" spans="1:14" x14ac:dyDescent="0.25">
      <c r="A356" s="26">
        <v>98</v>
      </c>
      <c r="B356" s="11">
        <v>2</v>
      </c>
      <c r="C356" s="11">
        <v>1</v>
      </c>
      <c r="D356" s="11">
        <v>0</v>
      </c>
      <c r="F356" s="4"/>
      <c r="H356" s="4"/>
      <c r="I356" s="4"/>
      <c r="K356" s="13">
        <v>98</v>
      </c>
      <c r="L356" s="14">
        <f t="shared" si="15"/>
        <v>2</v>
      </c>
      <c r="M356" s="14">
        <f t="shared" si="16"/>
        <v>1</v>
      </c>
      <c r="N356" s="14">
        <f t="shared" si="17"/>
        <v>0</v>
      </c>
    </row>
    <row r="357" spans="1:14" x14ac:dyDescent="0.25">
      <c r="A357" s="26">
        <v>99</v>
      </c>
      <c r="B357" s="11">
        <v>0</v>
      </c>
      <c r="C357" s="11">
        <v>0</v>
      </c>
      <c r="D357" s="11">
        <v>1</v>
      </c>
      <c r="F357" s="4"/>
      <c r="H357" s="4"/>
      <c r="I357" s="4"/>
      <c r="K357" s="13">
        <v>99</v>
      </c>
      <c r="L357" s="14">
        <f t="shared" si="15"/>
        <v>0</v>
      </c>
      <c r="M357" s="14">
        <f t="shared" si="16"/>
        <v>0</v>
      </c>
      <c r="N357" s="14">
        <f t="shared" si="17"/>
        <v>1</v>
      </c>
    </row>
    <row r="358" spans="1:14" x14ac:dyDescent="0.25">
      <c r="A358" s="26">
        <v>100</v>
      </c>
      <c r="B358" s="11">
        <v>0</v>
      </c>
      <c r="C358" s="11">
        <v>3</v>
      </c>
      <c r="D358" s="11">
        <v>2</v>
      </c>
      <c r="F358" s="4"/>
      <c r="H358" s="4"/>
      <c r="I358" s="4"/>
      <c r="K358" s="13">
        <v>100</v>
      </c>
      <c r="L358" s="14">
        <f t="shared" si="15"/>
        <v>0</v>
      </c>
      <c r="M358" s="14">
        <f t="shared" si="16"/>
        <v>3</v>
      </c>
      <c r="N358" s="14">
        <f t="shared" si="17"/>
        <v>2</v>
      </c>
    </row>
  </sheetData>
  <mergeCells count="3">
    <mergeCell ref="A43:E43"/>
    <mergeCell ref="A1:E1"/>
    <mergeCell ref="A15:E15"/>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E7B05-7F93-4701-892F-AC3B47A97929}">
  <dimension ref="A1:F58"/>
  <sheetViews>
    <sheetView zoomScaleNormal="100" workbookViewId="0">
      <selection sqref="A1:E1"/>
    </sheetView>
  </sheetViews>
  <sheetFormatPr baseColWidth="10" defaultColWidth="11.42578125" defaultRowHeight="15" x14ac:dyDescent="0.25"/>
  <cols>
    <col min="1" max="1" width="25.7109375" style="4" customWidth="1"/>
    <col min="2" max="16384" width="11.42578125" style="4"/>
  </cols>
  <sheetData>
    <row r="1" spans="1:6" ht="18.75" x14ac:dyDescent="0.3">
      <c r="A1" s="77" t="s">
        <v>28</v>
      </c>
      <c r="B1" s="77"/>
      <c r="C1" s="77"/>
      <c r="D1" s="77"/>
      <c r="E1" s="77"/>
    </row>
    <row r="2" spans="1:6" x14ac:dyDescent="0.25">
      <c r="A2"/>
      <c r="B2"/>
      <c r="C2"/>
      <c r="D2"/>
      <c r="E2"/>
    </row>
    <row r="3" spans="1:6" ht="15.75" thickBot="1" x14ac:dyDescent="0.3">
      <c r="B3" s="7">
        <v>2010</v>
      </c>
      <c r="C3" s="7">
        <v>2015</v>
      </c>
      <c r="D3" s="7">
        <v>2020</v>
      </c>
      <c r="E3" s="5" t="s">
        <v>4</v>
      </c>
    </row>
    <row r="4" spans="1:6" ht="15.75" thickBot="1" x14ac:dyDescent="0.3">
      <c r="A4" s="41" t="s">
        <v>29</v>
      </c>
      <c r="B4" s="42">
        <v>15474</v>
      </c>
      <c r="C4" s="42">
        <v>16522</v>
      </c>
      <c r="D4" s="42">
        <v>17594</v>
      </c>
      <c r="E4" s="29">
        <f t="shared" ref="E4:E9" si="0">D4/C4-1</f>
        <v>6.4883186054957021E-2</v>
      </c>
      <c r="F4" s="10"/>
    </row>
    <row r="5" spans="1:6" x14ac:dyDescent="0.25">
      <c r="A5" s="7" t="s">
        <v>30</v>
      </c>
      <c r="B5">
        <v>15463</v>
      </c>
      <c r="C5">
        <v>16506</v>
      </c>
      <c r="D5">
        <v>17571</v>
      </c>
      <c r="E5" s="8">
        <f t="shared" si="0"/>
        <v>6.4521992002908091E-2</v>
      </c>
      <c r="F5" s="10"/>
    </row>
    <row r="6" spans="1:6" x14ac:dyDescent="0.25">
      <c r="A6" t="s">
        <v>31</v>
      </c>
      <c r="B6">
        <v>5284</v>
      </c>
      <c r="C6">
        <v>5799</v>
      </c>
      <c r="D6">
        <v>6349</v>
      </c>
      <c r="E6" s="8">
        <f t="shared" si="0"/>
        <v>9.4843938610105205E-2</v>
      </c>
      <c r="F6" s="10"/>
    </row>
    <row r="7" spans="1:6" x14ac:dyDescent="0.25">
      <c r="A7" t="s">
        <v>32</v>
      </c>
      <c r="B7">
        <v>3810</v>
      </c>
      <c r="C7">
        <v>4185</v>
      </c>
      <c r="D7">
        <v>4657</v>
      </c>
      <c r="E7" s="8">
        <f t="shared" si="0"/>
        <v>0.1127837514934289</v>
      </c>
      <c r="F7" s="10"/>
    </row>
    <row r="8" spans="1:6" x14ac:dyDescent="0.25">
      <c r="A8" t="s">
        <v>33</v>
      </c>
      <c r="B8">
        <v>4825</v>
      </c>
      <c r="C8">
        <v>4867</v>
      </c>
      <c r="D8">
        <v>4729</v>
      </c>
      <c r="E8" s="8">
        <f t="shared" si="0"/>
        <v>-2.8354222313540123E-2</v>
      </c>
      <c r="F8" s="10"/>
    </row>
    <row r="9" spans="1:6" x14ac:dyDescent="0.25">
      <c r="A9" t="s">
        <v>34</v>
      </c>
      <c r="B9">
        <v>1253</v>
      </c>
      <c r="C9">
        <v>1272</v>
      </c>
      <c r="D9">
        <v>1307</v>
      </c>
      <c r="E9" s="8">
        <f t="shared" si="0"/>
        <v>2.7515723270440162E-2</v>
      </c>
      <c r="F9" s="10"/>
    </row>
    <row r="10" spans="1:6" ht="15.75" thickBot="1" x14ac:dyDescent="0.3">
      <c r="A10" t="s">
        <v>35</v>
      </c>
      <c r="B10">
        <v>291</v>
      </c>
      <c r="C10">
        <v>383</v>
      </c>
      <c r="D10">
        <v>529</v>
      </c>
      <c r="E10" s="8">
        <f t="shared" ref="E10" si="1">D10/C10-1</f>
        <v>0.38120104438642288</v>
      </c>
      <c r="F10" s="10"/>
    </row>
    <row r="11" spans="1:6" ht="30.75" thickBot="1" x14ac:dyDescent="0.3">
      <c r="A11" s="43" t="s">
        <v>50</v>
      </c>
      <c r="B11" s="44">
        <v>11</v>
      </c>
      <c r="C11" s="44">
        <v>16</v>
      </c>
      <c r="D11" s="44">
        <v>23</v>
      </c>
      <c r="E11" s="45">
        <f>D11/C11-1</f>
        <v>0.4375</v>
      </c>
      <c r="F11" s="10"/>
    </row>
    <row r="12" spans="1:6" x14ac:dyDescent="0.25">
      <c r="A12"/>
      <c r="B12"/>
      <c r="C12"/>
      <c r="D12"/>
      <c r="E12"/>
      <c r="F12" s="10"/>
    </row>
    <row r="13" spans="1:6" x14ac:dyDescent="0.25">
      <c r="A13"/>
      <c r="B13"/>
      <c r="C13"/>
      <c r="D13"/>
      <c r="E13"/>
      <c r="F13" s="10"/>
    </row>
    <row r="14" spans="1:6" x14ac:dyDescent="0.25">
      <c r="A14"/>
      <c r="B14"/>
      <c r="C14"/>
      <c r="D14"/>
      <c r="E14"/>
      <c r="F14" s="10"/>
    </row>
    <row r="15" spans="1:6" ht="18.75" x14ac:dyDescent="0.3">
      <c r="A15" s="77" t="s">
        <v>36</v>
      </c>
      <c r="B15" s="77"/>
      <c r="C15" s="77"/>
      <c r="D15" s="77"/>
      <c r="E15" s="77"/>
      <c r="F15" s="10"/>
    </row>
    <row r="16" spans="1:6" x14ac:dyDescent="0.25">
      <c r="A16"/>
      <c r="B16"/>
      <c r="C16"/>
      <c r="D16"/>
      <c r="E16"/>
      <c r="F16" s="10"/>
    </row>
    <row r="17" spans="1:6" x14ac:dyDescent="0.25">
      <c r="A17"/>
      <c r="B17"/>
      <c r="C17"/>
      <c r="D17"/>
      <c r="E17"/>
      <c r="F17" s="10"/>
    </row>
    <row r="18" spans="1:6" x14ac:dyDescent="0.25">
      <c r="A18"/>
      <c r="B18"/>
      <c r="C18"/>
      <c r="D18"/>
      <c r="E18"/>
      <c r="F18" s="10"/>
    </row>
    <row r="19" spans="1:6" x14ac:dyDescent="0.25">
      <c r="A19"/>
      <c r="B19"/>
      <c r="C19"/>
      <c r="D19"/>
      <c r="E19"/>
      <c r="F19" s="10"/>
    </row>
    <row r="20" spans="1:6" x14ac:dyDescent="0.25">
      <c r="A20"/>
      <c r="B20"/>
      <c r="C20"/>
      <c r="D20"/>
      <c r="E20"/>
      <c r="F20" s="10"/>
    </row>
    <row r="21" spans="1:6" x14ac:dyDescent="0.25">
      <c r="A21"/>
      <c r="B21"/>
      <c r="C21"/>
      <c r="D21"/>
      <c r="E21"/>
      <c r="F21" s="10"/>
    </row>
    <row r="22" spans="1:6" x14ac:dyDescent="0.25">
      <c r="A22"/>
      <c r="B22"/>
      <c r="C22"/>
      <c r="D22"/>
      <c r="E22"/>
      <c r="F22" s="10"/>
    </row>
    <row r="23" spans="1:6" x14ac:dyDescent="0.25">
      <c r="A23"/>
      <c r="B23"/>
      <c r="C23"/>
      <c r="D23"/>
      <c r="E23"/>
      <c r="F23" s="10"/>
    </row>
    <row r="24" spans="1:6" x14ac:dyDescent="0.25">
      <c r="A24"/>
      <c r="B24"/>
      <c r="C24"/>
      <c r="D24"/>
      <c r="E24"/>
      <c r="F24" s="10"/>
    </row>
    <row r="25" spans="1:6" x14ac:dyDescent="0.25">
      <c r="A25"/>
      <c r="B25"/>
      <c r="C25"/>
      <c r="D25"/>
      <c r="E25"/>
      <c r="F25" s="10"/>
    </row>
    <row r="26" spans="1:6" x14ac:dyDescent="0.25">
      <c r="A26"/>
      <c r="B26"/>
      <c r="C26"/>
      <c r="D26"/>
      <c r="E26"/>
      <c r="F26" s="10"/>
    </row>
    <row r="27" spans="1:6" x14ac:dyDescent="0.25">
      <c r="A27"/>
      <c r="B27"/>
      <c r="C27"/>
      <c r="D27"/>
      <c r="E27"/>
      <c r="F27" s="10"/>
    </row>
    <row r="28" spans="1:6" x14ac:dyDescent="0.25">
      <c r="A28"/>
      <c r="B28"/>
      <c r="C28"/>
      <c r="D28"/>
      <c r="E28"/>
      <c r="F28" s="10"/>
    </row>
    <row r="29" spans="1:6" x14ac:dyDescent="0.25">
      <c r="A29"/>
      <c r="B29"/>
      <c r="C29"/>
      <c r="D29"/>
      <c r="E29"/>
      <c r="F29" s="10"/>
    </row>
    <row r="30" spans="1:6" x14ac:dyDescent="0.25">
      <c r="A30"/>
      <c r="B30"/>
      <c r="C30"/>
      <c r="D30"/>
      <c r="E30"/>
      <c r="F30" s="10"/>
    </row>
    <row r="31" spans="1:6" x14ac:dyDescent="0.25">
      <c r="A31"/>
      <c r="B31"/>
      <c r="C31"/>
      <c r="D31"/>
      <c r="E31"/>
      <c r="F31" s="10"/>
    </row>
    <row r="32" spans="1:6" x14ac:dyDescent="0.25">
      <c r="A32"/>
      <c r="B32"/>
      <c r="C32"/>
      <c r="D32"/>
      <c r="E32"/>
      <c r="F32" s="10"/>
    </row>
    <row r="33" spans="1:6" x14ac:dyDescent="0.25">
      <c r="A33"/>
      <c r="B33"/>
      <c r="C33"/>
      <c r="D33"/>
      <c r="E33"/>
      <c r="F33" s="10"/>
    </row>
    <row r="34" spans="1:6" x14ac:dyDescent="0.25">
      <c r="A34"/>
      <c r="B34"/>
      <c r="C34"/>
      <c r="D34"/>
      <c r="E34"/>
      <c r="F34" s="10"/>
    </row>
    <row r="35" spans="1:6" x14ac:dyDescent="0.25">
      <c r="A35"/>
      <c r="B35"/>
      <c r="C35"/>
      <c r="D35"/>
      <c r="E35"/>
      <c r="F35" s="10"/>
    </row>
    <row r="37" spans="1:6" customFormat="1" x14ac:dyDescent="0.25"/>
    <row r="38" spans="1:6" customFormat="1" x14ac:dyDescent="0.25"/>
    <row r="39" spans="1:6" customFormat="1" ht="15.75" thickBot="1" x14ac:dyDescent="0.3">
      <c r="A39" s="4"/>
      <c r="B39" s="7">
        <v>2010</v>
      </c>
      <c r="C39" s="7">
        <v>2015</v>
      </c>
      <c r="D39" s="7">
        <v>2020</v>
      </c>
    </row>
    <row r="40" spans="1:6" customFormat="1" ht="30.75" thickBot="1" x14ac:dyDescent="0.3">
      <c r="A40" s="30" t="s">
        <v>51</v>
      </c>
      <c r="B40" s="42">
        <v>35878</v>
      </c>
      <c r="C40" s="42">
        <f>SUM(C42:C46)</f>
        <v>37305</v>
      </c>
      <c r="D40" s="42">
        <v>38748</v>
      </c>
    </row>
    <row r="41" spans="1:6" customFormat="1" x14ac:dyDescent="0.25">
      <c r="A41" s="27" t="s">
        <v>52</v>
      </c>
      <c r="B41" s="28"/>
      <c r="C41" s="28"/>
      <c r="D41" s="28"/>
    </row>
    <row r="42" spans="1:6" customFormat="1" x14ac:dyDescent="0.25">
      <c r="A42" t="s">
        <v>37</v>
      </c>
      <c r="B42">
        <v>5284</v>
      </c>
      <c r="C42">
        <v>5799</v>
      </c>
      <c r="D42">
        <v>6349</v>
      </c>
    </row>
    <row r="43" spans="1:6" customFormat="1" x14ac:dyDescent="0.25">
      <c r="A43" t="s">
        <v>38</v>
      </c>
      <c r="B43">
        <v>9130</v>
      </c>
      <c r="C43">
        <v>10194</v>
      </c>
      <c r="D43">
        <v>11242</v>
      </c>
    </row>
    <row r="44" spans="1:6" customFormat="1" x14ac:dyDescent="0.25">
      <c r="A44" t="s">
        <v>39</v>
      </c>
      <c r="B44">
        <v>7062</v>
      </c>
      <c r="C44">
        <v>7143</v>
      </c>
      <c r="D44">
        <v>7350</v>
      </c>
    </row>
    <row r="45" spans="1:6" customFormat="1" x14ac:dyDescent="0.25">
      <c r="A45" t="s">
        <v>40</v>
      </c>
      <c r="B45">
        <v>8888</v>
      </c>
      <c r="C45">
        <v>9088</v>
      </c>
      <c r="D45">
        <v>8932</v>
      </c>
    </row>
    <row r="46" spans="1:6" customFormat="1" ht="15.75" thickBot="1" x14ac:dyDescent="0.3">
      <c r="A46" s="33" t="s">
        <v>41</v>
      </c>
      <c r="B46" s="33">
        <v>5514</v>
      </c>
      <c r="C46" s="33">
        <v>5081</v>
      </c>
      <c r="D46" s="33">
        <v>4875</v>
      </c>
    </row>
    <row r="47" spans="1:6" customFormat="1" x14ac:dyDescent="0.25"/>
    <row r="48" spans="1:6" customFormat="1" ht="15.75" thickBot="1" x14ac:dyDescent="0.3"/>
    <row r="49" spans="1:4" customFormat="1" x14ac:dyDescent="0.25">
      <c r="A49" s="38" t="s">
        <v>42</v>
      </c>
      <c r="B49" s="46"/>
      <c r="C49" s="46"/>
      <c r="D49" s="46"/>
    </row>
    <row r="50" spans="1:4" customFormat="1" x14ac:dyDescent="0.25">
      <c r="A50" s="28" t="s">
        <v>43</v>
      </c>
      <c r="B50" s="47">
        <f>B42/$B$40</f>
        <v>0.14727688276938514</v>
      </c>
      <c r="C50" s="47">
        <f>C42/$C$40</f>
        <v>0.15544833132287897</v>
      </c>
      <c r="D50" s="47">
        <f>D42/$D$40</f>
        <v>0.16385361825126457</v>
      </c>
    </row>
    <row r="51" spans="1:4" customFormat="1" x14ac:dyDescent="0.25">
      <c r="A51" s="28" t="s">
        <v>44</v>
      </c>
      <c r="B51" s="47">
        <f t="shared" ref="B51:B54" si="2">B43/$B$40</f>
        <v>0.25447349350576953</v>
      </c>
      <c r="C51" s="47">
        <f t="shared" ref="C51:C54" si="3">C43/$C$40</f>
        <v>0.27326095697627661</v>
      </c>
      <c r="D51" s="47">
        <f t="shared" ref="D51:D54" si="4">D43/$D$40</f>
        <v>0.29013110354082794</v>
      </c>
    </row>
    <row r="52" spans="1:4" customFormat="1" x14ac:dyDescent="0.25">
      <c r="A52" s="28" t="s">
        <v>45</v>
      </c>
      <c r="B52" s="47">
        <f t="shared" si="2"/>
        <v>0.19683371425386031</v>
      </c>
      <c r="C52" s="47">
        <f t="shared" si="3"/>
        <v>0.19147567350221151</v>
      </c>
      <c r="D52" s="47">
        <f t="shared" si="4"/>
        <v>0.18968720966243419</v>
      </c>
    </row>
    <row r="53" spans="1:4" customFormat="1" x14ac:dyDescent="0.25">
      <c r="A53" s="28" t="s">
        <v>46</v>
      </c>
      <c r="B53" s="47">
        <f t="shared" si="2"/>
        <v>0.24772841295501422</v>
      </c>
      <c r="C53" s="47">
        <f t="shared" si="3"/>
        <v>0.2436134566412009</v>
      </c>
      <c r="D53" s="47">
        <f t="shared" si="4"/>
        <v>0.23051512336120575</v>
      </c>
    </row>
    <row r="54" spans="1:4" customFormat="1" ht="15.75" thickBot="1" x14ac:dyDescent="0.3">
      <c r="A54" s="33" t="s">
        <v>47</v>
      </c>
      <c r="B54" s="48">
        <f t="shared" si="2"/>
        <v>0.1536874965159708</v>
      </c>
      <c r="C54" s="48">
        <f t="shared" si="3"/>
        <v>0.13620158155743198</v>
      </c>
      <c r="D54" s="48">
        <f t="shared" si="4"/>
        <v>0.12581294518426758</v>
      </c>
    </row>
    <row r="55" spans="1:4" customFormat="1" ht="15.75" thickBot="1" x14ac:dyDescent="0.3">
      <c r="A55" s="33" t="s">
        <v>48</v>
      </c>
      <c r="B55" s="48">
        <f>SUM(B44:B46)/B40</f>
        <v>0.59824962372484536</v>
      </c>
      <c r="C55" s="48">
        <f>SUM(C44:C46)/C40</f>
        <v>0.57129071170084444</v>
      </c>
      <c r="D55" s="48">
        <f>SUM(D44:D46)/D40</f>
        <v>0.54601527820790752</v>
      </c>
    </row>
    <row r="56" spans="1:4" customFormat="1" x14ac:dyDescent="0.25"/>
    <row r="57" spans="1:4" customFormat="1" x14ac:dyDescent="0.25"/>
    <row r="58" spans="1:4" customFormat="1" x14ac:dyDescent="0.25"/>
  </sheetData>
  <mergeCells count="2">
    <mergeCell ref="A1:E1"/>
    <mergeCell ref="A15:E15"/>
  </mergeCell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ED74-AD27-4677-BCC2-858442A32ABF}">
  <dimension ref="A1:F42"/>
  <sheetViews>
    <sheetView workbookViewId="0">
      <selection sqref="A1:E1"/>
    </sheetView>
  </sheetViews>
  <sheetFormatPr baseColWidth="10" defaultColWidth="11.42578125" defaultRowHeight="15" x14ac:dyDescent="0.25"/>
  <cols>
    <col min="1" max="1" width="31.42578125" style="4" customWidth="1"/>
    <col min="2" max="16384" width="11.42578125" style="4"/>
  </cols>
  <sheetData>
    <row r="1" spans="1:6" ht="18.75" x14ac:dyDescent="0.3">
      <c r="A1" s="77" t="s">
        <v>68</v>
      </c>
      <c r="B1" s="77"/>
      <c r="C1" s="77"/>
      <c r="D1" s="77"/>
      <c r="E1" s="77"/>
    </row>
    <row r="2" spans="1:6" x14ac:dyDescent="0.25">
      <c r="A2"/>
      <c r="B2"/>
      <c r="C2"/>
      <c r="D2"/>
      <c r="E2"/>
    </row>
    <row r="3" spans="1:6" ht="15.75" thickBot="1" x14ac:dyDescent="0.3">
      <c r="A3" s="28"/>
      <c r="B3" s="40">
        <v>2010</v>
      </c>
      <c r="C3" s="40">
        <v>2015</v>
      </c>
      <c r="D3" s="40">
        <v>2020</v>
      </c>
      <c r="E3" s="40" t="s">
        <v>4</v>
      </c>
    </row>
    <row r="4" spans="1:6" x14ac:dyDescent="0.25">
      <c r="A4" s="38" t="s">
        <v>67</v>
      </c>
      <c r="B4" s="37">
        <v>24145</v>
      </c>
      <c r="C4" s="37">
        <v>24847</v>
      </c>
      <c r="D4" s="37">
        <v>25588</v>
      </c>
      <c r="E4" s="36">
        <f t="shared" ref="E4:E15" si="0">+D4/C4-1</f>
        <v>2.9822513784360183E-2</v>
      </c>
    </row>
    <row r="5" spans="1:6" x14ac:dyDescent="0.25">
      <c r="A5" t="s">
        <v>66</v>
      </c>
      <c r="B5" s="35">
        <v>17095</v>
      </c>
      <c r="C5" s="35">
        <v>17610</v>
      </c>
      <c r="D5" s="35">
        <v>18118</v>
      </c>
      <c r="E5" s="34">
        <f t="shared" si="0"/>
        <v>2.88472458830209E-2</v>
      </c>
      <c r="F5" s="10"/>
    </row>
    <row r="6" spans="1:6" ht="15.75" thickBot="1" x14ac:dyDescent="0.3">
      <c r="A6" t="s">
        <v>65</v>
      </c>
      <c r="B6" s="35">
        <v>7050</v>
      </c>
      <c r="C6" s="35">
        <v>7237</v>
      </c>
      <c r="D6" s="35">
        <v>7470</v>
      </c>
      <c r="E6" s="34">
        <f t="shared" si="0"/>
        <v>3.2195661185574043E-2</v>
      </c>
      <c r="F6" s="10"/>
    </row>
    <row r="7" spans="1:6" ht="30.75" customHeight="1" x14ac:dyDescent="0.25">
      <c r="A7" s="39" t="s">
        <v>64</v>
      </c>
      <c r="B7" s="37">
        <v>5373</v>
      </c>
      <c r="C7" s="37">
        <v>6171</v>
      </c>
      <c r="D7" s="37">
        <v>7245</v>
      </c>
      <c r="E7" s="36">
        <f t="shared" si="0"/>
        <v>0.17403986387943604</v>
      </c>
      <c r="F7" s="10"/>
    </row>
    <row r="8" spans="1:6" x14ac:dyDescent="0.25">
      <c r="A8" t="s">
        <v>63</v>
      </c>
      <c r="B8" s="35">
        <v>3604</v>
      </c>
      <c r="C8" s="35">
        <v>4171</v>
      </c>
      <c r="D8" s="35">
        <v>4887</v>
      </c>
      <c r="E8" s="34">
        <f t="shared" si="0"/>
        <v>0.17166147206904814</v>
      </c>
      <c r="F8" s="10"/>
    </row>
    <row r="9" spans="1:6" x14ac:dyDescent="0.25">
      <c r="A9" t="s">
        <v>62</v>
      </c>
      <c r="B9" s="35">
        <v>756</v>
      </c>
      <c r="C9" s="35">
        <v>879</v>
      </c>
      <c r="D9" s="35">
        <v>999</v>
      </c>
      <c r="E9" s="34">
        <f t="shared" si="0"/>
        <v>0.13651877133105805</v>
      </c>
      <c r="F9" s="10"/>
    </row>
    <row r="10" spans="1:6" x14ac:dyDescent="0.25">
      <c r="A10" t="s">
        <v>61</v>
      </c>
      <c r="B10" s="35">
        <v>217</v>
      </c>
      <c r="C10" s="35">
        <v>240</v>
      </c>
      <c r="D10" s="35">
        <v>316</v>
      </c>
      <c r="E10" s="34">
        <f t="shared" si="0"/>
        <v>0.31666666666666665</v>
      </c>
      <c r="F10" s="10"/>
    </row>
    <row r="11" spans="1:6" x14ac:dyDescent="0.25">
      <c r="A11" t="s">
        <v>60</v>
      </c>
      <c r="B11" s="35">
        <v>202</v>
      </c>
      <c r="C11" s="35">
        <v>219</v>
      </c>
      <c r="D11" s="35">
        <v>272</v>
      </c>
      <c r="E11" s="34">
        <f t="shared" si="0"/>
        <v>0.24200913242009126</v>
      </c>
      <c r="F11" s="10"/>
    </row>
    <row r="12" spans="1:6" ht="15.75" thickBot="1" x14ac:dyDescent="0.3">
      <c r="A12" t="s">
        <v>59</v>
      </c>
      <c r="B12" s="35">
        <f>B7-SUM(B8:B11)</f>
        <v>594</v>
      </c>
      <c r="C12" s="35">
        <f>C7-SUM(C8:C11)</f>
        <v>662</v>
      </c>
      <c r="D12" s="35">
        <f>D7-SUM(D8:D11)</f>
        <v>771</v>
      </c>
      <c r="E12" s="34">
        <f t="shared" si="0"/>
        <v>0.16465256797583083</v>
      </c>
      <c r="F12" s="10"/>
    </row>
    <row r="13" spans="1:6" x14ac:dyDescent="0.25">
      <c r="A13" s="38" t="s">
        <v>58</v>
      </c>
      <c r="B13" s="37">
        <v>12004</v>
      </c>
      <c r="C13" s="37">
        <v>12775</v>
      </c>
      <c r="D13" s="37">
        <v>13467</v>
      </c>
      <c r="E13" s="36">
        <f t="shared" si="0"/>
        <v>5.4168297455968739E-2</v>
      </c>
    </row>
    <row r="14" spans="1:6" x14ac:dyDescent="0.25">
      <c r="A14" t="s">
        <v>57</v>
      </c>
      <c r="B14" s="35">
        <v>2137</v>
      </c>
      <c r="C14" s="35">
        <v>2155</v>
      </c>
      <c r="D14" s="35">
        <v>2154</v>
      </c>
      <c r="E14" s="34">
        <f t="shared" si="0"/>
        <v>-4.6403712296982924E-4</v>
      </c>
    </row>
    <row r="15" spans="1:6" x14ac:dyDescent="0.25">
      <c r="A15" t="s">
        <v>56</v>
      </c>
      <c r="B15" s="35">
        <v>9867</v>
      </c>
      <c r="C15" s="35">
        <v>10620</v>
      </c>
      <c r="D15" s="35">
        <v>11313</v>
      </c>
      <c r="E15" s="34">
        <f t="shared" si="0"/>
        <v>6.5254237288135508E-2</v>
      </c>
    </row>
    <row r="16" spans="1:6" ht="15.75" thickBot="1" x14ac:dyDescent="0.3">
      <c r="A16" s="33" t="s">
        <v>55</v>
      </c>
      <c r="B16" s="32">
        <f>B13/(B13+B4)</f>
        <v>0.33207004343135355</v>
      </c>
      <c r="C16" s="32">
        <f>C13/(C13+C4)</f>
        <v>0.339561958428579</v>
      </c>
      <c r="D16" s="32">
        <f>D13/(D13+D4)</f>
        <v>0.34482140570989628</v>
      </c>
      <c r="E16" s="31" t="s">
        <v>19</v>
      </c>
    </row>
    <row r="19" spans="1:5" x14ac:dyDescent="0.25">
      <c r="A19"/>
      <c r="B19"/>
      <c r="C19"/>
      <c r="D19"/>
      <c r="E19"/>
    </row>
    <row r="20" spans="1:5" ht="18.75" x14ac:dyDescent="0.3">
      <c r="A20" s="77" t="s">
        <v>53</v>
      </c>
      <c r="B20" s="77"/>
      <c r="C20" s="77"/>
      <c r="D20" s="77"/>
      <c r="E20" s="77"/>
    </row>
    <row r="21" spans="1:5" x14ac:dyDescent="0.25">
      <c r="E21"/>
    </row>
    <row r="22" spans="1:5" x14ac:dyDescent="0.25">
      <c r="E22"/>
    </row>
    <row r="41" spans="1:4" ht="15.75" thickBot="1" x14ac:dyDescent="0.3">
      <c r="A41" s="7" t="s">
        <v>54</v>
      </c>
      <c r="B41" s="7">
        <v>2010</v>
      </c>
      <c r="C41" s="7">
        <v>2015</v>
      </c>
      <c r="D41" s="7">
        <v>2020</v>
      </c>
    </row>
    <row r="42" spans="1:4" ht="30.75" thickBot="1" x14ac:dyDescent="0.3">
      <c r="A42" s="30" t="s">
        <v>53</v>
      </c>
      <c r="B42" s="29">
        <f>B7/B4</f>
        <v>0.2225305446262166</v>
      </c>
      <c r="C42" s="29">
        <f>C7/C4</f>
        <v>0.24835996297339719</v>
      </c>
      <c r="D42" s="29">
        <f>D7/D4</f>
        <v>0.28314053462560573</v>
      </c>
    </row>
  </sheetData>
  <mergeCells count="2">
    <mergeCell ref="A1:E1"/>
    <mergeCell ref="A20:E20"/>
  </mergeCells>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933F5-ACF4-4270-84A2-58417FE885C7}">
  <dimension ref="A1:E28"/>
  <sheetViews>
    <sheetView workbookViewId="0">
      <selection sqref="A1:E1"/>
    </sheetView>
  </sheetViews>
  <sheetFormatPr baseColWidth="10" defaultRowHeight="15" x14ac:dyDescent="0.25"/>
  <cols>
    <col min="1" max="1" width="25.7109375" customWidth="1"/>
  </cols>
  <sheetData>
    <row r="1" spans="1:5" ht="18.75" x14ac:dyDescent="0.3">
      <c r="A1" s="77" t="s">
        <v>69</v>
      </c>
      <c r="B1" s="77"/>
      <c r="C1" s="77"/>
      <c r="D1" s="77"/>
      <c r="E1" s="77"/>
    </row>
    <row r="3" spans="1:5" ht="15.75" thickBot="1" x14ac:dyDescent="0.3">
      <c r="B3" s="53">
        <v>2010</v>
      </c>
      <c r="C3" s="53">
        <v>2015</v>
      </c>
      <c r="D3" s="53">
        <v>2020</v>
      </c>
      <c r="E3" s="53" t="s">
        <v>4</v>
      </c>
    </row>
    <row r="4" spans="1:5" ht="15.75" thickBot="1" x14ac:dyDescent="0.3">
      <c r="A4" s="41" t="s">
        <v>15</v>
      </c>
      <c r="B4" s="42">
        <v>36149</v>
      </c>
      <c r="C4" s="42">
        <v>37622</v>
      </c>
      <c r="D4" s="42">
        <v>39055</v>
      </c>
      <c r="E4" s="29">
        <f>+D4/C4-1</f>
        <v>3.8089415767370127E-2</v>
      </c>
    </row>
    <row r="5" spans="1:5" x14ac:dyDescent="0.25">
      <c r="A5" s="7" t="s">
        <v>69</v>
      </c>
      <c r="E5" s="8"/>
    </row>
    <row r="6" spans="1:5" x14ac:dyDescent="0.25">
      <c r="A6" t="s">
        <v>70</v>
      </c>
      <c r="B6">
        <v>27572</v>
      </c>
      <c r="C6">
        <v>28546</v>
      </c>
      <c r="D6">
        <v>29765</v>
      </c>
      <c r="E6" s="8">
        <f>+D6/C6-1</f>
        <v>4.2703005675050809E-2</v>
      </c>
    </row>
    <row r="7" spans="1:5" x14ac:dyDescent="0.25">
      <c r="A7" t="s">
        <v>71</v>
      </c>
      <c r="B7">
        <v>4479</v>
      </c>
      <c r="C7">
        <v>4689</v>
      </c>
      <c r="D7">
        <v>4813</v>
      </c>
      <c r="E7" s="8">
        <f>+D7/C7-1</f>
        <v>2.6444870974621448E-2</v>
      </c>
    </row>
    <row r="8" spans="1:5" x14ac:dyDescent="0.25">
      <c r="A8" t="s">
        <v>72</v>
      </c>
      <c r="B8">
        <v>2260</v>
      </c>
      <c r="C8">
        <v>2558</v>
      </c>
      <c r="D8">
        <v>2580</v>
      </c>
      <c r="E8" s="8">
        <f t="shared" ref="E8:E9" si="0">+D8/C8-1</f>
        <v>8.6004691164973668E-3</v>
      </c>
    </row>
    <row r="9" spans="1:5" ht="15.75" thickBot="1" x14ac:dyDescent="0.3">
      <c r="A9" s="33" t="s">
        <v>73</v>
      </c>
      <c r="B9" s="33">
        <v>1838</v>
      </c>
      <c r="C9" s="33">
        <v>1829</v>
      </c>
      <c r="D9" s="33">
        <v>1897</v>
      </c>
      <c r="E9" s="48">
        <f t="shared" si="0"/>
        <v>3.7178786221979232E-2</v>
      </c>
    </row>
    <row r="13" spans="1:5" ht="18.75" x14ac:dyDescent="0.3">
      <c r="A13" s="77" t="s">
        <v>74</v>
      </c>
      <c r="B13" s="77"/>
      <c r="C13" s="77"/>
      <c r="D13" s="77"/>
      <c r="E13" s="77"/>
    </row>
    <row r="15" spans="1:5" ht="30.75" thickBot="1" x14ac:dyDescent="0.3">
      <c r="A15" s="24">
        <v>2020</v>
      </c>
      <c r="B15" s="5" t="s">
        <v>5</v>
      </c>
      <c r="C15" s="20" t="s">
        <v>88</v>
      </c>
      <c r="D15" s="20" t="s">
        <v>89</v>
      </c>
    </row>
    <row r="16" spans="1:5" ht="15.75" thickBot="1" x14ac:dyDescent="0.3">
      <c r="A16" s="41" t="s">
        <v>75</v>
      </c>
      <c r="B16" s="55">
        <f>SUM(B18:B28)</f>
        <v>37158</v>
      </c>
      <c r="C16" s="56">
        <f>SUM(C18:C28)</f>
        <v>29765</v>
      </c>
      <c r="D16" s="58">
        <f>C16/B16</f>
        <v>0.80103880725550347</v>
      </c>
    </row>
    <row r="17" spans="1:4" x14ac:dyDescent="0.25">
      <c r="A17" s="7" t="s">
        <v>76</v>
      </c>
      <c r="D17" s="8"/>
    </row>
    <row r="18" spans="1:4" x14ac:dyDescent="0.25">
      <c r="A18" t="s">
        <v>77</v>
      </c>
      <c r="B18" s="54">
        <v>5497</v>
      </c>
      <c r="C18" s="54">
        <v>4076</v>
      </c>
      <c r="D18" s="8">
        <f>C18/B18</f>
        <v>0.74149536110605785</v>
      </c>
    </row>
    <row r="19" spans="1:4" x14ac:dyDescent="0.25">
      <c r="A19" t="s">
        <v>78</v>
      </c>
      <c r="B19" s="54">
        <v>5059</v>
      </c>
      <c r="C19" s="54">
        <v>3978</v>
      </c>
      <c r="D19" s="8">
        <f t="shared" ref="D19:D28" si="1">C19/B19</f>
        <v>0.78632140739276535</v>
      </c>
    </row>
    <row r="20" spans="1:4" x14ac:dyDescent="0.25">
      <c r="A20" t="s">
        <v>79</v>
      </c>
      <c r="B20" s="54">
        <v>4410</v>
      </c>
      <c r="C20" s="54">
        <v>3829</v>
      </c>
      <c r="D20" s="8">
        <f t="shared" si="1"/>
        <v>0.86825396825396828</v>
      </c>
    </row>
    <row r="21" spans="1:4" x14ac:dyDescent="0.25">
      <c r="A21" t="s">
        <v>80</v>
      </c>
      <c r="B21" s="54">
        <v>2514</v>
      </c>
      <c r="C21" s="54">
        <v>2178</v>
      </c>
      <c r="D21" s="8">
        <f t="shared" si="1"/>
        <v>0.86634844868735084</v>
      </c>
    </row>
    <row r="22" spans="1:4" x14ac:dyDescent="0.25">
      <c r="A22" t="s">
        <v>81</v>
      </c>
      <c r="B22" s="54">
        <v>5782</v>
      </c>
      <c r="C22" s="54">
        <v>4738</v>
      </c>
      <c r="D22" s="8">
        <f t="shared" si="1"/>
        <v>0.81943964026288485</v>
      </c>
    </row>
    <row r="23" spans="1:4" x14ac:dyDescent="0.25">
      <c r="A23" t="s">
        <v>82</v>
      </c>
      <c r="B23" s="54">
        <v>468</v>
      </c>
      <c r="C23" s="54">
        <v>375</v>
      </c>
      <c r="D23" s="8">
        <f t="shared" si="1"/>
        <v>0.80128205128205132</v>
      </c>
    </row>
    <row r="24" spans="1:4" x14ac:dyDescent="0.25">
      <c r="A24" t="s">
        <v>83</v>
      </c>
      <c r="B24" s="54">
        <v>4302</v>
      </c>
      <c r="C24" s="54">
        <v>3412</v>
      </c>
      <c r="D24" s="8">
        <f t="shared" si="1"/>
        <v>0.79311947931194793</v>
      </c>
    </row>
    <row r="25" spans="1:4" x14ac:dyDescent="0.25">
      <c r="A25" t="s">
        <v>84</v>
      </c>
      <c r="B25" s="54">
        <v>4199</v>
      </c>
      <c r="C25" s="54">
        <v>3303</v>
      </c>
      <c r="D25" s="8">
        <f t="shared" si="1"/>
        <v>0.7866158609192665</v>
      </c>
    </row>
    <row r="26" spans="1:4" x14ac:dyDescent="0.25">
      <c r="A26" t="s">
        <v>85</v>
      </c>
      <c r="B26" s="54">
        <v>1611</v>
      </c>
      <c r="C26" s="54">
        <v>1239</v>
      </c>
      <c r="D26" s="8">
        <f t="shared" si="1"/>
        <v>0.76908752327746743</v>
      </c>
    </row>
    <row r="27" spans="1:4" x14ac:dyDescent="0.25">
      <c r="A27" t="s">
        <v>86</v>
      </c>
      <c r="B27" s="54">
        <v>2263</v>
      </c>
      <c r="C27" s="54">
        <v>1783</v>
      </c>
      <c r="D27" s="8">
        <f t="shared" si="1"/>
        <v>0.78789217852408311</v>
      </c>
    </row>
    <row r="28" spans="1:4" ht="15.75" thickBot="1" x14ac:dyDescent="0.3">
      <c r="A28" s="33" t="s">
        <v>87</v>
      </c>
      <c r="B28" s="57">
        <v>1053</v>
      </c>
      <c r="C28" s="57">
        <v>854</v>
      </c>
      <c r="D28" s="48">
        <f t="shared" si="1"/>
        <v>0.81101614434947766</v>
      </c>
    </row>
  </sheetData>
  <mergeCells count="2">
    <mergeCell ref="A1:E1"/>
    <mergeCell ref="A13:E13"/>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7E621-84A3-41F7-9E13-2489B664306E}">
  <dimension ref="A1:E59"/>
  <sheetViews>
    <sheetView workbookViewId="0">
      <selection sqref="A1:E1"/>
    </sheetView>
  </sheetViews>
  <sheetFormatPr baseColWidth="10" defaultRowHeight="15" x14ac:dyDescent="0.25"/>
  <cols>
    <col min="1" max="1" width="25.7109375" customWidth="1"/>
  </cols>
  <sheetData>
    <row r="1" spans="1:5" ht="18.75" x14ac:dyDescent="0.3">
      <c r="A1" s="77" t="s">
        <v>90</v>
      </c>
      <c r="B1" s="77"/>
      <c r="C1" s="77"/>
      <c r="D1" s="77"/>
      <c r="E1" s="77"/>
    </row>
    <row r="3" spans="1:5" ht="15.75" thickBot="1" x14ac:dyDescent="0.3">
      <c r="A3" s="28"/>
      <c r="B3" s="40">
        <v>2010</v>
      </c>
      <c r="C3" s="40">
        <v>2015</v>
      </c>
      <c r="D3" s="40">
        <v>2020</v>
      </c>
      <c r="E3" s="59" t="s">
        <v>4</v>
      </c>
    </row>
    <row r="4" spans="1:5" x14ac:dyDescent="0.25">
      <c r="A4" s="38" t="s">
        <v>5</v>
      </c>
      <c r="B4" s="37">
        <v>36149</v>
      </c>
      <c r="C4" s="37">
        <v>37622</v>
      </c>
      <c r="D4" s="37">
        <v>39055</v>
      </c>
      <c r="E4" s="8">
        <f t="shared" ref="E4:E14" si="0">+D4/C4-1</f>
        <v>3.8089415767370127E-2</v>
      </c>
    </row>
    <row r="5" spans="1:5" x14ac:dyDescent="0.25">
      <c r="A5" t="s">
        <v>91</v>
      </c>
      <c r="B5">
        <v>34171</v>
      </c>
      <c r="C5">
        <v>34438</v>
      </c>
      <c r="D5">
        <v>36088</v>
      </c>
      <c r="E5" s="8">
        <f t="shared" si="0"/>
        <v>4.7912190022649348E-2</v>
      </c>
    </row>
    <row r="6" spans="1:5" x14ac:dyDescent="0.25">
      <c r="A6" t="s">
        <v>92</v>
      </c>
      <c r="B6">
        <v>412</v>
      </c>
      <c r="C6">
        <v>570</v>
      </c>
      <c r="D6">
        <v>494</v>
      </c>
      <c r="E6" s="8">
        <f t="shared" si="0"/>
        <v>-0.1333333333333333</v>
      </c>
    </row>
    <row r="7" spans="1:5" x14ac:dyDescent="0.25">
      <c r="A7" t="s">
        <v>93</v>
      </c>
      <c r="B7">
        <v>284</v>
      </c>
      <c r="C7">
        <v>425</v>
      </c>
      <c r="D7">
        <v>390</v>
      </c>
      <c r="E7" s="8">
        <f t="shared" si="0"/>
        <v>-8.2352941176470629E-2</v>
      </c>
    </row>
    <row r="8" spans="1:5" x14ac:dyDescent="0.25">
      <c r="A8" t="s">
        <v>94</v>
      </c>
      <c r="B8">
        <v>268</v>
      </c>
      <c r="C8">
        <v>476</v>
      </c>
      <c r="D8">
        <v>362</v>
      </c>
      <c r="E8" s="8">
        <f t="shared" si="0"/>
        <v>-0.23949579831932777</v>
      </c>
    </row>
    <row r="9" spans="1:5" x14ac:dyDescent="0.25">
      <c r="A9" t="s">
        <v>95</v>
      </c>
      <c r="B9">
        <v>227</v>
      </c>
      <c r="C9">
        <v>348</v>
      </c>
      <c r="D9">
        <v>324</v>
      </c>
      <c r="E9" s="8">
        <f t="shared" si="0"/>
        <v>-6.8965517241379337E-2</v>
      </c>
    </row>
    <row r="10" spans="1:5" x14ac:dyDescent="0.25">
      <c r="A10" t="s">
        <v>96</v>
      </c>
      <c r="B10">
        <v>244</v>
      </c>
      <c r="C10">
        <v>325</v>
      </c>
      <c r="D10">
        <v>288</v>
      </c>
      <c r="E10" s="8">
        <f t="shared" si="0"/>
        <v>-0.11384615384615382</v>
      </c>
    </row>
    <row r="11" spans="1:5" x14ac:dyDescent="0.25">
      <c r="A11" t="s">
        <v>97</v>
      </c>
      <c r="B11">
        <v>143</v>
      </c>
      <c r="C11">
        <v>241</v>
      </c>
      <c r="D11">
        <v>207</v>
      </c>
      <c r="E11" s="8">
        <f t="shared" si="0"/>
        <v>-0.14107883817427391</v>
      </c>
    </row>
    <row r="12" spans="1:5" x14ac:dyDescent="0.25">
      <c r="A12" t="s">
        <v>98</v>
      </c>
      <c r="B12">
        <v>59</v>
      </c>
      <c r="C12">
        <v>139</v>
      </c>
      <c r="D12">
        <v>199</v>
      </c>
      <c r="E12" s="8">
        <f t="shared" si="0"/>
        <v>0.43165467625899279</v>
      </c>
    </row>
    <row r="13" spans="1:5" x14ac:dyDescent="0.25">
      <c r="A13" t="s">
        <v>99</v>
      </c>
      <c r="B13">
        <v>39</v>
      </c>
      <c r="C13">
        <v>102</v>
      </c>
      <c r="D13">
        <v>79</v>
      </c>
      <c r="E13" s="8">
        <f t="shared" si="0"/>
        <v>-0.22549019607843135</v>
      </c>
    </row>
    <row r="14" spans="1:5" ht="15.75" thickBot="1" x14ac:dyDescent="0.3">
      <c r="A14" s="33" t="s">
        <v>100</v>
      </c>
      <c r="B14" s="33">
        <v>302</v>
      </c>
      <c r="C14" s="33">
        <v>558</v>
      </c>
      <c r="D14" s="33">
        <v>624</v>
      </c>
      <c r="E14" s="48">
        <f t="shared" si="0"/>
        <v>0.11827956989247301</v>
      </c>
    </row>
    <row r="18" spans="1:5" ht="18.75" x14ac:dyDescent="0.3">
      <c r="A18" s="77" t="s">
        <v>101</v>
      </c>
      <c r="B18" s="77"/>
      <c r="C18" s="77"/>
      <c r="D18" s="77"/>
      <c r="E18" s="77"/>
    </row>
    <row r="40" spans="1:5" ht="15.75" thickBot="1" x14ac:dyDescent="0.3">
      <c r="A40" s="33"/>
      <c r="B40" s="59">
        <v>2010</v>
      </c>
      <c r="C40" s="59">
        <v>2015</v>
      </c>
      <c r="D40" s="59">
        <v>2020</v>
      </c>
      <c r="E40" s="59" t="s">
        <v>4</v>
      </c>
    </row>
    <row r="41" spans="1:5" x14ac:dyDescent="0.25">
      <c r="A41" s="49" t="s">
        <v>5</v>
      </c>
      <c r="B41" s="66">
        <f>SUM(B42:B48)</f>
        <v>36149</v>
      </c>
      <c r="C41" s="66">
        <f t="shared" ref="C41:D41" si="1">SUM(C42:C48)</f>
        <v>37622</v>
      </c>
      <c r="D41" s="66">
        <f t="shared" si="1"/>
        <v>39055</v>
      </c>
      <c r="E41" s="62">
        <f t="shared" ref="E41:E48" si="2">+D41/C41-1</f>
        <v>3.8089415767370127E-2</v>
      </c>
    </row>
    <row r="42" spans="1:5" x14ac:dyDescent="0.25">
      <c r="A42" s="4" t="s">
        <v>102</v>
      </c>
      <c r="B42" s="4">
        <v>26979</v>
      </c>
      <c r="C42" s="4">
        <v>27796</v>
      </c>
      <c r="D42" s="61">
        <v>28348</v>
      </c>
      <c r="E42" s="62">
        <f t="shared" si="2"/>
        <v>1.9858972514030793E-2</v>
      </c>
    </row>
    <row r="43" spans="1:5" x14ac:dyDescent="0.25">
      <c r="A43" s="4" t="s">
        <v>103</v>
      </c>
      <c r="B43" s="4">
        <v>4143</v>
      </c>
      <c r="C43" s="4">
        <v>4409</v>
      </c>
      <c r="D43" s="61">
        <v>4663</v>
      </c>
      <c r="E43" s="62">
        <f t="shared" si="2"/>
        <v>5.7609435246087637E-2</v>
      </c>
    </row>
    <row r="44" spans="1:5" x14ac:dyDescent="0.25">
      <c r="A44" s="4" t="s">
        <v>104</v>
      </c>
      <c r="B44" s="4">
        <v>2288</v>
      </c>
      <c r="C44" s="4">
        <v>2669</v>
      </c>
      <c r="D44" s="61">
        <v>3018</v>
      </c>
      <c r="E44" s="62">
        <f t="shared" si="2"/>
        <v>0.13076058448857242</v>
      </c>
    </row>
    <row r="45" spans="1:5" x14ac:dyDescent="0.25">
      <c r="A45" s="4" t="s">
        <v>92</v>
      </c>
      <c r="B45" s="4">
        <v>510</v>
      </c>
      <c r="C45" s="4">
        <v>533</v>
      </c>
      <c r="D45" s="61">
        <v>514</v>
      </c>
      <c r="E45" s="62">
        <f t="shared" si="2"/>
        <v>-3.564727954971858E-2</v>
      </c>
    </row>
    <row r="46" spans="1:5" x14ac:dyDescent="0.25">
      <c r="A46" s="10" t="s">
        <v>93</v>
      </c>
      <c r="B46" s="10">
        <v>379</v>
      </c>
      <c r="C46" s="10">
        <v>454</v>
      </c>
      <c r="D46" s="61">
        <v>455</v>
      </c>
      <c r="E46" s="62">
        <f t="shared" si="2"/>
        <v>2.2026431718060735E-3</v>
      </c>
    </row>
    <row r="47" spans="1:5" x14ac:dyDescent="0.25">
      <c r="A47" s="10" t="s">
        <v>94</v>
      </c>
      <c r="B47" s="10">
        <v>484</v>
      </c>
      <c r="C47" s="10">
        <v>467</v>
      </c>
      <c r="D47" s="61">
        <v>448</v>
      </c>
      <c r="E47" s="62">
        <f t="shared" si="2"/>
        <v>-4.0685224839400402E-2</v>
      </c>
    </row>
    <row r="48" spans="1:5" ht="15.75" thickBot="1" x14ac:dyDescent="0.3">
      <c r="A48" s="63" t="s">
        <v>148</v>
      </c>
      <c r="B48" s="63">
        <v>1366</v>
      </c>
      <c r="C48" s="63">
        <v>1294</v>
      </c>
      <c r="D48" s="64">
        <v>1609</v>
      </c>
      <c r="E48" s="65">
        <f t="shared" si="2"/>
        <v>0.24343122102009263</v>
      </c>
    </row>
    <row r="52" spans="1:4" ht="15.75" thickBot="1" x14ac:dyDescent="0.3">
      <c r="A52" s="67" t="s">
        <v>54</v>
      </c>
      <c r="B52" s="67">
        <f>B40</f>
        <v>2010</v>
      </c>
      <c r="C52" s="67">
        <f t="shared" ref="C52:D52" si="3">C40</f>
        <v>2015</v>
      </c>
      <c r="D52" s="67">
        <f t="shared" si="3"/>
        <v>2020</v>
      </c>
    </row>
    <row r="53" spans="1:4" x14ac:dyDescent="0.25">
      <c r="A53" t="str">
        <f>A42</f>
        <v>Liechtensteiner Dialekt</v>
      </c>
      <c r="B53" s="60">
        <f>B42/B$41</f>
        <v>0.74632769924479236</v>
      </c>
      <c r="C53" s="60">
        <f t="shared" ref="C53:D53" si="4">C42/C$41</f>
        <v>0.73882302907873054</v>
      </c>
      <c r="D53" s="60">
        <f t="shared" si="4"/>
        <v>0.72584816284726672</v>
      </c>
    </row>
    <row r="54" spans="1:4" x14ac:dyDescent="0.25">
      <c r="A54" t="str">
        <f t="shared" ref="A54:A59" si="5">A43</f>
        <v>anderer deutschspr. Dialekt</v>
      </c>
      <c r="B54" s="60">
        <f t="shared" ref="B54:D54" si="6">B43/B$41</f>
        <v>0.11460897950150765</v>
      </c>
      <c r="C54" s="60">
        <f t="shared" si="6"/>
        <v>0.11719206847057573</v>
      </c>
      <c r="D54" s="60">
        <f t="shared" si="6"/>
        <v>0.11939572397900397</v>
      </c>
    </row>
    <row r="55" spans="1:4" x14ac:dyDescent="0.25">
      <c r="A55" t="str">
        <f t="shared" si="5"/>
        <v>Hochdeutsch</v>
      </c>
      <c r="B55" s="60">
        <f t="shared" ref="B55:D55" si="7">B44/B$41</f>
        <v>6.3293590417438927E-2</v>
      </c>
      <c r="C55" s="60">
        <f t="shared" si="7"/>
        <v>7.0942533623943441E-2</v>
      </c>
      <c r="D55" s="60">
        <f t="shared" si="7"/>
        <v>7.7275636922289073E-2</v>
      </c>
    </row>
    <row r="56" spans="1:4" x14ac:dyDescent="0.25">
      <c r="A56" t="str">
        <f t="shared" si="5"/>
        <v>Italienisch</v>
      </c>
      <c r="B56" s="60">
        <f t="shared" ref="B56:D56" si="8">B45/B$41</f>
        <v>1.4108274087803258E-2</v>
      </c>
      <c r="C56" s="60">
        <f t="shared" si="8"/>
        <v>1.4167242570836213E-2</v>
      </c>
      <c r="D56" s="60">
        <f t="shared" si="8"/>
        <v>1.3160926897964409E-2</v>
      </c>
    </row>
    <row r="57" spans="1:4" x14ac:dyDescent="0.25">
      <c r="A57" t="str">
        <f t="shared" si="5"/>
        <v>Portugiesisch</v>
      </c>
      <c r="B57" s="60">
        <f t="shared" ref="B57:D57" si="9">B46/B$41</f>
        <v>1.0484384077014578E-2</v>
      </c>
      <c r="C57" s="60">
        <f t="shared" si="9"/>
        <v>1.2067407368029345E-2</v>
      </c>
      <c r="D57" s="60">
        <f t="shared" si="9"/>
        <v>1.1650236845474331E-2</v>
      </c>
    </row>
    <row r="58" spans="1:4" x14ac:dyDescent="0.25">
      <c r="A58" t="str">
        <f t="shared" si="5"/>
        <v>Türkisch</v>
      </c>
      <c r="B58" s="60">
        <f t="shared" ref="B58:D58" si="10">B47/B$41</f>
        <v>1.3389028742150543E-2</v>
      </c>
      <c r="C58" s="60">
        <f t="shared" si="10"/>
        <v>1.2412949869757058E-2</v>
      </c>
      <c r="D58" s="60">
        <f t="shared" si="10"/>
        <v>1.1471002432467034E-2</v>
      </c>
    </row>
    <row r="59" spans="1:4" ht="15.75" thickBot="1" x14ac:dyDescent="0.3">
      <c r="A59" s="33" t="str">
        <f t="shared" si="5"/>
        <v>andere Sprachen</v>
      </c>
      <c r="B59" s="68">
        <f t="shared" ref="B59:D59" si="11">B48/B$41</f>
        <v>3.778804392929265E-2</v>
      </c>
      <c r="C59" s="68">
        <f t="shared" si="11"/>
        <v>3.4394769018127692E-2</v>
      </c>
      <c r="D59" s="68">
        <f t="shared" si="11"/>
        <v>4.1198310075534504E-2</v>
      </c>
    </row>
  </sheetData>
  <mergeCells count="2">
    <mergeCell ref="A1:E1"/>
    <mergeCell ref="A18:E18"/>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9C79E-57CB-4746-B331-9343D4620826}">
  <dimension ref="A1:E37"/>
  <sheetViews>
    <sheetView workbookViewId="0">
      <selection sqref="A1:E1"/>
    </sheetView>
  </sheetViews>
  <sheetFormatPr baseColWidth="10" defaultRowHeight="15" x14ac:dyDescent="0.25"/>
  <cols>
    <col min="1" max="1" width="25.7109375" customWidth="1"/>
  </cols>
  <sheetData>
    <row r="1" spans="1:5" ht="18.75" x14ac:dyDescent="0.3">
      <c r="A1" s="77" t="s">
        <v>105</v>
      </c>
      <c r="B1" s="77"/>
      <c r="C1" s="77"/>
      <c r="D1" s="77"/>
      <c r="E1" s="77"/>
    </row>
    <row r="3" spans="1:5" ht="15.75" thickBot="1" x14ac:dyDescent="0.3">
      <c r="A3" s="28"/>
      <c r="B3" s="40">
        <v>2010</v>
      </c>
      <c r="C3" s="40">
        <v>2015</v>
      </c>
      <c r="D3" s="40">
        <v>2020</v>
      </c>
      <c r="E3" s="59" t="s">
        <v>4</v>
      </c>
    </row>
    <row r="4" spans="1:5" x14ac:dyDescent="0.25">
      <c r="A4" s="38" t="s">
        <v>5</v>
      </c>
      <c r="B4" s="37">
        <v>36149</v>
      </c>
      <c r="C4" s="37">
        <v>37622</v>
      </c>
      <c r="D4" s="37">
        <v>39055</v>
      </c>
      <c r="E4" s="8">
        <f t="shared" ref="E4:E11" si="0">+D4/C4-1</f>
        <v>3.8089415767370127E-2</v>
      </c>
    </row>
    <row r="5" spans="1:5" x14ac:dyDescent="0.25">
      <c r="A5" t="s">
        <v>106</v>
      </c>
      <c r="B5">
        <v>27450</v>
      </c>
      <c r="C5">
        <v>27599</v>
      </c>
      <c r="D5">
        <v>27179</v>
      </c>
      <c r="E5" s="8">
        <f t="shared" si="0"/>
        <v>-1.5217942679082608E-2</v>
      </c>
    </row>
    <row r="6" spans="1:5" x14ac:dyDescent="0.25">
      <c r="A6" t="s">
        <v>107</v>
      </c>
      <c r="B6">
        <v>1952</v>
      </c>
      <c r="C6">
        <v>2623</v>
      </c>
      <c r="D6">
        <v>3751</v>
      </c>
      <c r="E6" s="8">
        <f t="shared" si="0"/>
        <v>0.43004193671368651</v>
      </c>
    </row>
    <row r="7" spans="1:5" x14ac:dyDescent="0.25">
      <c r="A7" t="s">
        <v>108</v>
      </c>
      <c r="B7">
        <v>3062</v>
      </c>
      <c r="C7">
        <v>3071</v>
      </c>
      <c r="D7">
        <v>3155</v>
      </c>
      <c r="E7" s="8">
        <f t="shared" si="0"/>
        <v>2.7352653858677911E-2</v>
      </c>
    </row>
    <row r="8" spans="1:5" x14ac:dyDescent="0.25">
      <c r="A8" t="s">
        <v>109</v>
      </c>
      <c r="B8">
        <v>1960</v>
      </c>
      <c r="C8">
        <v>2215</v>
      </c>
      <c r="D8">
        <v>2356</v>
      </c>
      <c r="E8" s="8">
        <f t="shared" si="0"/>
        <v>6.3656884875846531E-2</v>
      </c>
    </row>
    <row r="9" spans="1:5" x14ac:dyDescent="0.25">
      <c r="A9" t="s">
        <v>110</v>
      </c>
      <c r="B9">
        <v>415</v>
      </c>
      <c r="C9">
        <v>472</v>
      </c>
      <c r="D9">
        <v>578</v>
      </c>
      <c r="E9" s="8">
        <f t="shared" si="0"/>
        <v>0.22457627118644075</v>
      </c>
    </row>
    <row r="10" spans="1:5" x14ac:dyDescent="0.25">
      <c r="A10" t="s">
        <v>111</v>
      </c>
      <c r="B10">
        <v>385</v>
      </c>
      <c r="C10">
        <v>413</v>
      </c>
      <c r="D10">
        <v>483</v>
      </c>
      <c r="E10" s="8">
        <f t="shared" si="0"/>
        <v>0.16949152542372881</v>
      </c>
    </row>
    <row r="11" spans="1:5" ht="15.75" thickBot="1" x14ac:dyDescent="0.3">
      <c r="A11" s="33" t="s">
        <v>112</v>
      </c>
      <c r="B11" s="33">
        <v>925</v>
      </c>
      <c r="C11" s="33">
        <v>1229</v>
      </c>
      <c r="D11" s="33">
        <v>1553</v>
      </c>
      <c r="E11" s="48">
        <f t="shared" si="0"/>
        <v>0.26362896663954438</v>
      </c>
    </row>
    <row r="30" spans="1:4" ht="15.75" thickBot="1" x14ac:dyDescent="0.3">
      <c r="A30" s="67" t="s">
        <v>54</v>
      </c>
      <c r="B30" s="67">
        <f>B3</f>
        <v>2010</v>
      </c>
      <c r="C30" s="67">
        <f t="shared" ref="C30:D30" si="1">C3</f>
        <v>2015</v>
      </c>
      <c r="D30" s="67">
        <f t="shared" si="1"/>
        <v>2020</v>
      </c>
    </row>
    <row r="31" spans="1:4" x14ac:dyDescent="0.25">
      <c r="A31" t="str">
        <f>A5</f>
        <v>Römisch-katholisch</v>
      </c>
      <c r="B31" s="60">
        <f>B5/B$4</f>
        <v>0.7593571053141166</v>
      </c>
      <c r="C31" s="60">
        <f t="shared" ref="C31:D31" si="2">C5/C$4</f>
        <v>0.7335867311679336</v>
      </c>
      <c r="D31" s="60">
        <f t="shared" si="2"/>
        <v>0.69591601587504803</v>
      </c>
    </row>
    <row r="32" spans="1:4" x14ac:dyDescent="0.25">
      <c r="A32" t="str">
        <f t="shared" ref="A32:A37" si="3">A6</f>
        <v>Keine Zugehörigkeit</v>
      </c>
      <c r="B32" s="60">
        <f t="shared" ref="B32:D32" si="4">B6/B$4</f>
        <v>5.3998727489003848E-2</v>
      </c>
      <c r="C32" s="60">
        <f t="shared" si="4"/>
        <v>6.9719844771676143E-2</v>
      </c>
      <c r="D32" s="60">
        <f t="shared" si="4"/>
        <v>9.6044040455767504E-2</v>
      </c>
    </row>
    <row r="33" spans="1:4" x14ac:dyDescent="0.25">
      <c r="A33" t="str">
        <f t="shared" si="3"/>
        <v>Protestantisch</v>
      </c>
      <c r="B33" s="60">
        <f t="shared" ref="B33:D33" si="5">B7/B$4</f>
        <v>8.4704971091869766E-2</v>
      </c>
      <c r="C33" s="60">
        <f t="shared" si="5"/>
        <v>8.1627770985061937E-2</v>
      </c>
      <c r="D33" s="60">
        <f t="shared" si="5"/>
        <v>8.0783510434003322E-2</v>
      </c>
    </row>
    <row r="34" spans="1:4" x14ac:dyDescent="0.25">
      <c r="A34" t="str">
        <f t="shared" si="3"/>
        <v>Islamisch</v>
      </c>
      <c r="B34" s="60">
        <f t="shared" ref="B34:D34" si="6">B8/B$4</f>
        <v>5.4220033749204678E-2</v>
      </c>
      <c r="C34" s="60">
        <f t="shared" si="6"/>
        <v>5.8875126255914095E-2</v>
      </c>
      <c r="D34" s="60">
        <f t="shared" si="6"/>
        <v>6.0325182435027526E-2</v>
      </c>
    </row>
    <row r="35" spans="1:4" x14ac:dyDescent="0.25">
      <c r="A35" t="str">
        <f t="shared" si="3"/>
        <v>Christlich-orthodox</v>
      </c>
      <c r="B35" s="60">
        <f t="shared" ref="B35:D35" si="7">B9/B$4</f>
        <v>1.1480262247918338E-2</v>
      </c>
      <c r="C35" s="60">
        <f t="shared" si="7"/>
        <v>1.2545850831960024E-2</v>
      </c>
      <c r="D35" s="60">
        <f t="shared" si="7"/>
        <v>1.4799641531173986E-2</v>
      </c>
    </row>
    <row r="36" spans="1:4" x14ac:dyDescent="0.25">
      <c r="A36" t="str">
        <f t="shared" si="3"/>
        <v>Übrige Religionen</v>
      </c>
      <c r="B36" s="60">
        <f t="shared" ref="B36:D36" si="8">B10/B$4</f>
        <v>1.0650363772165205E-2</v>
      </c>
      <c r="C36" s="60">
        <f t="shared" si="8"/>
        <v>1.0977619477965021E-2</v>
      </c>
      <c r="D36" s="60">
        <f t="shared" si="8"/>
        <v>1.2367174497503521E-2</v>
      </c>
    </row>
    <row r="37" spans="1:4" ht="15.75" thickBot="1" x14ac:dyDescent="0.3">
      <c r="A37" s="33" t="str">
        <f t="shared" si="3"/>
        <v>Ohne Angabe</v>
      </c>
      <c r="B37" s="68">
        <f t="shared" ref="B37:D37" si="9">B11/B$4</f>
        <v>2.5588536335721598E-2</v>
      </c>
      <c r="C37" s="68">
        <f t="shared" si="9"/>
        <v>3.2667056509489131E-2</v>
      </c>
      <c r="D37" s="68">
        <f t="shared" si="9"/>
        <v>3.976443477147612E-2</v>
      </c>
    </row>
  </sheetData>
  <mergeCells count="1">
    <mergeCell ref="A1:E1"/>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2F824-A722-4912-98D1-7B6066B2D795}">
  <dimension ref="A1:E37"/>
  <sheetViews>
    <sheetView workbookViewId="0">
      <selection sqref="A1:E1"/>
    </sheetView>
  </sheetViews>
  <sheetFormatPr baseColWidth="10" defaultRowHeight="15" x14ac:dyDescent="0.25"/>
  <cols>
    <col min="1" max="1" width="23.7109375" customWidth="1"/>
  </cols>
  <sheetData>
    <row r="1" spans="1:5" ht="18.75" x14ac:dyDescent="0.3">
      <c r="A1" s="77" t="s">
        <v>113</v>
      </c>
      <c r="B1" s="77"/>
      <c r="C1" s="77"/>
      <c r="D1" s="77"/>
      <c r="E1" s="77"/>
    </row>
    <row r="3" spans="1:5" ht="15.75" thickBot="1" x14ac:dyDescent="0.3">
      <c r="A3" s="33"/>
      <c r="B3" s="69">
        <v>2010</v>
      </c>
      <c r="C3" s="69">
        <v>2015</v>
      </c>
      <c r="D3" s="69">
        <v>2020</v>
      </c>
      <c r="E3" s="69" t="s">
        <v>4</v>
      </c>
    </row>
    <row r="4" spans="1:5" x14ac:dyDescent="0.25">
      <c r="A4" s="7" t="s">
        <v>114</v>
      </c>
      <c r="B4">
        <v>30374</v>
      </c>
      <c r="C4">
        <v>32012</v>
      </c>
      <c r="D4">
        <v>33360</v>
      </c>
      <c r="E4" s="8">
        <f>+D4/C4-1</f>
        <v>4.2109209046607532E-2</v>
      </c>
    </row>
    <row r="5" spans="1:5" x14ac:dyDescent="0.25">
      <c r="A5" t="s">
        <v>115</v>
      </c>
      <c r="B5">
        <f>11705+544</f>
        <v>12249</v>
      </c>
      <c r="C5">
        <f>12225+643</f>
        <v>12868</v>
      </c>
      <c r="D5">
        <f>12890+401</f>
        <v>13291</v>
      </c>
      <c r="E5" s="8">
        <f t="shared" ref="E5:E9" si="0">+D5/C5-1</f>
        <v>3.2872241218526499E-2</v>
      </c>
    </row>
    <row r="6" spans="1:5" x14ac:dyDescent="0.25">
      <c r="A6" t="s">
        <v>116</v>
      </c>
      <c r="B6">
        <v>4028</v>
      </c>
      <c r="C6">
        <v>4269</v>
      </c>
      <c r="D6">
        <v>4662</v>
      </c>
      <c r="E6" s="8">
        <f t="shared" si="0"/>
        <v>9.2059030217849669E-2</v>
      </c>
    </row>
    <row r="7" spans="1:5" x14ac:dyDescent="0.25">
      <c r="A7" t="s">
        <v>117</v>
      </c>
      <c r="B7">
        <v>7776</v>
      </c>
      <c r="C7">
        <v>8550</v>
      </c>
      <c r="D7">
        <v>9190</v>
      </c>
      <c r="E7" s="8">
        <f t="shared" si="0"/>
        <v>7.4853801169590728E-2</v>
      </c>
    </row>
    <row r="8" spans="1:5" x14ac:dyDescent="0.25">
      <c r="A8" t="s">
        <v>118</v>
      </c>
      <c r="B8">
        <v>4168</v>
      </c>
      <c r="C8">
        <v>4346</v>
      </c>
      <c r="D8">
        <v>4354</v>
      </c>
      <c r="E8" s="8">
        <f t="shared" si="0"/>
        <v>1.8407731247123138E-3</v>
      </c>
    </row>
    <row r="9" spans="1:5" ht="15.75" thickBot="1" x14ac:dyDescent="0.3">
      <c r="A9" s="33" t="s">
        <v>119</v>
      </c>
      <c r="B9" s="33">
        <f>1407+746</f>
        <v>2153</v>
      </c>
      <c r="C9" s="33">
        <v>1979</v>
      </c>
      <c r="D9" s="33">
        <f>1356+507</f>
        <v>1863</v>
      </c>
      <c r="E9" s="48">
        <f t="shared" si="0"/>
        <v>-5.861546235472459E-2</v>
      </c>
    </row>
    <row r="31" spans="1:4" ht="15.75" thickBot="1" x14ac:dyDescent="0.3">
      <c r="A31" s="67" t="s">
        <v>54</v>
      </c>
      <c r="B31" s="67">
        <f>B3</f>
        <v>2010</v>
      </c>
      <c r="C31" s="67">
        <f t="shared" ref="C31:D31" si="1">C3</f>
        <v>2015</v>
      </c>
      <c r="D31" s="67">
        <f t="shared" si="1"/>
        <v>2020</v>
      </c>
    </row>
    <row r="32" spans="1:4" x14ac:dyDescent="0.25">
      <c r="A32" t="str">
        <f>A5</f>
        <v>Ohne Kinder</v>
      </c>
      <c r="B32" s="60">
        <f>B5/B$4</f>
        <v>0.40327253572134064</v>
      </c>
      <c r="C32" s="60">
        <f t="shared" ref="C32:D32" si="2">C5/C$4</f>
        <v>0.40197425965263028</v>
      </c>
      <c r="D32" s="60">
        <f t="shared" si="2"/>
        <v>0.39841127098321344</v>
      </c>
    </row>
    <row r="33" spans="1:4" x14ac:dyDescent="0.25">
      <c r="A33" t="str">
        <f t="shared" ref="A33:A35" si="3">A6</f>
        <v>1 Kind</v>
      </c>
      <c r="B33" s="60">
        <f t="shared" ref="B33:D33" si="4">B6/B$4</f>
        <v>0.13261341937183116</v>
      </c>
      <c r="C33" s="60">
        <f t="shared" si="4"/>
        <v>0.13335624140947144</v>
      </c>
      <c r="D33" s="60">
        <f t="shared" si="4"/>
        <v>0.13974820143884892</v>
      </c>
    </row>
    <row r="34" spans="1:4" x14ac:dyDescent="0.25">
      <c r="A34" t="str">
        <f t="shared" si="3"/>
        <v>2 Kinder</v>
      </c>
      <c r="B34" s="60">
        <f t="shared" ref="B34:D34" si="5">B7/B$4</f>
        <v>0.25600842826101272</v>
      </c>
      <c r="C34" s="60">
        <f t="shared" si="5"/>
        <v>0.26708734224665748</v>
      </c>
      <c r="D34" s="60">
        <f t="shared" si="5"/>
        <v>0.27547961630695444</v>
      </c>
    </row>
    <row r="35" spans="1:4" x14ac:dyDescent="0.25">
      <c r="A35" t="str">
        <f t="shared" si="3"/>
        <v>3 Kinder</v>
      </c>
      <c r="B35" s="60">
        <f t="shared" ref="B35:D35" si="6">B8/B$4</f>
        <v>0.13722262461315599</v>
      </c>
      <c r="C35" s="60">
        <f t="shared" si="6"/>
        <v>0.13576158940397351</v>
      </c>
      <c r="D35" s="60">
        <f t="shared" si="6"/>
        <v>0.13051558752997602</v>
      </c>
    </row>
    <row r="36" spans="1:4" ht="15.75" thickBot="1" x14ac:dyDescent="0.3">
      <c r="A36" s="33" t="str">
        <f>A9</f>
        <v>4+ Kinder</v>
      </c>
      <c r="B36" s="68">
        <f>B9/B$4</f>
        <v>7.0882992032659506E-2</v>
      </c>
      <c r="C36" s="68">
        <f>C9/C$4</f>
        <v>6.1820567287267272E-2</v>
      </c>
      <c r="D36" s="68">
        <f>D9/D$4</f>
        <v>5.5845323741007195E-2</v>
      </c>
    </row>
    <row r="37" spans="1:4" ht="15.75" thickBot="1" x14ac:dyDescent="0.3">
      <c r="A37" s="33" t="s">
        <v>120</v>
      </c>
      <c r="B37" s="68">
        <f>(B8+B9)/B$4</f>
        <v>0.20810561664581551</v>
      </c>
      <c r="C37" s="68">
        <f t="shared" ref="C37:D37" si="7">(C8+C9)/C$4</f>
        <v>0.1975821566912408</v>
      </c>
      <c r="D37" s="68">
        <f t="shared" si="7"/>
        <v>0.18636091127098323</v>
      </c>
    </row>
  </sheetData>
  <mergeCells count="1">
    <mergeCell ref="A1:E1"/>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2F8F0-3335-4CFD-8244-43B3824991C7}">
  <dimension ref="A1:E46"/>
  <sheetViews>
    <sheetView workbookViewId="0">
      <selection sqref="A1:E1"/>
    </sheetView>
  </sheetViews>
  <sheetFormatPr baseColWidth="10" defaultRowHeight="15" x14ac:dyDescent="0.25"/>
  <cols>
    <col min="1" max="1" width="35.7109375" customWidth="1"/>
  </cols>
  <sheetData>
    <row r="1" spans="1:5" ht="18.75" x14ac:dyDescent="0.3">
      <c r="A1" s="77" t="s">
        <v>121</v>
      </c>
      <c r="B1" s="77"/>
      <c r="C1" s="77"/>
      <c r="D1" s="77"/>
      <c r="E1" s="77"/>
    </row>
    <row r="3" spans="1:5" ht="15.75" thickBot="1" x14ac:dyDescent="0.3">
      <c r="A3" s="33"/>
      <c r="B3" s="69">
        <v>2010</v>
      </c>
      <c r="C3" s="69">
        <v>2015</v>
      </c>
      <c r="D3" s="69">
        <v>2020</v>
      </c>
      <c r="E3" s="69" t="s">
        <v>4</v>
      </c>
    </row>
    <row r="4" spans="1:5" x14ac:dyDescent="0.25">
      <c r="A4" s="7" t="s">
        <v>114</v>
      </c>
      <c r="B4">
        <v>30374</v>
      </c>
      <c r="C4">
        <v>32012</v>
      </c>
      <c r="D4">
        <v>33360</v>
      </c>
      <c r="E4" s="8">
        <f>+D4/C4-1</f>
        <v>4.2109209046607532E-2</v>
      </c>
    </row>
    <row r="5" spans="1:5" x14ac:dyDescent="0.25">
      <c r="A5" t="s">
        <v>122</v>
      </c>
      <c r="B5">
        <v>3551</v>
      </c>
      <c r="C5">
        <v>4478</v>
      </c>
      <c r="D5">
        <f>4900+791</f>
        <v>5691</v>
      </c>
      <c r="E5" s="8">
        <f>+D5/C5-1</f>
        <v>0.27087985707905315</v>
      </c>
    </row>
    <row r="6" spans="1:5" x14ac:dyDescent="0.25">
      <c r="A6" t="s">
        <v>123</v>
      </c>
      <c r="B6">
        <v>879</v>
      </c>
      <c r="C6">
        <v>1043</v>
      </c>
      <c r="D6">
        <v>1147</v>
      </c>
      <c r="E6" s="8">
        <f t="shared" ref="E6:E13" si="0">+D6/C6-1</f>
        <v>9.9712368168743959E-2</v>
      </c>
    </row>
    <row r="7" spans="1:5" x14ac:dyDescent="0.25">
      <c r="A7" t="s">
        <v>129</v>
      </c>
      <c r="B7">
        <v>2466</v>
      </c>
      <c r="C7">
        <v>2665</v>
      </c>
      <c r="D7">
        <v>3149</v>
      </c>
      <c r="E7" s="8">
        <f t="shared" si="0"/>
        <v>0.18161350844277679</v>
      </c>
    </row>
    <row r="8" spans="1:5" x14ac:dyDescent="0.25">
      <c r="A8" t="s">
        <v>124</v>
      </c>
      <c r="B8">
        <v>2246</v>
      </c>
      <c r="C8">
        <v>2486</v>
      </c>
      <c r="D8">
        <v>2608</v>
      </c>
      <c r="E8" s="8">
        <f t="shared" si="0"/>
        <v>4.9074818986323487E-2</v>
      </c>
    </row>
    <row r="9" spans="1:5" x14ac:dyDescent="0.25">
      <c r="A9" t="s">
        <v>125</v>
      </c>
      <c r="B9">
        <v>10860</v>
      </c>
      <c r="C9">
        <v>11597</v>
      </c>
      <c r="D9">
        <v>11762</v>
      </c>
      <c r="E9" s="8">
        <f t="shared" si="0"/>
        <v>1.4227817539018695E-2</v>
      </c>
    </row>
    <row r="10" spans="1:5" x14ac:dyDescent="0.25">
      <c r="A10" t="s">
        <v>126</v>
      </c>
      <c r="B10">
        <v>6556</v>
      </c>
      <c r="C10">
        <v>6629</v>
      </c>
      <c r="D10">
        <v>6445</v>
      </c>
      <c r="E10" s="8">
        <f t="shared" si="0"/>
        <v>-2.7756826067280138E-2</v>
      </c>
    </row>
    <row r="11" spans="1:5" x14ac:dyDescent="0.25">
      <c r="A11" t="s">
        <v>127</v>
      </c>
      <c r="B11">
        <v>1848</v>
      </c>
      <c r="C11">
        <v>1983</v>
      </c>
      <c r="D11">
        <v>1810</v>
      </c>
      <c r="E11" s="8">
        <f t="shared" si="0"/>
        <v>-8.7241553202218824E-2</v>
      </c>
    </row>
    <row r="12" spans="1:5" x14ac:dyDescent="0.25">
      <c r="A12" t="s">
        <v>128</v>
      </c>
      <c r="B12">
        <v>302</v>
      </c>
      <c r="C12">
        <v>343</v>
      </c>
      <c r="D12">
        <v>242</v>
      </c>
      <c r="E12" s="8">
        <f t="shared" si="0"/>
        <v>-0.29446064139941686</v>
      </c>
    </row>
    <row r="13" spans="1:5" ht="15.75" thickBot="1" x14ac:dyDescent="0.3">
      <c r="A13" s="33" t="s">
        <v>112</v>
      </c>
      <c r="B13" s="33">
        <v>1666</v>
      </c>
      <c r="C13" s="33">
        <v>788</v>
      </c>
      <c r="D13" s="33">
        <v>506</v>
      </c>
      <c r="E13" s="48">
        <f t="shared" si="0"/>
        <v>-0.35786802030456855</v>
      </c>
    </row>
    <row r="36" spans="1:4" ht="15.75" thickBot="1" x14ac:dyDescent="0.3">
      <c r="A36" s="67" t="s">
        <v>54</v>
      </c>
      <c r="B36" s="67">
        <f>B3</f>
        <v>2010</v>
      </c>
      <c r="C36" s="67">
        <f t="shared" ref="C36:D36" si="1">C3</f>
        <v>2015</v>
      </c>
      <c r="D36" s="67">
        <f t="shared" si="1"/>
        <v>2020</v>
      </c>
    </row>
    <row r="37" spans="1:4" x14ac:dyDescent="0.25">
      <c r="A37" t="str">
        <f>A5</f>
        <v>Universität, Fachhochschule</v>
      </c>
      <c r="B37" s="60">
        <f>B5/B$4</f>
        <v>0.1169091986567459</v>
      </c>
      <c r="C37" s="60">
        <f t="shared" ref="C37:D37" si="2">C5/C$4</f>
        <v>0.13988504310883418</v>
      </c>
      <c r="D37" s="60">
        <f t="shared" si="2"/>
        <v>0.17059352517985613</v>
      </c>
    </row>
    <row r="38" spans="1:4" x14ac:dyDescent="0.25">
      <c r="A38" t="str">
        <f t="shared" ref="A38:A44" si="3">A6</f>
        <v>Höhere Fachschule</v>
      </c>
      <c r="B38" s="60">
        <f t="shared" ref="B38:D38" si="4">B6/B$4</f>
        <v>2.8939224336603675E-2</v>
      </c>
      <c r="C38" s="60">
        <f t="shared" si="4"/>
        <v>3.2581531925527929E-2</v>
      </c>
      <c r="D38" s="60">
        <f t="shared" si="4"/>
        <v>3.4382494004796163E-2</v>
      </c>
    </row>
    <row r="39" spans="1:4" x14ac:dyDescent="0.25">
      <c r="A39" t="str">
        <f t="shared" si="3"/>
        <v>Höhere Fach- und Berufsausbildung</v>
      </c>
      <c r="B39" s="60">
        <f t="shared" ref="B39:D39" si="5">B7/B$4</f>
        <v>8.1187858036478572E-2</v>
      </c>
      <c r="C39" s="60">
        <f t="shared" si="5"/>
        <v>8.3250031238285643E-2</v>
      </c>
      <c r="D39" s="60">
        <f t="shared" si="5"/>
        <v>9.4394484412470017E-2</v>
      </c>
    </row>
    <row r="40" spans="1:4" x14ac:dyDescent="0.25">
      <c r="A40" t="str">
        <f t="shared" si="3"/>
        <v>Maturität</v>
      </c>
      <c r="B40" s="60">
        <f t="shared" ref="B40:D40" si="6">B8/B$4</f>
        <v>7.3944821228682428E-2</v>
      </c>
      <c r="C40" s="60">
        <f t="shared" si="6"/>
        <v>7.7658378108209428E-2</v>
      </c>
      <c r="D40" s="60">
        <f t="shared" si="6"/>
        <v>7.8177458033573136E-2</v>
      </c>
    </row>
    <row r="41" spans="1:4" x14ac:dyDescent="0.25">
      <c r="A41" t="str">
        <f t="shared" si="3"/>
        <v>Berufliche Grundbildung</v>
      </c>
      <c r="B41" s="60">
        <f t="shared" ref="B41:D41" si="7">B9/B$4</f>
        <v>0.35754263514848228</v>
      </c>
      <c r="C41" s="60">
        <f t="shared" si="7"/>
        <v>0.36227039860052479</v>
      </c>
      <c r="D41" s="60">
        <f t="shared" si="7"/>
        <v>0.3525779376498801</v>
      </c>
    </row>
    <row r="42" spans="1:4" x14ac:dyDescent="0.25">
      <c r="A42" t="str">
        <f t="shared" si="3"/>
        <v>Obligatorische Schule</v>
      </c>
      <c r="B42" s="60">
        <f t="shared" ref="B42:D42" si="8">B10/B$4</f>
        <v>0.21584249687232501</v>
      </c>
      <c r="C42" s="60">
        <f t="shared" si="8"/>
        <v>0.20707859552667748</v>
      </c>
      <c r="D42" s="60">
        <f t="shared" si="8"/>
        <v>0.19319544364508393</v>
      </c>
    </row>
    <row r="43" spans="1:4" x14ac:dyDescent="0.25">
      <c r="A43" t="str">
        <f>A11</f>
        <v>Übrige Abschlüsse</v>
      </c>
      <c r="B43" s="60">
        <f t="shared" ref="B43:D43" si="9">B11/B$4</f>
        <v>6.0841509185487586E-2</v>
      </c>
      <c r="C43" s="60">
        <f t="shared" si="9"/>
        <v>6.1945520429838807E-2</v>
      </c>
      <c r="D43" s="60">
        <f t="shared" si="9"/>
        <v>5.4256594724220626E-2</v>
      </c>
    </row>
    <row r="44" spans="1:4" x14ac:dyDescent="0.25">
      <c r="A44" t="str">
        <f t="shared" si="3"/>
        <v>Keine Ausbildung abgeschlossen</v>
      </c>
      <c r="B44" s="60">
        <f t="shared" ref="B44:D44" si="10">B12/B$4</f>
        <v>9.9427141634292494E-3</v>
      </c>
      <c r="C44" s="60">
        <f t="shared" si="10"/>
        <v>1.0714731975509184E-2</v>
      </c>
      <c r="D44" s="60">
        <f t="shared" si="10"/>
        <v>7.2541966426858517E-3</v>
      </c>
    </row>
    <row r="45" spans="1:4" ht="15.75" thickBot="1" x14ac:dyDescent="0.3">
      <c r="A45" s="33" t="str">
        <f>A13</f>
        <v>Ohne Angabe</v>
      </c>
      <c r="B45" s="68">
        <f t="shared" ref="B45:D45" si="11">B13/B$4</f>
        <v>5.4849542371765328E-2</v>
      </c>
      <c r="C45" s="68">
        <f t="shared" si="11"/>
        <v>2.4615769086592527E-2</v>
      </c>
      <c r="D45" s="68">
        <f t="shared" si="11"/>
        <v>1.5167865707434053E-2</v>
      </c>
    </row>
    <row r="46" spans="1:4" ht="45.75" thickBot="1" x14ac:dyDescent="0.3">
      <c r="A46" s="70" t="s">
        <v>130</v>
      </c>
      <c r="B46" s="71">
        <f>SUM(B5:B7)/B$4</f>
        <v>0.22703628102982815</v>
      </c>
      <c r="C46" s="71">
        <f t="shared" ref="C46:D46" si="12">SUM(C5:C7)/C$4</f>
        <v>0.25571660627264775</v>
      </c>
      <c r="D46" s="71">
        <f t="shared" si="12"/>
        <v>0.29937050359712231</v>
      </c>
    </row>
  </sheetData>
  <mergeCells count="1">
    <mergeCell ref="A1:E1"/>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ErsteErgebnisse</vt:lpstr>
      <vt:lpstr>Alter_Geschlecht</vt:lpstr>
      <vt:lpstr>Haushalte</vt:lpstr>
      <vt:lpstr>Staatsangehörigkeit</vt:lpstr>
      <vt:lpstr>WohnortVor5Jahren</vt:lpstr>
      <vt:lpstr>Sprache</vt:lpstr>
      <vt:lpstr>Religion</vt:lpstr>
      <vt:lpstr>Kinder</vt:lpstr>
      <vt:lpstr>Ausbildung</vt:lpstr>
      <vt:lpstr>Wohnen</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Volkszählung 2020 - Erste Ergebnisse</dc:title>
  <dc:creator>Amt für Statistik Liechtenstein</dc:creator>
  <cp:lastModifiedBy>Hilbe Michael</cp:lastModifiedBy>
  <dcterms:created xsi:type="dcterms:W3CDTF">2021-12-07T07:51:19Z</dcterms:created>
  <dcterms:modified xsi:type="dcterms:W3CDTF">2021-12-21T08:19:08Z</dcterms:modified>
</cp:coreProperties>
</file>