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255" windowWidth="25035" windowHeight="14490" tabRatio="950" activeTab="0"/>
  </bookViews>
  <sheets>
    <sheet name="Tabellenverzeichnis" sheetId="1" r:id="rId1"/>
    <sheet name="T_7.1_38" sheetId="2" r:id="rId2"/>
    <sheet name="T_7.1_01" sheetId="3" r:id="rId3"/>
    <sheet name="T_7.1_02" sheetId="4" r:id="rId4"/>
    <sheet name="T_7.1_03" sheetId="5" r:id="rId5"/>
    <sheet name="T_7.1_04" sheetId="6" r:id="rId6"/>
    <sheet name="T_7.1_05" sheetId="7" r:id="rId7"/>
    <sheet name="T_7.1_06" sheetId="8" r:id="rId8"/>
    <sheet name="T_7.1_07" sheetId="9" r:id="rId9"/>
    <sheet name="T_7.1_08" sheetId="10" r:id="rId10"/>
    <sheet name="T_7.1_09" sheetId="11" r:id="rId11"/>
    <sheet name="T_7.1_10" sheetId="12" r:id="rId12"/>
    <sheet name="T_7.1_11" sheetId="13" r:id="rId13"/>
    <sheet name="T_7.1_12" sheetId="14" r:id="rId14"/>
    <sheet name="T_7.1_13" sheetId="15" r:id="rId15"/>
    <sheet name="T_7.1_14" sheetId="16" r:id="rId16"/>
    <sheet name="T_7.1_15" sheetId="17" r:id="rId17"/>
    <sheet name="T_7.1_16" sheetId="18" r:id="rId18"/>
    <sheet name="T_7.1_17" sheetId="19" r:id="rId19"/>
    <sheet name="T_7.1_18" sheetId="20" r:id="rId20"/>
    <sheet name="T_7.1_19" sheetId="21" r:id="rId21"/>
    <sheet name="T_7.1_20" sheetId="22" r:id="rId22"/>
    <sheet name="T_7.1_21" sheetId="23" r:id="rId23"/>
    <sheet name="T_7.1_22" sheetId="24" r:id="rId24"/>
    <sheet name="T_7.1_23" sheetId="25" r:id="rId25"/>
    <sheet name="T_7.1_24" sheetId="26" r:id="rId26"/>
    <sheet name="T_7.1_25" sheetId="27" r:id="rId27"/>
    <sheet name="T_7.1_26" sheetId="28" r:id="rId28"/>
    <sheet name="T_7.1_27" sheetId="29" r:id="rId29"/>
    <sheet name="T_7.1_28" sheetId="30" r:id="rId30"/>
    <sheet name="T_7.1_29" sheetId="31" r:id="rId31"/>
    <sheet name="T_7.1_30" sheetId="32" r:id="rId32"/>
    <sheet name="T_7.1_31" sheetId="33" r:id="rId33"/>
    <sheet name="T_7.1_32" sheetId="34" r:id="rId34"/>
    <sheet name="T_7.1_33" sheetId="35" r:id="rId35"/>
    <sheet name="T_7.1_34" sheetId="36" r:id="rId36"/>
    <sheet name="T_7.1_35" sheetId="37" r:id="rId37"/>
    <sheet name="T_7.1_36" sheetId="38" r:id="rId38"/>
    <sheet name="T_7.1_37" sheetId="39" r:id="rId39"/>
    <sheet name="T_7.2_01" sheetId="40" r:id="rId40"/>
    <sheet name="T_7.2_03" sheetId="41" r:id="rId41"/>
    <sheet name="T_7.2_04" sheetId="42" r:id="rId42"/>
    <sheet name="T_7.2_05" sheetId="43" r:id="rId43"/>
    <sheet name="T_7.2_06" sheetId="44" r:id="rId44"/>
    <sheet name="T_7.2_07" sheetId="45" r:id="rId45"/>
    <sheet name="Tabelle1" sheetId="46" r:id="rId46"/>
  </sheets>
  <definedNames>
    <definedName name="_xlnm.Print_Area" localSheetId="1">'T_7.1_38'!$A$5:$L$5</definedName>
  </definedNames>
  <calcPr fullCalcOnLoad="1"/>
</workbook>
</file>

<file path=xl/sharedStrings.xml><?xml version="1.0" encoding="utf-8"?>
<sst xmlns="http://schemas.openxmlformats.org/spreadsheetml/2006/main" count="3085" uniqueCount="808">
  <si>
    <t>Total</t>
  </si>
  <si>
    <t>Liechtensteiner</t>
  </si>
  <si>
    <t>Ausländer</t>
  </si>
  <si>
    <t>Schulentlassene Wohnbevölkerung</t>
  </si>
  <si>
    <t>nach abgeschlossener Ausbildungsstufe und Altersklasse, 2000</t>
  </si>
  <si>
    <t>Keine Ausbildung abgeschlossen:</t>
  </si>
  <si>
    <t>Erläuterung zur Tabelle:</t>
  </si>
  <si>
    <t>Andere</t>
  </si>
  <si>
    <t>Universität</t>
  </si>
  <si>
    <t>15-19</t>
  </si>
  <si>
    <t>20-24</t>
  </si>
  <si>
    <t>25-29</t>
  </si>
  <si>
    <t>30-39</t>
  </si>
  <si>
    <t>40-49</t>
  </si>
  <si>
    <t>50-59</t>
  </si>
  <si>
    <t>60-64</t>
  </si>
  <si>
    <t>65-69</t>
  </si>
  <si>
    <t>70 +</t>
  </si>
  <si>
    <t>70+</t>
  </si>
  <si>
    <t xml:space="preserve">Ausländer </t>
  </si>
  <si>
    <t>nach abgeschlossener Ausbildungsstufe und Altersklasse, 1990</t>
  </si>
  <si>
    <t>Jahr</t>
  </si>
  <si>
    <t>Gymnasium</t>
  </si>
  <si>
    <t>Gesamt</t>
  </si>
  <si>
    <t>*</t>
  </si>
  <si>
    <t>.</t>
  </si>
  <si>
    <t xml:space="preserve"> .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</si>
  <si>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</si>
  <si>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</si>
  <si>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</si>
  <si>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</si>
  <si>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</si>
  <si>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</si>
  <si>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</si>
  <si>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</si>
  <si>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</si>
  <si>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</si>
  <si>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</si>
  <si>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</si>
  <si>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</si>
  <si>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</si>
  <si>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</si>
  <si>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</si>
  <si>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</si>
  <si>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Schulen</t>
  </si>
  <si>
    <t>Kindergärten, Primarschulen:</t>
  </si>
  <si>
    <t>Real-,  Sekundarschulen:</t>
  </si>
  <si>
    <t>Unterrichtende</t>
  </si>
  <si>
    <t>Oberschulen</t>
  </si>
  <si>
    <t>Unterrichtende nach Schultyp, 1960 - 1985</t>
  </si>
  <si>
    <t>Öffentliche Schulen</t>
  </si>
  <si>
    <t>Unterrichtende nach Schultyp 2002/03:</t>
  </si>
  <si>
    <t>Klassen</t>
  </si>
  <si>
    <t>Öffentliche Kindergärten</t>
  </si>
  <si>
    <t>Vollzeitäquivalente</t>
  </si>
  <si>
    <t>Schüler</t>
  </si>
  <si>
    <t>Öffentliche Vorschulen</t>
  </si>
  <si>
    <t>Öffentliche Primarschulen</t>
  </si>
  <si>
    <t>Öffentliche Primarschulen 1990/91:</t>
  </si>
  <si>
    <t>Unterrichtende:</t>
  </si>
  <si>
    <t xml:space="preserve"> *</t>
  </si>
  <si>
    <t>Öffentliche Oberschulen</t>
  </si>
  <si>
    <r>
      <t>Unterrichtende</t>
    </r>
    <r>
      <rPr>
        <sz val="10"/>
        <rFont val="Arial"/>
        <family val="2"/>
      </rPr>
      <t>:</t>
    </r>
  </si>
  <si>
    <t>Öffentliche Realschulen</t>
  </si>
  <si>
    <t xml:space="preserve"> </t>
  </si>
  <si>
    <t>FL Oberland</t>
  </si>
  <si>
    <t>FL Unterland</t>
  </si>
  <si>
    <t>Schweiz</t>
  </si>
  <si>
    <t>Freiwilliges 10. Schuljahr</t>
  </si>
  <si>
    <t>Gesamtzahl</t>
  </si>
  <si>
    <t>des Gymnasiums</t>
  </si>
  <si>
    <t>Maturanten</t>
  </si>
  <si>
    <t>Liechtensteinisches Gymnasium</t>
  </si>
  <si>
    <t>Oberstufe</t>
  </si>
  <si>
    <t>Klassenstufe</t>
  </si>
  <si>
    <t>Kindergarten</t>
  </si>
  <si>
    <t>Primarstufe</t>
  </si>
  <si>
    <t>Sekundarstufe I</t>
  </si>
  <si>
    <t>Privatschulen</t>
  </si>
  <si>
    <t>Liechtenstein</t>
  </si>
  <si>
    <t xml:space="preserve">  *</t>
  </si>
  <si>
    <t>Sonderschulen</t>
  </si>
  <si>
    <t>1.</t>
  </si>
  <si>
    <t>2.</t>
  </si>
  <si>
    <t>3.</t>
  </si>
  <si>
    <t>4.</t>
  </si>
  <si>
    <t>Berufsbildung</t>
  </si>
  <si>
    <t xml:space="preserve">Gesamt </t>
  </si>
  <si>
    <t>im 1. Lehrjahr</t>
  </si>
  <si>
    <t>im 2. Lehrjahr</t>
  </si>
  <si>
    <t>im 3. Lehrjahr</t>
  </si>
  <si>
    <t>im 4. Lehrjahr</t>
  </si>
  <si>
    <t xml:space="preserve">Wohnsitz </t>
  </si>
  <si>
    <t>Ausland</t>
  </si>
  <si>
    <t>Absolventen</t>
  </si>
  <si>
    <t>Kunstschule Liechtenstein</t>
  </si>
  <si>
    <t>Fachhochschulregion</t>
  </si>
  <si>
    <t>Zürich</t>
  </si>
  <si>
    <t>Bern</t>
  </si>
  <si>
    <t>Tessin</t>
  </si>
  <si>
    <t>Fachhochschulen in der Schweiz</t>
  </si>
  <si>
    <t>Wintersemester</t>
  </si>
  <si>
    <t>Architektur, Bau- und Planwesen</t>
  </si>
  <si>
    <t>Technik und IT</t>
  </si>
  <si>
    <t>Chemie und Life Sciences</t>
  </si>
  <si>
    <t>Land- und Forstwirtschaft</t>
  </si>
  <si>
    <t>Wirtschaft und  Dienstleistungen</t>
  </si>
  <si>
    <t>Design</t>
  </si>
  <si>
    <t>Sport</t>
  </si>
  <si>
    <t>Musik, Theater und andere Künste</t>
  </si>
  <si>
    <t>Soziale Arbeit</t>
  </si>
  <si>
    <t>Angewandte Psychologie</t>
  </si>
  <si>
    <t>Gesundheit</t>
  </si>
  <si>
    <t>Lehrkräfteausbildung</t>
  </si>
  <si>
    <t>Fächergruppen</t>
  </si>
  <si>
    <t>Studierende</t>
  </si>
  <si>
    <t>Studienjahr</t>
  </si>
  <si>
    <t>Betriebswirtschaft</t>
  </si>
  <si>
    <t>InterMedia</t>
  </si>
  <si>
    <t>Internationale Unternehmensführung</t>
  </si>
  <si>
    <t>Management und Recht</t>
  </si>
  <si>
    <t>Mediengestaltung</t>
  </si>
  <si>
    <t>Wirtschaftsingenieurwesen</t>
  </si>
  <si>
    <t>Fachhochschulen in Österreich</t>
  </si>
  <si>
    <t>Erteilte Diplome</t>
  </si>
  <si>
    <t>Studierende nach Heimat</t>
  </si>
  <si>
    <t>Fachhochschule Liechtenstein</t>
  </si>
  <si>
    <t>Studierende nach Wohnsitz und Herkunft, Unterrichtende, 1990 - 2002</t>
  </si>
  <si>
    <t>Architektur</t>
  </si>
  <si>
    <t>Wirtschaftsinformatik</t>
  </si>
  <si>
    <r>
      <t>Jahr</t>
    </r>
    <r>
      <rPr>
        <vertAlign val="superscript"/>
        <sz val="10"/>
        <rFont val="Arial"/>
        <family val="2"/>
      </rPr>
      <t xml:space="preserve"> </t>
    </r>
  </si>
  <si>
    <t>Studiengang</t>
  </si>
  <si>
    <t>Recht</t>
  </si>
  <si>
    <t>Studienort</t>
  </si>
  <si>
    <t>Basel</t>
  </si>
  <si>
    <t>Fribourg</t>
  </si>
  <si>
    <t>Genf</t>
  </si>
  <si>
    <t>Lausanne</t>
  </si>
  <si>
    <t>Lugano</t>
  </si>
  <si>
    <t>Luzern</t>
  </si>
  <si>
    <t>Neuchâtel</t>
  </si>
  <si>
    <t xml:space="preserve">PH St.Gallen </t>
  </si>
  <si>
    <t>ETH Lausanne</t>
  </si>
  <si>
    <t>ETH  Zürich</t>
  </si>
  <si>
    <t>Universitäre Fernstudien</t>
  </si>
  <si>
    <t>1967/68</t>
  </si>
  <si>
    <t>1970/71</t>
  </si>
  <si>
    <t>1980/81</t>
  </si>
  <si>
    <t>St.Gallen</t>
  </si>
  <si>
    <t>Studienort St. Gallen:</t>
  </si>
  <si>
    <t>Universitäten und Hochschulen in der Schweiz</t>
  </si>
  <si>
    <t>Geistes- und Sozialwissenschaften</t>
  </si>
  <si>
    <t>Wirtschaftswissenschaften</t>
  </si>
  <si>
    <t>Exakte und Naturwissenschaften</t>
  </si>
  <si>
    <t>Medizin und Pharmazie</t>
  </si>
  <si>
    <t>Technische Wissenschaften</t>
  </si>
  <si>
    <t>Interdisziplinäre und andere</t>
  </si>
  <si>
    <t>Universitäten in der Schweiz</t>
  </si>
  <si>
    <t>Interdisziplinäre und Andere</t>
  </si>
  <si>
    <t>Ort / Universität</t>
  </si>
  <si>
    <t>Gesamt Studierende</t>
  </si>
  <si>
    <t>Graz</t>
  </si>
  <si>
    <t>Technische Universität</t>
  </si>
  <si>
    <t>Innsbruck</t>
  </si>
  <si>
    <t>Medizinische Universität</t>
  </si>
  <si>
    <t>Klagenfurt</t>
  </si>
  <si>
    <t>Linz</t>
  </si>
  <si>
    <t>Salzburg</t>
  </si>
  <si>
    <t>Universität Mozarteum</t>
  </si>
  <si>
    <t>Wien</t>
  </si>
  <si>
    <t>Universität für Bodenkultur</t>
  </si>
  <si>
    <t>Veterinärmedizinische Universität</t>
  </si>
  <si>
    <t>Wirtschaftsuniversität</t>
  </si>
  <si>
    <t>Akademie der bildenden Künste</t>
  </si>
  <si>
    <t>Universität für angewandte Kunst</t>
  </si>
  <si>
    <t>Universität für Musik und darst. Kunst</t>
  </si>
  <si>
    <t>Universitäten in Österreich</t>
  </si>
  <si>
    <t>Abschlüsse</t>
  </si>
  <si>
    <t>Bildende und angewandte Kunst</t>
  </si>
  <si>
    <t>Bodenkultur</t>
  </si>
  <si>
    <t>Darstellende Kunst</t>
  </si>
  <si>
    <t>Geistes- und Naturwissenschaften</t>
  </si>
  <si>
    <t>Geisteswissenschaften</t>
  </si>
  <si>
    <t>Musik</t>
  </si>
  <si>
    <t>Rechtswissenschaften</t>
  </si>
  <si>
    <t>Sozial- und Wirtschaftswissenschaften</t>
  </si>
  <si>
    <t>Theologie</t>
  </si>
  <si>
    <t>Veterinärmedizin</t>
  </si>
  <si>
    <t>Sonstige Studienaktivitäten</t>
  </si>
  <si>
    <t>Ort / Hochschulen - Universitäten</t>
  </si>
  <si>
    <t xml:space="preserve">Berlin  </t>
  </si>
  <si>
    <t>Humboldt-Universität</t>
  </si>
  <si>
    <t>Berlin</t>
  </si>
  <si>
    <t>Steinbeis-Hochschule</t>
  </si>
  <si>
    <t>Bielefeld</t>
  </si>
  <si>
    <t>Bremen</t>
  </si>
  <si>
    <t>Hochschule</t>
  </si>
  <si>
    <t>Cottbus</t>
  </si>
  <si>
    <t>Brandenburgische Techn. Universität</t>
  </si>
  <si>
    <t>Dresden</t>
  </si>
  <si>
    <t>Düsseldorf</t>
  </si>
  <si>
    <t>Essen</t>
  </si>
  <si>
    <t>Priv. FH f. Ökonomie u. Mgmt</t>
  </si>
  <si>
    <t>Flensburg</t>
  </si>
  <si>
    <t>Fachhochschule</t>
  </si>
  <si>
    <t>Fulda</t>
  </si>
  <si>
    <t>Hagen</t>
  </si>
  <si>
    <t>Fernuniversität</t>
  </si>
  <si>
    <t>Hamburg</t>
  </si>
  <si>
    <t>Heidelberg</t>
  </si>
  <si>
    <t>Karlsruhe</t>
  </si>
  <si>
    <t>Konstanz</t>
  </si>
  <si>
    <t>Lüneburg</t>
  </si>
  <si>
    <t>Mannheim</t>
  </si>
  <si>
    <t>München</t>
  </si>
  <si>
    <t>Reutlingen</t>
  </si>
  <si>
    <t>Trier</t>
  </si>
  <si>
    <t>Weihenstephan</t>
  </si>
  <si>
    <t>Wuppertal</t>
  </si>
  <si>
    <t>Hochschulen und Universitäten in Deutschland</t>
  </si>
  <si>
    <t>Agrar-, Forst- und Ernährungswissenschaften</t>
  </si>
  <si>
    <t>Humanmedizin/Gesundheitswissenschaften</t>
  </si>
  <si>
    <t>Ingenieurwissenschaften</t>
  </si>
  <si>
    <t>Kunst, Kunstwissenschaft</t>
  </si>
  <si>
    <t>Mathematik, Naturwissenschaften</t>
  </si>
  <si>
    <t>Rechts-, Wirtschafts- und Sozialwissenschaften</t>
  </si>
  <si>
    <t>Sprach- und Kulturwissenschaften</t>
  </si>
  <si>
    <t>Musikfächer</t>
  </si>
  <si>
    <t>Liechtensteinische Musikschule</t>
  </si>
  <si>
    <t>Obligatorische Schule</t>
  </si>
  <si>
    <t>Maturitätsschule</t>
  </si>
  <si>
    <t>Lehrerseminar</t>
  </si>
  <si>
    <t>Höhere Fachschule</t>
  </si>
  <si>
    <t>Ohne Angaben</t>
  </si>
  <si>
    <t>Schulentlassene</t>
  </si>
  <si>
    <t>Keine abgeschlossene Ausbildung</t>
  </si>
  <si>
    <t>Berufsausbildung</t>
  </si>
  <si>
    <t>Höhere Berufsausbildung</t>
  </si>
  <si>
    <t>Hochschule Universität</t>
  </si>
  <si>
    <t>Andere Ausbildung</t>
  </si>
  <si>
    <t>Kindergärten</t>
  </si>
  <si>
    <t>Primarschulen</t>
  </si>
  <si>
    <t>10. Schuljahr</t>
  </si>
  <si>
    <t>Primarschulen (Volksschulen)</t>
  </si>
  <si>
    <t>Hilfsschulen</t>
  </si>
  <si>
    <t>Oberschulen Vaduz, Triesen, Eschen</t>
  </si>
  <si>
    <t>Realschulen Vaduz, Balzers, Triesen, Eschen</t>
  </si>
  <si>
    <t>Institut St. Elisabeth Schaan</t>
  </si>
  <si>
    <t>Gesamt Unterrichtende</t>
  </si>
  <si>
    <t>Realschulen</t>
  </si>
  <si>
    <t>Teilzeit-Unterrichtende</t>
  </si>
  <si>
    <t>Korrektur Mehrfach-Anstellungen</t>
  </si>
  <si>
    <t>Anzahl Kindergarten-Klassen</t>
  </si>
  <si>
    <t>Anzahl Klassen</t>
  </si>
  <si>
    <t>davon Liechtensteiner</t>
  </si>
  <si>
    <t>der Wirtsch. Gesamt</t>
  </si>
  <si>
    <t>Mittelschule Diplome</t>
  </si>
  <si>
    <t>Unterstufe Klasse 1-3</t>
  </si>
  <si>
    <t xml:space="preserve">davon in Liechtenstein wohnhaft  </t>
  </si>
  <si>
    <t>Österreich</t>
  </si>
  <si>
    <t>Ostschweiz</t>
  </si>
  <si>
    <t>Zentralschweiz</t>
  </si>
  <si>
    <t>Nordwestschweiz</t>
  </si>
  <si>
    <t>Westschweiz</t>
  </si>
  <si>
    <t>Kalaidos Fachhochschule</t>
  </si>
  <si>
    <t>Andere Fachhochschulen</t>
  </si>
  <si>
    <t xml:space="preserve">Gesamt Studierende </t>
  </si>
  <si>
    <t xml:space="preserve"> mit Wohnsitz  in Liechtenstein </t>
  </si>
  <si>
    <t>Entrepreneurship</t>
  </si>
  <si>
    <t>Medizin + Pharm. fächerüber./übrige</t>
  </si>
  <si>
    <t>Philosophie</t>
  </si>
  <si>
    <t>Deutschland</t>
  </si>
  <si>
    <t xml:space="preserve">Total </t>
  </si>
  <si>
    <t>2007/08</t>
  </si>
  <si>
    <t>Bad Honnef-Bonn</t>
  </si>
  <si>
    <t>Intern. Fachhochschule</t>
  </si>
  <si>
    <t>Hannover</t>
  </si>
  <si>
    <t>Hochschule für Musik und Theater</t>
  </si>
  <si>
    <t>Potsdam</t>
  </si>
  <si>
    <t>Gymnasien:</t>
  </si>
  <si>
    <t>Sekundarstufe II</t>
  </si>
  <si>
    <t>Angewandte Linguistik</t>
  </si>
  <si>
    <t>Bauplanung und Bauwirtschaft</t>
  </si>
  <si>
    <t>Nonprofit-, Sozial- und Gesundheitsmanagement</t>
  </si>
  <si>
    <t>Universitäten und Fachhochschulen in Österreich und Deutschland</t>
  </si>
  <si>
    <t xml:space="preserve">Quelle: </t>
  </si>
  <si>
    <t>Diplommittelschule oder
berufsvorbereitende Schule</t>
  </si>
  <si>
    <t>Höhere Fach- 
und Berufsausbildung</t>
  </si>
  <si>
    <t>Keine Ausbildung 
abgeschlossen</t>
  </si>
  <si>
    <t>Berufslehre, 
Vollzeit-Berufsschule</t>
  </si>
  <si>
    <t>Universität, 
Hochschule</t>
  </si>
  <si>
    <t>Wohnbevölkerung 
ab 15 Jahren</t>
  </si>
  <si>
    <t>Quelle:</t>
  </si>
  <si>
    <t>Schulamt; Bildungsstatistik</t>
  </si>
  <si>
    <t>Real-,  
Sekundarschulen</t>
  </si>
  <si>
    <t>Schulstatistik Schulamt</t>
  </si>
  <si>
    <t>Bildungsstatistik</t>
  </si>
  <si>
    <t>Schulamt; Heilpädagogische Tagesstätte; Bildungsstatistik</t>
  </si>
  <si>
    <t xml:space="preserve">Bildungsstatistik </t>
  </si>
  <si>
    <t xml:space="preserve">Bundesamt für Statistik, Neuchâtel; Bildungsstatistik </t>
  </si>
  <si>
    <t>Bundesamt für Statistik, Neuchâtel; Bildungsstatistik</t>
  </si>
  <si>
    <t xml:space="preserve">Statistik Austria; Bildungsstatistik </t>
  </si>
  <si>
    <t xml:space="preserve">Fachhochschule Liechtenstein </t>
  </si>
  <si>
    <t>Bundesamt für Statistik Neuchâtel; Bildungsstatistik</t>
  </si>
  <si>
    <t>Knaben</t>
  </si>
  <si>
    <t>Mädchen</t>
  </si>
  <si>
    <t>Männer</t>
  </si>
  <si>
    <t>Frauen</t>
  </si>
  <si>
    <t>davon Frauen</t>
  </si>
  <si>
    <t>davon mit Berufsmittelschule</t>
  </si>
  <si>
    <t>Andere pädagogische Hochschulen</t>
  </si>
  <si>
    <t xml:space="preserve">Quellen: </t>
  </si>
  <si>
    <t>Im Gegensatz zu früheren Volkszählungen wurden auch die Schüler, die zum Zeitpunkt der Volkszählung noch in der obligatorischen Schule waren, zu dieser Gruppe gezählt.</t>
  </si>
  <si>
    <t>Gymnasien</t>
  </si>
  <si>
    <t>Erläuterungen zur Tabelle:</t>
  </si>
  <si>
    <t>Fachrichtung</t>
  </si>
  <si>
    <t>2008/09</t>
  </si>
  <si>
    <t>Mechatronik</t>
  </si>
  <si>
    <t>Sportgerätetechnik</t>
  </si>
  <si>
    <t>Krems</t>
  </si>
  <si>
    <t>Universität für Weiterbildung</t>
  </si>
  <si>
    <t>Lübeck</t>
  </si>
  <si>
    <t>Musikhochschule</t>
  </si>
  <si>
    <t>Stuttgart</t>
  </si>
  <si>
    <t>Duale Hochschule</t>
  </si>
  <si>
    <t>Liechtensteinisches Rotes Kreuz</t>
  </si>
  <si>
    <t>Total Einnahmen</t>
  </si>
  <si>
    <t>Total Ausgaben</t>
  </si>
  <si>
    <t>Mütter- und Väterberatung</t>
  </si>
  <si>
    <t>Kinderheim</t>
  </si>
  <si>
    <t>Rettungsdienst</t>
  </si>
  <si>
    <t>Andere und Auslandstätigkeit</t>
  </si>
  <si>
    <t xml:space="preserve">Geschäftsbericht 1950: </t>
  </si>
  <si>
    <t>Landesbibliothek</t>
  </si>
  <si>
    <t xml:space="preserve">Nutzung </t>
  </si>
  <si>
    <t>Eigene Bestände</t>
  </si>
  <si>
    <t>Ausländische Bestände</t>
  </si>
  <si>
    <t>Ausleihtage</t>
  </si>
  <si>
    <t>Ausgeliehene Medien Ø pro Tag</t>
  </si>
  <si>
    <t>Lesesaal</t>
  </si>
  <si>
    <t>Bücher und Zeitschriftenbände</t>
  </si>
  <si>
    <t>Liechtensteinische Landesbibliothek</t>
  </si>
  <si>
    <t>Besucher</t>
  </si>
  <si>
    <t>Führungen</t>
  </si>
  <si>
    <t xml:space="preserve">    *</t>
  </si>
  <si>
    <t>Landesmuseum, Kunstsammlung Liechtenstein</t>
  </si>
  <si>
    <t>Sportvereine, -verbände</t>
  </si>
  <si>
    <t>Verein  /  Verband</t>
  </si>
  <si>
    <t>Gründungsjahr</t>
  </si>
  <si>
    <t>Mitgliederbestand</t>
  </si>
  <si>
    <t>ACFL-Sportteam Liechtenstein</t>
  </si>
  <si>
    <t>Alpenverein</t>
  </si>
  <si>
    <t>Badmintonverband</t>
  </si>
  <si>
    <t>Basketball BBC Magic Woodchucks</t>
  </si>
  <si>
    <t>Billardverband</t>
  </si>
  <si>
    <t>Bob- &amp; Skeleton-Club Liechtenst.</t>
  </si>
  <si>
    <t xml:space="preserve">Boccia Club, Schaan </t>
  </si>
  <si>
    <t>Bogenschützenverband</t>
  </si>
  <si>
    <t>Budoverband</t>
  </si>
  <si>
    <t>Eishockey- und Inlinehockey-Verband</t>
  </si>
  <si>
    <t>Fussballverband</t>
  </si>
  <si>
    <t>Golfverband Liechtenstein</t>
  </si>
  <si>
    <t>Handballverband</t>
  </si>
  <si>
    <t>Hängegleiterverband</t>
  </si>
  <si>
    <t>Judoverband</t>
  </si>
  <si>
    <t>Kneippverein</t>
  </si>
  <si>
    <t>Leichtathletikverband</t>
  </si>
  <si>
    <t xml:space="preserve">Martial Arts </t>
  </si>
  <si>
    <t>Minigolfsportclub</t>
  </si>
  <si>
    <t>Modellfluggruppe</t>
  </si>
  <si>
    <t>Motorradverband</t>
  </si>
  <si>
    <t>Pfadfinderinnen und Pfadfinder</t>
  </si>
  <si>
    <t>Pferdesportverband</t>
  </si>
  <si>
    <t>L.R.C.C.A. (Mini Racing)</t>
  </si>
  <si>
    <t>Radfahrerverband</t>
  </si>
  <si>
    <t>Schützenverband</t>
  </si>
  <si>
    <t>Schwimmverband</t>
  </si>
  <si>
    <t>Skibob Club</t>
  </si>
  <si>
    <t>Skiverband</t>
  </si>
  <si>
    <t>Snowboard Association</t>
  </si>
  <si>
    <t>Sportkeglerverband</t>
  </si>
  <si>
    <t>Squashrackets-Club Vaduz</t>
  </si>
  <si>
    <t>Tanzsportverband</t>
  </si>
  <si>
    <t>Tennisverband</t>
  </si>
  <si>
    <t>Tischtennisverband</t>
  </si>
  <si>
    <t>Triathlon-Verband</t>
  </si>
  <si>
    <t>Turn- und Leichtathletikverband</t>
  </si>
  <si>
    <t>Unihockey Club, Schaan</t>
  </si>
  <si>
    <t>Volleyballverband</t>
  </si>
  <si>
    <t>Wassersportverband</t>
  </si>
  <si>
    <t>Wildwasserclub, Schaan</t>
  </si>
  <si>
    <t>Budoverband:</t>
  </si>
  <si>
    <t>Kneippverein:</t>
  </si>
  <si>
    <t xml:space="preserve">Motorradverband, Schwimmverband: </t>
  </si>
  <si>
    <t>Beiträge des Staates nach Beitragsart, 1971 - 1999</t>
  </si>
  <si>
    <t>Verbands und Vereinsbeiträge</t>
  </si>
  <si>
    <t>Nationales Olympisches Komitee</t>
  </si>
  <si>
    <t>Schul-, Breitensport</t>
  </si>
  <si>
    <t>Liechtensteinischer Landessportverband</t>
  </si>
  <si>
    <t>Leistungssportförderung</t>
  </si>
  <si>
    <t>Jugend und Sport</t>
  </si>
  <si>
    <t>Andere Ausgaben</t>
  </si>
  <si>
    <t>CHF</t>
  </si>
  <si>
    <t>Andere Ausgaben:</t>
  </si>
  <si>
    <t>Nationales Olympisches Komitee, 
Liechtensteinischer Landessportverband:</t>
  </si>
  <si>
    <t>Schulsport</t>
  </si>
  <si>
    <t>Breitensport</t>
  </si>
  <si>
    <t>Leistungs- und Spitzensport</t>
  </si>
  <si>
    <t>Dopingprävention</t>
  </si>
  <si>
    <t>Dachorganisation der Sportverbände (LOSV) Olympiade</t>
  </si>
  <si>
    <t>Bildung, Kultur und Freizeit</t>
  </si>
  <si>
    <t>T_7.1_01</t>
  </si>
  <si>
    <t>Schulentlassene Wohnbevölkerung nach abgeschlossener Ausbildungsstufe und Altersklasse</t>
  </si>
  <si>
    <t>T_7.1_02</t>
  </si>
  <si>
    <t>T_7.1_03</t>
  </si>
  <si>
    <t>T_7.1_04</t>
  </si>
  <si>
    <t>Schulen - Unterrichtende nach Schultyp</t>
  </si>
  <si>
    <t>1960-1985</t>
  </si>
  <si>
    <t>T_7.1_05</t>
  </si>
  <si>
    <t>Öffentliche Schulen - Unterrichtende nach Schultyp</t>
  </si>
  <si>
    <t>T_7.1_06</t>
  </si>
  <si>
    <t>1960-2002</t>
  </si>
  <si>
    <t>T_7.1_07</t>
  </si>
  <si>
    <t>T_7.1_08</t>
  </si>
  <si>
    <t>T_7.1_09</t>
  </si>
  <si>
    <t>1930-2002</t>
  </si>
  <si>
    <t>T_7.1_10</t>
  </si>
  <si>
    <t>T_7.1_11</t>
  </si>
  <si>
    <t>T_7.1_12</t>
  </si>
  <si>
    <t>T_7.1_13</t>
  </si>
  <si>
    <t>Freiwilliges 10. Schuljahr - Schüler nach Geschlecht und Wohnsitz, Unterrichtende</t>
  </si>
  <si>
    <t>T_7.1_14</t>
  </si>
  <si>
    <t>Liechtensteinisches Gymnasium - Schüler nach Geschlecht, Klassenanzahl</t>
  </si>
  <si>
    <t>1937-2002</t>
  </si>
  <si>
    <t>T_7.1_15</t>
  </si>
  <si>
    <t>Liechtensteinisches Gymnasium - Schüler und Unterrichtende nach Geschlecht</t>
  </si>
  <si>
    <t>T_7.1_16</t>
  </si>
  <si>
    <t>T_7.1_17</t>
  </si>
  <si>
    <t>T_7.1_18</t>
  </si>
  <si>
    <t>T_7.1_19</t>
  </si>
  <si>
    <t>T_7.1_20</t>
  </si>
  <si>
    <t>Kunstschule Liechtenstein - Schüler im Vorkurs nach Geschlecht und Herkunft, Unterrichtende</t>
  </si>
  <si>
    <t>T_7.1_21</t>
  </si>
  <si>
    <t>T_7.1_22</t>
  </si>
  <si>
    <t>Fachhochschulen in der Schweiz - Studierende aus Liechtenstein nach Fachhochschulregion</t>
  </si>
  <si>
    <t>T_7.1_23</t>
  </si>
  <si>
    <t>Fachhochschulen in der Schweiz - Studierende aus Liechtenstein nach Fächergruppe</t>
  </si>
  <si>
    <t>T_7.1_24</t>
  </si>
  <si>
    <t>Fachhochschulen in der Schweiz - Absolventen aus Liechtenstein nach Fächergruppe</t>
  </si>
  <si>
    <t>T_7.1_25</t>
  </si>
  <si>
    <t>Fachhochschulen in Österreich - Studierende und Absolventen aus Liechtenstein nach Studiengang</t>
  </si>
  <si>
    <t>T_7.1_26</t>
  </si>
  <si>
    <t>Fachhochschule Liechtenstein - Studierende nach Wohnsitz und Herkunft, Unterrichtende</t>
  </si>
  <si>
    <t>1990-2002</t>
  </si>
  <si>
    <t>T_7.1_27</t>
  </si>
  <si>
    <t>T_7.1_28</t>
  </si>
  <si>
    <t>T_7.1_29</t>
  </si>
  <si>
    <t>Universitäten und Hochschulen in der Schweiz - Studierende aus Liechtenstein nach Studienort und Geschlecht</t>
  </si>
  <si>
    <t>T_7.1_30</t>
  </si>
  <si>
    <t>Universitäten in der Schweiz - Studierende aus Liechtenstein nach Fächergruppe</t>
  </si>
  <si>
    <t>T_7.1_31</t>
  </si>
  <si>
    <t>Universitäten in der Schweiz - Absolventen aus Liechtenstein nach Fächergruppe</t>
  </si>
  <si>
    <t>T_7.1_32</t>
  </si>
  <si>
    <t>Universitäten in Österreich - Studierende aus Liechtenstein nach Studienort und Universität</t>
  </si>
  <si>
    <t>T_7.1_33</t>
  </si>
  <si>
    <t>T_7.1_34</t>
  </si>
  <si>
    <t>Hochschulen und Universitäten in Deutschland - Studierende aus Liechtenstein nach Studienort</t>
  </si>
  <si>
    <t>T_7.1_35</t>
  </si>
  <si>
    <t>Hochschulen und Universitäten in Deutschland - Studierende aus Liechtenstein nach Fächergruppe</t>
  </si>
  <si>
    <t>T_7.1_36</t>
  </si>
  <si>
    <t>Liechtensteinische Musikschule - Schüler, Unterrichtende und Anzahl Musikfächer</t>
  </si>
  <si>
    <t>T_7.1_37</t>
  </si>
  <si>
    <t>T_7.2_01</t>
  </si>
  <si>
    <t>T_7.2_03</t>
  </si>
  <si>
    <t>T_7.2_04</t>
  </si>
  <si>
    <t>T_7.2_05</t>
  </si>
  <si>
    <t>Sportvereine, -verbände nach Gründungsjahr und Mitgliederbestand</t>
  </si>
  <si>
    <t>LOSV Liechtensteinischer Olympischer Sportverband</t>
  </si>
  <si>
    <t>T_7.2_06</t>
  </si>
  <si>
    <t>1971-1999</t>
  </si>
  <si>
    <t>T_7.2_07</t>
  </si>
  <si>
    <t>Code</t>
  </si>
  <si>
    <t>Titel</t>
  </si>
  <si>
    <t>Zeitraum</t>
  </si>
  <si>
    <t>Quelle</t>
  </si>
  <si>
    <t>Museen - Besucher</t>
  </si>
  <si>
    <t>Museen</t>
  </si>
  <si>
    <t>Kunstmuseum Liechtenstein</t>
  </si>
  <si>
    <t>Pfadfinderinnen und Pfadfinder:</t>
  </si>
  <si>
    <t>2009/10</t>
  </si>
  <si>
    <t>Internationale Betriebswirtschaft</t>
  </si>
  <si>
    <t>Institut für Technololgie</t>
  </si>
  <si>
    <t>Universität der Künste</t>
  </si>
  <si>
    <t>Verlängerungen</t>
  </si>
  <si>
    <t xml:space="preserve">Volkszählung </t>
  </si>
  <si>
    <t>Volkszählung</t>
  </si>
  <si>
    <t>Volkszählung 1990</t>
  </si>
  <si>
    <t>Universitäten und Fachhochschulen in Österreich und Deutschland - Studierende aus Liechtenstein nach Studienort und Geschlecht</t>
  </si>
  <si>
    <t>Landesbibliothek - Benutzung</t>
  </si>
  <si>
    <t>Sport - Beiträge des Staates nach Beitragsart</t>
  </si>
  <si>
    <t xml:space="preserve">15 - 19 </t>
  </si>
  <si>
    <t>20 - 24</t>
  </si>
  <si>
    <t>25 - 29</t>
  </si>
  <si>
    <t xml:space="preserve">30 - 39 </t>
  </si>
  <si>
    <t xml:space="preserve">40 - 49 </t>
  </si>
  <si>
    <t xml:space="preserve">50 - 59 </t>
  </si>
  <si>
    <t>60 - 69</t>
  </si>
  <si>
    <t xml:space="preserve">70+ </t>
  </si>
  <si>
    <t>in CHF</t>
  </si>
  <si>
    <t>Universitäten in Österreich - Studierende aus Liechtenstein nach Studiengang, Abschluss und Fächergruppe</t>
  </si>
  <si>
    <t>Liechtensteinisches Rotes Kreuz - Einnahmen- und Ausgabenrechnung</t>
  </si>
  <si>
    <t>Liechtenstein Rugby Union</t>
  </si>
  <si>
    <t>Liechtensteiner Schachverband</t>
  </si>
  <si>
    <t>2010/11</t>
  </si>
  <si>
    <t>Informatik</t>
  </si>
  <si>
    <t>Universität Liechtenstein</t>
  </si>
  <si>
    <t>Technik / Technische Wissenschaften</t>
  </si>
  <si>
    <t>Exakte- und Naturwissenschaften</t>
  </si>
  <si>
    <t>ASH für Sozialarbeit und Sozialpädagogik</t>
  </si>
  <si>
    <t>Köln</t>
  </si>
  <si>
    <t>Hochschule Fresenius Idstein</t>
  </si>
  <si>
    <t>Medizinische Hochschule</t>
  </si>
  <si>
    <t>Business School</t>
  </si>
  <si>
    <t>Rostock</t>
  </si>
  <si>
    <t>Tübingen</t>
  </si>
  <si>
    <t>Macromedia, FH der Medien</t>
  </si>
  <si>
    <t>Berufsföderungswerk der Stiftung Reha.</t>
  </si>
  <si>
    <t>Medizin und Pharamzie</t>
  </si>
  <si>
    <t>Business Process Management</t>
  </si>
  <si>
    <t>Universität Liechtenstein - Studierende und Absolventen nach Studiengang</t>
  </si>
  <si>
    <t>Bachelor</t>
  </si>
  <si>
    <t>Master</t>
  </si>
  <si>
    <t>Diplom</t>
  </si>
  <si>
    <t>Einnahmen in Tsd. CHF</t>
  </si>
  <si>
    <t>Ausgaben in Tsd. CHF</t>
  </si>
  <si>
    <t>Jahr 1971:</t>
  </si>
  <si>
    <t>Jahr 1973:</t>
  </si>
  <si>
    <t>Jahr 1972:</t>
  </si>
  <si>
    <t>Keine Auszahlungen.</t>
  </si>
  <si>
    <t>Budget.</t>
  </si>
  <si>
    <t>Sportförderung laut Verwaltungsrechnung.</t>
  </si>
  <si>
    <t>inkl. Auszahlungen über Sportfonds-Stiftung.</t>
  </si>
  <si>
    <t>1992 Zusammenschluss zum Liechtensteinischen Olympischen Sportverband.</t>
  </si>
  <si>
    <t>Ab 2008 Judoverband und Martial Arts.</t>
  </si>
  <si>
    <t>Mitgliederbestand nur nach Familien.</t>
  </si>
  <si>
    <t>Gründung des Dachverbandes 1982 bzw. 1981.</t>
  </si>
  <si>
    <t>Bis 1990 zum Teil mit Doppelzählungen.</t>
  </si>
  <si>
    <t xml:space="preserve">In der Berechnung sind die Verlängerungen berücksichtigt. </t>
  </si>
  <si>
    <t>Ausgeliehene Medien Ø pro Tag:</t>
  </si>
  <si>
    <t xml:space="preserve">Verlängerungen: </t>
  </si>
  <si>
    <t xml:space="preserve">Eigene Bestände audiovisuelle und digitale Medien: </t>
  </si>
  <si>
    <t>1. April - 31. März.</t>
  </si>
  <si>
    <t xml:space="preserve">Österreich: </t>
  </si>
  <si>
    <t xml:space="preserve">Deutschland: </t>
  </si>
  <si>
    <t>Jahr 1988:</t>
  </si>
  <si>
    <t>Bis 1988 Sommersemester, ab 1989 Wintersemester.</t>
  </si>
  <si>
    <t>Haupt- und nebenberuflich Unterrichtende.</t>
  </si>
  <si>
    <t>Es sind Studierende an Fachhochschulen und Universitäten in Deutschland berücksichtigt.</t>
  </si>
  <si>
    <t>Bis 1999/2000 inkl. Pädagogische Hochschule St. Gallen.</t>
  </si>
  <si>
    <t>Jahr 1997:</t>
  </si>
  <si>
    <t>Bis 1997 Liechtensteinische Ingenieurschule (LIS).</t>
  </si>
  <si>
    <t>Nur nebenberufliche Lehrkräfte.</t>
  </si>
  <si>
    <t>Haupt- und nebenberufliche Lehrkräfte bis 1975.</t>
  </si>
  <si>
    <t>Anzahl Klassen:</t>
  </si>
  <si>
    <t>Ab 2002/03 inkl. teilzeit- und befristet angestellte Unterrichtende.</t>
  </si>
  <si>
    <t>Ab 1990/91 inkl. Vorschulen.</t>
  </si>
  <si>
    <t>Ab 2002/03 inkl. Vorschulen, Einführungsklassen und Privatschulen.</t>
  </si>
  <si>
    <t>Ab 1993/94 inkl. Institut St. Elisabeth, ab 2002/03 inkl. Privatschulen.</t>
  </si>
  <si>
    <t>Ab 2007/08 inkl. Privatschulen.</t>
  </si>
  <si>
    <t>Herkunft:</t>
  </si>
  <si>
    <t>Bis 2002 nach Nationalität, ab 2003 nach Wohnsitz.</t>
  </si>
  <si>
    <t>Herkunft</t>
  </si>
  <si>
    <t>Studierende:</t>
  </si>
  <si>
    <t>Lernende</t>
  </si>
  <si>
    <t>Lernende im ... Lehrjahr</t>
  </si>
  <si>
    <t>Lernende mit lehrbegleitender BMS</t>
  </si>
  <si>
    <t>Wohnsitz des Lernenden</t>
  </si>
  <si>
    <t>Berufsbildung - Lernende nach Lehrjahr, Geschlecht und Herkunft</t>
  </si>
  <si>
    <t>Berufsbildung - Lernende in liechtensteinischen Lehrbetrieben mit lehrbegleitender Berufsmittelschule</t>
  </si>
  <si>
    <t>Sonderschule</t>
  </si>
  <si>
    <t>Geschlecht</t>
  </si>
  <si>
    <t>Wirtschaft</t>
  </si>
  <si>
    <t>Gezählt werden Studierende in der allgemeinen Ausbildung und in der Weiterbildung (konsekutive und exekutive Lehrgänge).</t>
  </si>
  <si>
    <t>Neurowissenschaften</t>
  </si>
  <si>
    <t>Psychologie + Management</t>
  </si>
  <si>
    <t>Psychologie</t>
  </si>
  <si>
    <t>2002 -2005</t>
  </si>
  <si>
    <t>Andere universitäre Einrichtungen in Liechtenstein - Studierende nach Studiengang, Absolventen</t>
  </si>
  <si>
    <t>Andere universitäre Einrichtungen in Liechtenstein</t>
  </si>
  <si>
    <t xml:space="preserve">Studierende: </t>
  </si>
  <si>
    <t>Gezählt werden Studierende in der allgemeinen Ausbildung (konsekutive Lehrgänge). Zu den Weiterbildungen an Universitäten und Fachhochschulen in Österreich und Deutschland liegen keine Angaben vor.</t>
  </si>
  <si>
    <t>Betriebliches Prozess-/Projektmanagement</t>
  </si>
  <si>
    <t>Fahrzeugtechnik</t>
  </si>
  <si>
    <t>2011/12</t>
  </si>
  <si>
    <t>Schüler nach Geschlecht, Klassenanzahl, 1937 - 2001</t>
  </si>
  <si>
    <t>Leipzig</t>
  </si>
  <si>
    <t>Akademie die Privat. Hochschulen</t>
  </si>
  <si>
    <t>Hochschule für Technik und Wirtschaft</t>
  </si>
  <si>
    <t>Kunsthochschule</t>
  </si>
  <si>
    <t>Hildesheim</t>
  </si>
  <si>
    <t>Online-Ausleihen</t>
  </si>
  <si>
    <t>Compactsportarten VFCL</t>
  </si>
  <si>
    <t>Keine Ausbildung</t>
  </si>
  <si>
    <t>Diplommittelschule</t>
  </si>
  <si>
    <t>Berufliche Grundbildung</t>
  </si>
  <si>
    <t>Maturität</t>
  </si>
  <si>
    <t>Höhere Fach- und Berufsausbildung</t>
  </si>
  <si>
    <t>Bachelor, Master</t>
  </si>
  <si>
    <t>Doktorat</t>
  </si>
  <si>
    <t>Ohne Angabe</t>
  </si>
  <si>
    <t>Ständige Bevölkerung ab 15 Jahren</t>
  </si>
  <si>
    <t>95+ Jahre</t>
  </si>
  <si>
    <t xml:space="preserve">Ständige Bevölkerung ab 15 Jahren </t>
  </si>
  <si>
    <t>Ständige Bevölkerung ab 15 Jahren nach höchster abgeschlossener Ausbildung und Altersklasse</t>
  </si>
  <si>
    <t>T_7.1_38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</si>
  <si>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</si>
  <si>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</si>
  <si>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</si>
  <si>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</si>
  <si>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</si>
  <si>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</si>
  <si>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</si>
  <si>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</si>
  <si>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</si>
  <si>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</si>
  <si>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</si>
  <si>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</si>
  <si>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</si>
  <si>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</si>
  <si>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</si>
  <si>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</si>
  <si>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Paralympics</t>
  </si>
  <si>
    <t>Special Olympics</t>
  </si>
  <si>
    <t>2012/13</t>
  </si>
  <si>
    <t>-</t>
  </si>
  <si>
    <t>Absolventen:</t>
  </si>
  <si>
    <t>Tourismus</t>
  </si>
  <si>
    <t>Biomedizinische Analytik</t>
  </si>
  <si>
    <t>Wirtschaftsinformatik / Business Informatics</t>
  </si>
  <si>
    <t>ESMOD, Int. Kunstschule für Mode</t>
  </si>
  <si>
    <t>Erfurt</t>
  </si>
  <si>
    <t>Detmold</t>
  </si>
  <si>
    <t>Hochschule für Musik</t>
  </si>
  <si>
    <t>Dortmund</t>
  </si>
  <si>
    <t>Mittweida</t>
  </si>
  <si>
    <t>University of Applied Sciences</t>
  </si>
  <si>
    <t xml:space="preserve">Gesamt Studierende: </t>
  </si>
  <si>
    <t xml:space="preserve">Mehrfachzählungen: Studierende, die verschiedene Fächer belegen, werden mehrfach gezählt. </t>
  </si>
  <si>
    <t>Stabsstelle für Sport</t>
  </si>
  <si>
    <t>2013/14</t>
  </si>
  <si>
    <t>Gesundheit und Soziales</t>
  </si>
  <si>
    <t>MultiMediaTechnology</t>
  </si>
  <si>
    <t>Management, Communication und IT</t>
  </si>
  <si>
    <t>Umwelt- und Verfahrenstechnik</t>
  </si>
  <si>
    <t>Evangelische Hochschule</t>
  </si>
  <si>
    <t>Priv. FH International School of Management</t>
  </si>
  <si>
    <t>Braunschweig</t>
  </si>
  <si>
    <t>Oberschulen: Bei den Oberschulen sind die Schulkinder der IKDaZ-Klasse dabei.</t>
  </si>
  <si>
    <t>Schulkinder und Unterrichtende nach Geschlecht sowie Klassenanzahl, 1930 - 2001</t>
  </si>
  <si>
    <t>Schulkinder</t>
  </si>
  <si>
    <t>Hochschule für angewandte Wissenschaften</t>
  </si>
  <si>
    <t xml:space="preserve">2013/14 </t>
  </si>
  <si>
    <t>Öffentliche Kindergärten - Schulkinder nach Geschlecht, Unterrichtende und Klassenanzahl</t>
  </si>
  <si>
    <t>Öffentliche Primarschulen - Schulkinder und Unterrichtende nach Geschlecht sowie Klassenanzahl</t>
  </si>
  <si>
    <t>Schulen - Schulkinder nach Schultyp</t>
  </si>
  <si>
    <t>Öffentliche Oberschulen - Schulkinder und Unterrichtende nach Geschlecht sowie Klassenanzahl</t>
  </si>
  <si>
    <t>Öffentliche Realschulen - Schulkinder und Unterrichtende nach Geschlecht sowie Klassenanzahl</t>
  </si>
  <si>
    <t>Privatschulen - Schulkinder nach Klassenstufe und Geschlecht</t>
  </si>
  <si>
    <t>Sonderschulen - Schulkinder nach Geschlecht</t>
  </si>
  <si>
    <t>Unterrichtende: Inkl. teilzeit- und befristet angestellte Unterrichtende sowie Unterrichtende in öffentlichen Vorschulen.</t>
  </si>
  <si>
    <t xml:space="preserve">Unterrichtende und Klassen ab dem Schuljahr 2013/14: Da es immer mehr stufengemischte Klassen gibt, werden die Unterrichtenden und die Anzahl Klassen der Kindergärten und der Primarschulen gemeinsam ausgewiesen. </t>
  </si>
  <si>
    <t xml:space="preserve">Kindergärten: Ab 2013/14 wird das Schulpersonal für die Stufen Kindergarten und Primarschule gemeinsam ausgewiesen. </t>
  </si>
  <si>
    <t>Schulkinder, Unterrichtende und Klassenanzahl, 1960 - 2001</t>
  </si>
  <si>
    <t>Öffentliche Vorschulen - Schulkinder in Einführungsklassen nach Geschlecht</t>
  </si>
  <si>
    <t>Öffentliche Kindergärten - Schulkinder, Unterrichtende und Klassenanzahl</t>
  </si>
  <si>
    <t xml:space="preserve">Unterrichtende und Klassen: Da es immer mehr stufengemischte Klassen gibt, werden ab 2013/14 die Unterrichtenden und die Anzahl Klassen für die Stufe Kindergarten und Primarschule in der Tabelle 7.1.10 gemeinsam ausgewiesen. </t>
  </si>
  <si>
    <t>Anzahl</t>
  </si>
  <si>
    <t xml:space="preserve">Einnahmen- / Ausgabenüberschuss </t>
  </si>
  <si>
    <t>2014/15</t>
  </si>
  <si>
    <t>Technik und Naturwissenschaften</t>
  </si>
  <si>
    <t>Gesundheits- und Pflegemanagement</t>
  </si>
  <si>
    <t>Dresden International University</t>
  </si>
  <si>
    <t>Saarbrücken</t>
  </si>
  <si>
    <t>Hochschule für bildende Künste</t>
  </si>
  <si>
    <t>Erlangen-Nürnberg</t>
  </si>
  <si>
    <t>Ulm</t>
  </si>
  <si>
    <t>LOC Liechtenstein Olympic Committee</t>
  </si>
  <si>
    <t xml:space="preserve">Bundesamt für Statistik, Bildungsstatistik </t>
  </si>
  <si>
    <t>2015/16</t>
  </si>
  <si>
    <t>Berufsmaturitätsschule Liecht.</t>
  </si>
  <si>
    <t>Oberschule: In der Oberschule ist der Intensivkurs Deutsch als Zweitsprache (IKDaZ) dabei.</t>
  </si>
  <si>
    <t>Berufsmaturitätsschule Liechtenstein</t>
  </si>
  <si>
    <t>Finance</t>
  </si>
  <si>
    <t>Andere Fächer</t>
  </si>
  <si>
    <t>Information Systems</t>
  </si>
  <si>
    <t>Biberach an der Riss</t>
  </si>
  <si>
    <t>Fern-Hochschule</t>
  </si>
  <si>
    <t>Augsburg</t>
  </si>
  <si>
    <t>2003-2016</t>
  </si>
  <si>
    <t>2001-2016</t>
  </si>
  <si>
    <t>Eislaufverband</t>
  </si>
  <si>
    <t>nach höchster abgeschlossener Ausbildung und Altersklasse, 2010-2015</t>
  </si>
  <si>
    <t>Total 2010</t>
  </si>
  <si>
    <t>Total 2015</t>
  </si>
  <si>
    <t>2010-2015</t>
  </si>
  <si>
    <t>Schweiz: 2015 inkl. eine Person mit Wohnsitz in Österreich.</t>
  </si>
  <si>
    <t>Universität für Musik und darstellende  Kunst</t>
  </si>
  <si>
    <t>Frankfurt am Main</t>
  </si>
  <si>
    <t>Freiburg im Breisgau</t>
  </si>
  <si>
    <t>Quelle: Bildungsstatistik</t>
  </si>
  <si>
    <t>Berufsmaturitätsschule Liechtenstein - Studierende nach Geschlecht und Wohnsitz, Unterrichtende</t>
  </si>
  <si>
    <t>Statistik Austria, Wien; Bildungsstatistik</t>
  </si>
  <si>
    <t>Statistik Austria, Wien, Statistisches Bundesamt Wiesbaden, Bildungsstatistik</t>
  </si>
  <si>
    <t>Audiovisuelle und digitale Medien</t>
  </si>
  <si>
    <t>Besucher, 1972 - 2017</t>
  </si>
  <si>
    <t>1972-2017</t>
  </si>
  <si>
    <t>Benutzung, 1965 - 2017</t>
  </si>
  <si>
    <t>Ausleihen und Verlängerungen</t>
  </si>
  <si>
    <t xml:space="preserve">Videos (VHS seit 1988, DVD seit 2000), CD-ROMs seit 1996, Hörbücher seit 1999, DVD-ROMs seit 2002.
</t>
  </si>
  <si>
    <t>Bis 1999 wies das Bibliothekssystem Ausleihen und Verlängerungen als Gesamtwert aus. Seit 2000 werden die Verlängerungen separat erfasst.</t>
  </si>
  <si>
    <t>Nutzung Lesesaal:</t>
  </si>
  <si>
    <t>Seit 2017 werden die Benutzer des Lesesaals einmal am Nachmittag gezählt. Bis 2016 wurden sie am Vormittag und am Nachmittag gezählt.</t>
  </si>
  <si>
    <t>Nutzung Arbeitsplätze:</t>
  </si>
  <si>
    <t>Seit 2017 werden die Benutzer aller Arbeitsplätze ausserhalb des Lesesaals einmal am Nachmittag gezählt. Bis 2016 wurden am Vormittag und am Nachmittag die Benutzer des Multimediaraums gezählt.</t>
  </si>
  <si>
    <t>1965-2017</t>
  </si>
  <si>
    <t>nach Gründungsjahr und Mitgliederbestand, 1980 - 2017</t>
  </si>
  <si>
    <t>Karting Club Liechtenstein</t>
  </si>
  <si>
    <t>Tauchsportverband bubbles</t>
  </si>
  <si>
    <t>Rodelverband</t>
  </si>
  <si>
    <t>1980-2017</t>
  </si>
  <si>
    <t>Einnahmen- und Ausgabenrechnung, 1960 - 2017</t>
  </si>
  <si>
    <t>1960-2017</t>
  </si>
  <si>
    <t>Quelle: Landesmuseum, Kunstmuseum Liechtenstein</t>
  </si>
  <si>
    <t>Kunstmuseum Liechtenstein: Bis 1999 Staatliche Kunstsammlung, seit 2000 öffentlich-rechtliche Stiftung.</t>
  </si>
  <si>
    <t>Liechtensteinisches Landesmuseum: Das Landesmuseum ist eine öffentlich-rechtliche Stiftung . Neben dem Hauptsitz gehören das Wohnmuseum in Schellenberg (seit 1994), das Postmuseum (seit 2006) und die Schatzkammer Liechtenstein (seit 2015) zum Landesmuseum.</t>
  </si>
  <si>
    <t>Liechtensteinisches Landesmuseum</t>
  </si>
  <si>
    <t>Beiträge des Staates nach Beitragsart, 2000 - 2017</t>
  </si>
  <si>
    <t>2000-2017</t>
  </si>
  <si>
    <t>2016/17</t>
  </si>
  <si>
    <t>Schulkinder nach Schultyp, 1960 - 2017</t>
  </si>
  <si>
    <t>Unterrichtende nach Schultyp, 1995 - 2017</t>
  </si>
  <si>
    <t>Schulkinder in Einführungsklassen nach Geschlecht, 2002 - 2017</t>
  </si>
  <si>
    <t>Schüler nach Geschlecht und Wohnsitz, Unterrichtende, 1993 - 2017</t>
  </si>
  <si>
    <t>Schulkinder nach Klassenstufe und Geschlecht, 2002 - 2017</t>
  </si>
  <si>
    <t>Schulkinder nach Geschlecht, 1974 - 2017</t>
  </si>
  <si>
    <t>Lernende nach Lehrjahr, Geschlecht und Herkunft, 1970 - 2016</t>
  </si>
  <si>
    <t>Lernende in liechtensteinischen Lehrbetrieben mit lehrbegleitender Berufsmittelschule, 2003 - 2016</t>
  </si>
  <si>
    <t>Studierende aus Liechtenstein nach Fächergruppe, 2005 - 2017</t>
  </si>
  <si>
    <t>AMD Akademie Mode und Design Idstein in Berlin</t>
  </si>
  <si>
    <t>Coburg</t>
  </si>
  <si>
    <t>Iserlohn</t>
  </si>
  <si>
    <t>Merseburg</t>
  </si>
  <si>
    <t>Osnabrück</t>
  </si>
  <si>
    <t>Studierende aus Liechtenstein nach Studienort, 2005 - 2017</t>
  </si>
  <si>
    <t>Studierende aus Liechtenstein nach Studiengang, Abschluss und Fächergruppe, 2004 - 2017</t>
  </si>
  <si>
    <t>Leoben</t>
  </si>
  <si>
    <t>Montanuniveristät</t>
  </si>
  <si>
    <t>Studierende aus Liechtenstein nach Studienort und Universität, 2004 - 2017</t>
  </si>
  <si>
    <t>Absolventen aus Liechtenstein nach Fächergruppe, 2002 - 2016</t>
  </si>
  <si>
    <t>Studierende aus Liechtenstein nach Fächergruppe, 2002 - 2017</t>
  </si>
  <si>
    <t>Studierende aus Liechtenstein nach Studienort und Geschlecht, 1967 - 2017</t>
  </si>
  <si>
    <t>Studierende nach Studiengang, Absolventen, 2002 - 2017</t>
  </si>
  <si>
    <t>Studierende und Absolventen nach Studiengang, 2002 - 2017</t>
  </si>
  <si>
    <t>Finance: Bis 2014/15 Banking &amp; Financial Management.</t>
  </si>
  <si>
    <t>Studierende: Berücksichtigt wurden Studierende in konsekutiven Studiengängen. Ab 2012/13 werden Gaststudierende nicht mehr gezählt.</t>
  </si>
  <si>
    <t>Bundesamt für Statistik Neuchâtel; Bildungsstatistik.</t>
  </si>
  <si>
    <t>Bis 2002/03 Studierende mit liechtensteinischer Staatsbürgerschaft.</t>
  </si>
  <si>
    <t>Bis 2001/02 Studierende mit liechtensteinischer Staatsbürgerschaft.</t>
  </si>
  <si>
    <t>Information Systems: Bis 2016 Business Process Management</t>
  </si>
  <si>
    <t>Studierende aus Liechtenstein nach Fachhochschulregion, 2000 - 2017</t>
  </si>
  <si>
    <t>2002-2017</t>
  </si>
  <si>
    <t>1974-2017</t>
  </si>
  <si>
    <t>1970-2016</t>
  </si>
  <si>
    <t>1967-2017</t>
  </si>
  <si>
    <t>2001-2017</t>
  </si>
  <si>
    <t>2003-2017</t>
  </si>
  <si>
    <t>2004-2017</t>
  </si>
  <si>
    <t>Studierende aus Liechtenstein nach Studienort und Geschlecht, 1990 - 2017</t>
  </si>
  <si>
    <t>1990-2017</t>
  </si>
  <si>
    <t>Multimediaraum</t>
  </si>
  <si>
    <t>Schulkinder nach Geschlecht, Unterrichtende und Klassenanzahl, 2002 - 2017</t>
  </si>
  <si>
    <t>Schulkinder und Unterrichtende nach Geschlecht sowie Klassenanzahl, 2002 - 2017</t>
  </si>
  <si>
    <t>Schulkinder und Unterrichtende nach Geschlecht sowie Klassenanzahl, 1973 - 2017</t>
  </si>
  <si>
    <t>Medien und Gestalten</t>
  </si>
  <si>
    <t>Studierende nach Geschlecht und Wohnsitz, Unterrichtende, 2002 - 2017</t>
  </si>
  <si>
    <t>Schüler, Unterrichtende und Anzahl Musikfächer, 1963 - 2016</t>
  </si>
  <si>
    <t>Studierende und Absolventen aus Liechtenstein nach Studiengang, 2003 - 2017</t>
  </si>
  <si>
    <t>Absolventen aus Liechtenstein nach Fächergruppe, 2001 - 2016</t>
  </si>
  <si>
    <t>Schüler im Vorkurs nach Geschlecht und Herkunft, Unterrichtende, 2003 - 2017</t>
  </si>
  <si>
    <t>Schüler und Unterrichtende nach Geschlecht, 2002 - 2017</t>
  </si>
  <si>
    <t>Schulkinder und Unterrichtende nach Geschlecht sowie Klassenanzahl, 1930 - 2017</t>
  </si>
  <si>
    <t>1995-2017</t>
  </si>
  <si>
    <t>1973-2017</t>
  </si>
  <si>
    <t>1930-2017</t>
  </si>
  <si>
    <t>1993-2017</t>
  </si>
  <si>
    <t>1963-2016</t>
  </si>
  <si>
    <t>Wohnmuseum Schellenberg</t>
  </si>
  <si>
    <t>Postmuseum Vaduz</t>
  </si>
  <si>
    <t>Landesmuseum /Schatzkammer Liechtenstein</t>
  </si>
  <si>
    <t>Bezeichnung der Universität: Bis 2010 Hochschule Liechtenstein</t>
  </si>
  <si>
    <t>Business Process Management: Bis 2010 Business Process Engineering</t>
  </si>
  <si>
    <t>Andere Fächer: Entrepreneurship &amp; Finance, Finanzdienstleistungen</t>
  </si>
  <si>
    <t>Österreichische Hochschulstatistik; Statistisches Bundesamt Wiesbaden; Bildungsstatistik</t>
  </si>
  <si>
    <t>1992-2003: Der Hauptsitz in Vaduz blieb vom 23. Juni 1992 bis zur Wiedereröffnung am 29. November 2003 geschlossen.</t>
  </si>
  <si>
    <t>1994-2003: Die Besucherzahlen für das bäuerliche Wohnmuseum Schellenberg wurden geschätzt. Das Wohnmuseum ist seit 10. September 1994 der Öffentlichkeit zugänglich.</t>
  </si>
  <si>
    <t>2003-2005: Die Zahlen des Postmuseums sind bereits enthalten.</t>
  </si>
  <si>
    <t>2014:  Das Kunstmuseum war wegen Umbauarbeiten von 1. Januar bis 15. Mai geschlossen.</t>
  </si>
  <si>
    <t>AMTC Auto-Motorrad-Touringclub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</si>
</sst>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_ \ \ \ \ \ \ \ \ \ \ ;_ * \-#,##0.00_ ;_ * &quot;-&quot;??_ ;_ @_ "/>
    <numFmt numFmtId="167" formatCode="#,##0_ \ \ \ ;\-#,##0\ \ \ \ ;\ &quot;-&quot;\ \ \ \ \ \ ;@\ "/>
    <numFmt numFmtId="168" formatCode="#,##0_ \ \ \ \ ;\-#,##0\ \ \ \ \ \ ;\ &quot;-&quot;\ \ \ \ \ \ ;@\ \ \ \ \ \ "/>
    <numFmt numFmtId="169" formatCode="#,##0_ \ \ \ \ \ ;\-#,##0\ \ \ \ \ \ ;\ &quot;-&quot;\ \ \ \ \ \ ;@\ \ \ \ \ \ "/>
    <numFmt numFmtId="170" formatCode="0.0"/>
    <numFmt numFmtId="171" formatCode="_ * #,##0\ \ \ \ \ \ \ \ \ \ \ \ \ \ \ \ \ ;_ * \-#,##0.00_ ;_ * \ \ \ \ \ \ \ &quot;-&quot;??_ ;\ _ \ @_ \ \ \ \ \ \ \ \ \ \ \ \ \ \ \ \ \ "/>
    <numFmt numFmtId="172" formatCode="_ * #,##0\ \ \ \ \ \ \ \ \ \ \ \ \ \ \ \ \ \ \ \ \ \ \ ;_ * \-#,##0.00_ ;_ * \ \ \ \ \ \ \ &quot;-&quot;??_ ;\ _ \ @_ \ \ \ \ \ \ \ \ \ \ \ \ \ \ \ \ \ \ \ \ \ \ "/>
    <numFmt numFmtId="173" formatCode="_ * #,##0\ \ \ \ \ \ \ \ \ \ \ \ \ \ \ \ \ \ \ \ \ \ \ \ \ \ \ ;_ * \-#,##0.00_ ;_ * \ \ \ \ \ \ \ &quot;-&quot;??_ ;\ _ \ @_ \ \ \ \ \ \ \ \ \ \ \ \ \ \ \ \ \ \ \ \ \ \ "/>
    <numFmt numFmtId="174" formatCode="0\ \ "/>
    <numFmt numFmtId="175" formatCode="\ 0\ \ "/>
    <numFmt numFmtId="176" formatCode="\ \ \ \ 0\ \ "/>
    <numFmt numFmtId="177" formatCode="_ * #,##0_ \ \ \ \ \ ;_ * \-#,##0_ ;_ * &quot;-&quot;_ ;_ @_ \ \ \ \ \ "/>
    <numFmt numFmtId="178" formatCode="_ * #,##0_ \ \ \ \ \ ;_ * \-#,##0_ ;_ * &quot;-&quot;_ ;_ @_ \ \ \ \ \ \ "/>
    <numFmt numFmtId="179" formatCode="_ * #,##0_ \ \ \ \ ;_ * \-#,##0_ ;_ * &quot;-&quot;_ ;_ @_ "/>
    <numFmt numFmtId="180" formatCode="_ * #,##0_ \ \ ;_ * \-#,##0_ ;_ * &quot;-&quot;_ ;_ @_ "/>
    <numFmt numFmtId="181" formatCode="_ * #,###\ \ \ \ \ ;_ * \-#,##0.00_ ;_ * &quot;-&quot;??_ ;_ @_ "/>
    <numFmt numFmtId="182" formatCode="_ * #,##0_ \ \ \ ;_ * \-#,##0_ ;_ * &quot;-&quot;_ \ \ \ ;_ @_ "/>
    <numFmt numFmtId="183" formatCode="_ * #,##0\ \ \ \ \ ;_ * \-#,##0_ ;_ * &quot;-&quot;\ \ \ \ ;_ @_ "/>
    <numFmt numFmtId="184" formatCode="_ * #,##0\ \ \ \ \ ;_ * \-#,##0_ ;_ * &quot;-&quot;\ \ \ \ \ ;_ @_ "/>
    <numFmt numFmtId="185" formatCode="_ * #,##0\ \ \ \ \ \ \ ;_ * \-#,##0_ ;_ * &quot;-&quot;\ \ \ \ \ \ \ ;_ @_ "/>
    <numFmt numFmtId="186" formatCode="_ * #,##0_ \ \ \ \ \ \ \ ;_ &quot;SFr.&quot;\ * \-#,##0_ ;_ \ * &quot;-&quot;\ _ \ \ \ \ \ \ ;_ @_ \ \ \ \ \ \ \ \ \ \ \ \ "/>
    <numFmt numFmtId="187" formatCode="_ * #,##0_ \ \ \ ;_ &quot;SFr.&quot;\ * \-#,##0_ ;_ \ * \ &quot;   -&quot;_ \ \ \ ;_ @_ "/>
    <numFmt numFmtId="188" formatCode="_ * #,##0_ \ \ \ \ \ \ \ \ \ \ \ \ \ ;_ * \-#,##0_ ;_ * &quot;-&quot;_ ;_ @_ \ \ \ \ \ \ \ "/>
    <numFmt numFmtId="189" formatCode="_ * #,##0_ \ \ \ \ \ \ \ \ \ \ \ \ ;_ * \-#,##0_ ;_ * &quot;-&quot;_ ;_ @_ \ \ \ \ \ \ \ "/>
    <numFmt numFmtId="190" formatCode="_ * #,##0_ \ \ \ \ \ \ \ \ \ \ \ ;_ * \-#,##0_ ;_ * &quot;-&quot;_ ;_ @_ \ \ \ \ \ \ \ "/>
    <numFmt numFmtId="191" formatCode="_ * #,##0\ \ \ \ \ \ ;_ * \-#,##0.00_ ;_ * &quot;-&quot;\ \ \ \ \ \ ;_ @_ "/>
    <numFmt numFmtId="192" formatCode="_ * #,##0\ \ \ \ ;_ * \-#,##0.00_ ;_ * &quot;-&quot;\ \ \ \ \ \ ;_ @_ "/>
    <numFmt numFmtId="193" formatCode="_ * #,##0\ \ \ \ \ ;_ * \-#,##0.00_ ;_ * &quot;-&quot;??_ ;_ @_ "/>
    <numFmt numFmtId="194" formatCode="_ * #,##0_ \ \ \ \ \ \ ;_ &quot;SFr.&quot;\ * \-#,##0_ ;_ \ * &quot;-&quot;\ _ \ \ \ \ \ \ \ \ \ ;_ @_ \ \ \ \ \ \ \ \ \ \ \ \ "/>
    <numFmt numFmtId="195" formatCode="_ * #,##0_ \ \ \ \ \ \ \ \ \ ;_ &quot;SFr.&quot;\ * \-#,##0_ ;_ \ \ \ \ \ * &quot;-&quot;_ \ \ \ \ \ \ \ \ \ \ \ \ \ \ \ ;_ @_ \ \ \ \ \ \ \ \ "/>
    <numFmt numFmtId="196" formatCode="_ * #,##0_ \ \ \ \ \ \ \ \ \ \ \ \ \ ;_ &quot;SFr.&quot;\ * \-#,##0_ ;_ \ \ \ \ \ * &quot;-&quot;_ \ \ \ \ \ \ \ \ \ \ \ \ \ \ \ ;_ @_ \ \ \ \ \ \ \ \ "/>
    <numFmt numFmtId="197" formatCode="_ * #,##0_ \ \ \ \ \ \ ;_ &quot;SFr.&quot;\ * \-#,##0_ ;_ \ * &quot;-&quot;_ \ \ \ \ \ \ \ \ \ ;_ @_ \ \ \ "/>
    <numFmt numFmtId="198" formatCode="_ * #,##0_ \ \ \ \ \ \ \ \ \ \ \ \ \ \ \ ;_ &quot;SFr.&quot;\ * \-#,##0_ ;_ \ \ \ \ \ * &quot;-&quot;_ \ \ \ \ \ \ \ \ \ \ \ \ \ \ \ \ ;_ @_ \ \ \ \ \ \ \ \ "/>
    <numFmt numFmtId="199" formatCode="_ * #,##0_ \ \ \ ;_ &quot;SFr.&quot;\ * \-#,##0_ ;_ \ * &quot;-&quot;\ _ \ \ \ \ \ \ \ \ \ ;_ @_ \ \ \ \ \ \ \ \ \ \ \ \ "/>
    <numFmt numFmtId="200" formatCode="_ * #,##0_ \ \ \ \ \ \ \ \ \ \ \ \ \ ;_ &quot;SFr.&quot;\ * \-#,##0_ ;_ \ * &quot;-&quot;\ _ \ \ \ \ \ \ \ \ \ ;_ @_ \ \ \ \ \ \ \ \ \ \ \ \ "/>
    <numFmt numFmtId="201" formatCode="_ * #,##0\ \ \ \ \ \ \ \ \ \ \ \ \ \ \ \ \ \ \ \ \ \ ;_ * \-#,##0.00_ ;_ * &quot;-&quot;??_ ;_ @_ "/>
    <numFmt numFmtId="202" formatCode="_ * #,##0\ \ \ \ \ \ \ \ \ \ \ \ \ \ \ \ \ \ \ \ \ ;_ * \-#,##0.00_ ;_ * &quot;-&quot;??_ ;_ @_ "/>
    <numFmt numFmtId="203" formatCode="#,##0.0"/>
    <numFmt numFmtId="204" formatCode="#,##0\ \ \ "/>
    <numFmt numFmtId="205" formatCode="\ \ #,##0\ \ \ \ "/>
    <numFmt numFmtId="206" formatCode="#,##0.\-"/>
    <numFmt numFmtId="207" formatCode="#,##0;\-#,##0;&quot;-&quot;;* @"/>
    <numFmt numFmtId="208" formatCode="#,##0.0;\-#,##0.0;&quot;-&quot;;* @"/>
    <numFmt numFmtId="209" formatCode="#,##0.0_ ;\-#,##0.0\ 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_ * ###0_ ;_ * \-###0_ ;_ * &quot;-&quot;_ ;_ @_ "/>
    <numFmt numFmtId="215" formatCode="_ * #,##0;_ * \-#,##0;_ * &quot;-&quot;;_ @"/>
    <numFmt numFmtId="216" formatCode="_ [$€-2]\ * #,##0.00_ ;_ [$€-2]\ * \-#,##0.00_ ;_ [$€-2]\ * &quot;-&quot;??_ "/>
    <numFmt numFmtId="217" formatCode="0_ ;\-0\ "/>
    <numFmt numFmtId="218" formatCode="_ * #,##0.0_ ;_ * \-#,##0.0_ ;_ * &quot;-&quot;??_ ;_ @_ "/>
    <numFmt numFmtId="219" formatCode="#,##0_ ;\-#,##0\ "/>
    <numFmt numFmtId="220" formatCode="0.0_ ;\-0.0\ "/>
    <numFmt numFmtId="221" formatCode="_ * #,##0.0_ ;_ * \-#,##0.0_ ;_ * &quot;-&quot;?_ ;_ @_ "/>
    <numFmt numFmtId="222" formatCode="###0;\-#,##0;&quot;-&quot;;* @"/>
    <numFmt numFmtId="223" formatCode="#,##0_ ;_ * \-#,##0_ ;_ &quot;-&quot;_ ;"/>
    <numFmt numFmtId="224" formatCode="#,##0.0;\-#,##0.0;&quot;-&quot;"/>
    <numFmt numFmtId="225" formatCode="0.0%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25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5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25" fillId="10" borderId="0" applyNumberFormat="0" applyBorder="0" applyAlignment="0" applyProtection="0"/>
    <xf numFmtId="0" fontId="33" fillId="11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25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25" fillId="4" borderId="0" applyNumberFormat="0" applyBorder="0" applyAlignment="0" applyProtection="0"/>
    <xf numFmtId="0" fontId="33" fillId="14" borderId="0" applyNumberFormat="0" applyBorder="0" applyAlignment="0" applyProtection="0"/>
    <xf numFmtId="0" fontId="25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2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5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26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1" borderId="0" applyNumberFormat="0" applyBorder="0" applyAlignment="0" applyProtection="0"/>
    <xf numFmtId="0" fontId="2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6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6" borderId="0" applyNumberFormat="0" applyBorder="0" applyAlignment="0" applyProtection="0"/>
    <xf numFmtId="0" fontId="26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7" borderId="0" applyNumberFormat="0" applyBorder="0" applyAlignment="0" applyProtection="0"/>
    <xf numFmtId="0" fontId="26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28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215" fontId="0" fillId="0" borderId="0" applyFont="0" applyFill="0" applyBorder="0" applyAlignment="0" applyProtection="0"/>
    <xf numFmtId="0" fontId="10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31" borderId="0" applyNumberFormat="0" applyBorder="0" applyAlignment="0" applyProtection="0"/>
    <xf numFmtId="0" fontId="10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1" applyNumberFormat="0" applyAlignment="0" applyProtection="0"/>
    <xf numFmtId="0" fontId="35" fillId="39" borderId="2" applyNumberFormat="0" applyAlignment="0" applyProtection="0"/>
    <xf numFmtId="0" fontId="35" fillId="40" borderId="2" applyNumberFormat="0" applyAlignment="0" applyProtection="0"/>
    <xf numFmtId="0" fontId="12" fillId="39" borderId="3" applyNumberFormat="0" applyAlignment="0" applyProtection="0"/>
    <xf numFmtId="0" fontId="12" fillId="39" borderId="4" applyNumberFormat="0" applyAlignment="0" applyProtection="0"/>
    <xf numFmtId="0" fontId="36" fillId="40" borderId="4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5" borderId="3" applyNumberFormat="0" applyAlignment="0" applyProtection="0"/>
    <xf numFmtId="0" fontId="38" fillId="15" borderId="4" applyNumberFormat="0" applyAlignment="0" applyProtection="0"/>
    <xf numFmtId="0" fontId="38" fillId="41" borderId="4" applyNumberFormat="0" applyAlignment="0" applyProtection="0"/>
    <xf numFmtId="0" fontId="14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2" borderId="0" applyNumberFormat="0" applyBorder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7" fillId="43" borderId="0" applyNumberFormat="0" applyBorder="0" applyAlignment="0" applyProtection="0"/>
    <xf numFmtId="0" fontId="43" fillId="43" borderId="0" applyNumberFormat="0" applyBorder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9" fillId="44" borderId="8" applyNumberFormat="0" applyFont="0" applyAlignment="0" applyProtection="0"/>
    <xf numFmtId="0" fontId="33" fillId="44" borderId="8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20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5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49" fillId="0" borderId="16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47" borderId="17" applyNumberFormat="0" applyAlignment="0" applyProtection="0"/>
    <xf numFmtId="0" fontId="51" fillId="48" borderId="18" applyNumberFormat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right" vertical="center" indent="2"/>
    </xf>
    <xf numFmtId="166" fontId="0" fillId="0" borderId="0" xfId="0" applyNumberFormat="1" applyFont="1" applyBorder="1" applyAlignment="1">
      <alignment horizontal="right" vertical="center" indent="2"/>
    </xf>
    <xf numFmtId="167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indent="2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center" indent="1"/>
    </xf>
    <xf numFmtId="182" fontId="0" fillId="0" borderId="0" xfId="0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4" fontId="0" fillId="0" borderId="0" xfId="0" applyNumberFormat="1" applyFont="1" applyBorder="1" applyAlignment="1">
      <alignment horizontal="right" vertical="center" indent="1"/>
    </xf>
    <xf numFmtId="185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202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203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4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204" fontId="0" fillId="0" borderId="0" xfId="0" applyNumberFormat="1" applyFont="1" applyBorder="1" applyAlignment="1" quotePrefix="1">
      <alignment horizontal="center" vertical="center"/>
    </xf>
    <xf numFmtId="20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top"/>
    </xf>
    <xf numFmtId="206" fontId="0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135" applyAlignment="1" applyProtection="1">
      <alignment/>
      <protection/>
    </xf>
    <xf numFmtId="0" fontId="2" fillId="0" borderId="0" xfId="135" applyFill="1" applyAlignment="1" applyProtection="1">
      <alignment/>
      <protection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0" fontId="0" fillId="0" borderId="0" xfId="162" applyFont="1" applyBorder="1" applyAlignment="1">
      <alignment horizontal="left"/>
      <protection/>
    </xf>
    <xf numFmtId="0" fontId="0" fillId="0" borderId="0" xfId="159">
      <alignment/>
      <protection/>
    </xf>
    <xf numFmtId="0" fontId="0" fillId="0" borderId="0" xfId="162">
      <alignment/>
      <protection/>
    </xf>
    <xf numFmtId="0" fontId="0" fillId="0" borderId="0" xfId="162" applyFont="1" applyBorder="1" applyAlignment="1">
      <alignment horizontal="left" vertical="center"/>
      <protection/>
    </xf>
    <xf numFmtId="0" fontId="0" fillId="0" borderId="0" xfId="162" applyNumberFormat="1" applyFont="1" applyBorder="1" applyAlignment="1">
      <alignment horizontal="right" vertical="center" readingOrder="1"/>
      <protection/>
    </xf>
    <xf numFmtId="0" fontId="0" fillId="0" borderId="0" xfId="162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/>
    </xf>
    <xf numFmtId="0" fontId="0" fillId="0" borderId="0" xfId="162" applyNumberFormat="1" applyFont="1" applyFill="1" applyBorder="1" applyAlignment="1">
      <alignment horizontal="right" vertical="center" readingOrder="1"/>
      <protection/>
    </xf>
    <xf numFmtId="0" fontId="0" fillId="0" borderId="0" xfId="159" applyAlignment="1">
      <alignment horizontal="left" wrapText="1" indent="1"/>
      <protection/>
    </xf>
    <xf numFmtId="49" fontId="0" fillId="0" borderId="0" xfId="162" applyNumberFormat="1" applyFont="1" applyFill="1" applyBorder="1" applyAlignment="1">
      <alignment horizontal="center" vertical="top"/>
      <protection/>
    </xf>
    <xf numFmtId="41" fontId="0" fillId="0" borderId="0" xfId="162" applyNumberFormat="1" applyFont="1" applyFill="1" applyBorder="1" applyAlignment="1">
      <alignment horizontal="right" vertical="center" readingOrder="1"/>
      <protection/>
    </xf>
    <xf numFmtId="0" fontId="0" fillId="0" borderId="0" xfId="162" applyNumberFormat="1" applyFont="1" applyFill="1" applyBorder="1" applyAlignment="1">
      <alignment horizontal="center" vertical="center"/>
      <protection/>
    </xf>
    <xf numFmtId="0" fontId="5" fillId="0" borderId="0" xfId="162" applyNumberFormat="1" applyFont="1" applyFill="1" applyBorder="1" applyAlignment="1">
      <alignment horizontal="right" vertical="center" readingOrder="1"/>
      <protection/>
    </xf>
    <xf numFmtId="0" fontId="0" fillId="0" borderId="0" xfId="162" applyNumberFormat="1" applyFont="1" applyFill="1" applyBorder="1" applyAlignment="1">
      <alignment horizontal="left" vertical="center" indent="1"/>
      <protection/>
    </xf>
    <xf numFmtId="0" fontId="0" fillId="0" borderId="0" xfId="162" applyNumberFormat="1" applyFont="1" applyFill="1" applyBorder="1" applyAlignment="1">
      <alignment horizontal="right" vertical="center"/>
      <protection/>
    </xf>
    <xf numFmtId="3" fontId="0" fillId="0" borderId="0" xfId="162" applyNumberFormat="1" applyFont="1" applyFill="1" applyBorder="1" applyAlignment="1">
      <alignment horizontal="left" vertical="center"/>
      <protection/>
    </xf>
    <xf numFmtId="0" fontId="0" fillId="0" borderId="0" xfId="162" applyFont="1" applyFill="1" applyBorder="1" applyAlignment="1">
      <alignment horizontal="left"/>
      <protection/>
    </xf>
    <xf numFmtId="0" fontId="0" fillId="0" borderId="0" xfId="162" applyFont="1" applyFill="1" applyBorder="1">
      <alignment/>
      <protection/>
    </xf>
    <xf numFmtId="0" fontId="0" fillId="0" borderId="0" xfId="159" applyFill="1">
      <alignment/>
      <protection/>
    </xf>
    <xf numFmtId="41" fontId="0" fillId="0" borderId="0" xfId="159" applyNumberFormat="1">
      <alignment/>
      <protection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2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41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/>
    </xf>
    <xf numFmtId="196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200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 vertical="center"/>
    </xf>
    <xf numFmtId="207" fontId="0" fillId="0" borderId="0" xfId="163" applyFont="1" applyAlignment="1">
      <alignment horizontal="right"/>
    </xf>
    <xf numFmtId="207" fontId="0" fillId="0" borderId="0" xfId="163" applyFont="1" applyBorder="1" applyAlignment="1">
      <alignment horizontal="right" vertical="center"/>
    </xf>
    <xf numFmtId="207" fontId="0" fillId="0" borderId="0" xfId="163" applyFont="1" applyFill="1" applyBorder="1" applyAlignment="1">
      <alignment horizontal="right" vertical="center"/>
    </xf>
    <xf numFmtId="207" fontId="0" fillId="0" borderId="0" xfId="163" applyFont="1" applyBorder="1" applyAlignment="1">
      <alignment horizontal="right" vertical="top"/>
    </xf>
    <xf numFmtId="207" fontId="0" fillId="0" borderId="0" xfId="163" applyFont="1" applyFill="1" applyBorder="1" applyAlignment="1">
      <alignment horizontal="right" vertical="top"/>
    </xf>
    <xf numFmtId="207" fontId="0" fillId="0" borderId="0" xfId="163" applyFont="1" applyBorder="1" applyAlignment="1">
      <alignment horizontal="right" vertical="center"/>
    </xf>
    <xf numFmtId="207" fontId="0" fillId="0" borderId="0" xfId="163" applyFont="1" applyFill="1" applyBorder="1" applyAlignment="1">
      <alignment horizontal="right" vertical="center"/>
    </xf>
    <xf numFmtId="207" fontId="0" fillId="0" borderId="0" xfId="163" applyFont="1" applyBorder="1" applyAlignment="1">
      <alignment horizontal="right" vertical="top"/>
    </xf>
    <xf numFmtId="207" fontId="0" fillId="0" borderId="0" xfId="163" applyFont="1" applyFill="1" applyBorder="1" applyAlignment="1">
      <alignment horizontal="right" vertical="top"/>
    </xf>
    <xf numFmtId="207" fontId="0" fillId="0" borderId="0" xfId="163" applyFont="1" applyFill="1" applyBorder="1" applyAlignment="1" quotePrefix="1">
      <alignment horizontal="right" vertical="center"/>
    </xf>
    <xf numFmtId="207" fontId="0" fillId="0" borderId="0" xfId="163" applyFont="1" applyBorder="1" applyAlignment="1" quotePrefix="1">
      <alignment horizontal="right" vertical="center"/>
    </xf>
    <xf numFmtId="207" fontId="0" fillId="0" borderId="0" xfId="163" applyFont="1" applyFill="1" applyBorder="1" applyAlignment="1" quotePrefix="1">
      <alignment horizontal="right" vertical="top"/>
    </xf>
    <xf numFmtId="207" fontId="0" fillId="0" borderId="0" xfId="163" applyFont="1" applyBorder="1" applyAlignment="1" quotePrefix="1">
      <alignment horizontal="right" vertical="top"/>
    </xf>
    <xf numFmtId="208" fontId="0" fillId="0" borderId="0" xfId="163" applyNumberFormat="1" applyFont="1" applyBorder="1" applyAlignment="1">
      <alignment horizontal="right" vertical="center"/>
    </xf>
    <xf numFmtId="208" fontId="0" fillId="0" borderId="0" xfId="163" applyNumberFormat="1" applyFont="1" applyBorder="1" applyAlignment="1">
      <alignment horizontal="right" vertical="top"/>
    </xf>
    <xf numFmtId="207" fontId="0" fillId="0" borderId="0" xfId="163" applyFont="1" applyBorder="1" applyAlignment="1">
      <alignment vertical="center"/>
    </xf>
    <xf numFmtId="207" fontId="0" fillId="0" borderId="0" xfId="163" applyFont="1" applyFill="1" applyBorder="1" applyAlignment="1">
      <alignment vertical="center"/>
    </xf>
    <xf numFmtId="207" fontId="0" fillId="0" borderId="0" xfId="163" applyFont="1" applyBorder="1" applyAlignment="1">
      <alignment vertical="top"/>
    </xf>
    <xf numFmtId="207" fontId="0" fillId="0" borderId="0" xfId="163" applyFont="1" applyFill="1" applyBorder="1" applyAlignment="1">
      <alignment vertical="top"/>
    </xf>
    <xf numFmtId="207" fontId="0" fillId="0" borderId="0" xfId="163" applyFont="1" applyFill="1" applyBorder="1" applyAlignment="1">
      <alignment horizontal="right"/>
    </xf>
    <xf numFmtId="207" fontId="0" fillId="0" borderId="0" xfId="163" applyFont="1" applyBorder="1" applyAlignment="1">
      <alignment horizontal="right"/>
    </xf>
    <xf numFmtId="207" fontId="0" fillId="0" borderId="0" xfId="163" applyFont="1" applyBorder="1" applyAlignment="1">
      <alignment horizontal="right" vertical="center"/>
    </xf>
    <xf numFmtId="207" fontId="0" fillId="0" borderId="0" xfId="163" applyFont="1" applyBorder="1" applyAlignment="1">
      <alignment/>
    </xf>
    <xf numFmtId="207" fontId="0" fillId="0" borderId="0" xfId="163" applyFont="1" applyBorder="1" applyAlignment="1">
      <alignment horizontal="right"/>
    </xf>
    <xf numFmtId="207" fontId="0" fillId="0" borderId="0" xfId="163" applyFont="1" applyFill="1" applyBorder="1" applyAlignment="1">
      <alignment horizontal="right" vertical="center"/>
    </xf>
    <xf numFmtId="207" fontId="0" fillId="0" borderId="0" xfId="163" applyFont="1" applyFill="1" applyBorder="1" applyAlignment="1">
      <alignment vertical="center"/>
    </xf>
    <xf numFmtId="207" fontId="0" fillId="0" borderId="0" xfId="163" applyFont="1" applyFill="1" applyBorder="1" applyAlignment="1">
      <alignment horizontal="right"/>
    </xf>
    <xf numFmtId="207" fontId="0" fillId="0" borderId="0" xfId="163" applyFont="1" applyFill="1" applyBorder="1" applyAlignment="1">
      <alignment/>
    </xf>
    <xf numFmtId="207" fontId="0" fillId="0" borderId="0" xfId="163" applyFont="1" applyFill="1" applyBorder="1" applyAlignment="1">
      <alignment vertical="center"/>
    </xf>
    <xf numFmtId="207" fontId="0" fillId="0" borderId="0" xfId="163" applyFont="1" applyBorder="1" applyAlignment="1" quotePrefix="1">
      <alignment horizontal="right" vertical="center"/>
    </xf>
    <xf numFmtId="207" fontId="0" fillId="0" borderId="0" xfId="163" applyFont="1" applyFill="1" applyBorder="1" applyAlignment="1" quotePrefix="1">
      <alignment horizontal="right" vertical="center"/>
    </xf>
    <xf numFmtId="207" fontId="0" fillId="0" borderId="0" xfId="163" applyFont="1" applyBorder="1" applyAlignment="1" quotePrefix="1">
      <alignment horizontal="right" vertical="top"/>
    </xf>
    <xf numFmtId="207" fontId="0" fillId="0" borderId="0" xfId="163" applyFont="1" applyFill="1" applyBorder="1" applyAlignment="1" quotePrefix="1">
      <alignment horizontal="right" vertical="top"/>
    </xf>
    <xf numFmtId="207" fontId="0" fillId="0" borderId="0" xfId="163" applyFont="1" applyFill="1" applyBorder="1" applyAlignment="1">
      <alignment horizontal="right" vertical="center"/>
    </xf>
    <xf numFmtId="207" fontId="0" fillId="0" borderId="0" xfId="163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07" fontId="0" fillId="0" borderId="0" xfId="163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207" fontId="0" fillId="0" borderId="0" xfId="163" applyNumberFormat="1" applyFont="1" applyFill="1" applyBorder="1" applyAlignment="1">
      <alignment horizontal="right" vertical="center"/>
    </xf>
    <xf numFmtId="207" fontId="0" fillId="0" borderId="0" xfId="163" applyNumberFormat="1" applyFont="1" applyFill="1" applyBorder="1" applyAlignment="1">
      <alignment vertical="center"/>
    </xf>
    <xf numFmtId="207" fontId="0" fillId="0" borderId="0" xfId="163" applyNumberFormat="1" applyFont="1" applyFill="1" applyBorder="1" applyAlignment="1">
      <alignment horizontal="right" vertical="center"/>
    </xf>
    <xf numFmtId="207" fontId="0" fillId="0" borderId="0" xfId="163" applyNumberFormat="1" applyFont="1" applyFill="1" applyBorder="1" applyAlignment="1">
      <alignment vertical="center"/>
    </xf>
    <xf numFmtId="207" fontId="0" fillId="0" borderId="0" xfId="0" applyNumberFormat="1" applyFont="1" applyBorder="1" applyAlignment="1">
      <alignment/>
    </xf>
    <xf numFmtId="207" fontId="0" fillId="0" borderId="0" xfId="163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/>
    </xf>
    <xf numFmtId="20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207" fontId="0" fillId="0" borderId="0" xfId="163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horizontal="right"/>
    </xf>
    <xf numFmtId="207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07" fontId="0" fillId="0" borderId="0" xfId="163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16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207" fontId="0" fillId="0" borderId="0" xfId="163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207" fontId="0" fillId="0" borderId="0" xfId="163" applyFont="1" applyFill="1" applyBorder="1" applyAlignment="1">
      <alignment horizontal="right"/>
    </xf>
    <xf numFmtId="197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207" fontId="0" fillId="0" borderId="0" xfId="163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207" fontId="0" fillId="0" borderId="0" xfId="163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9" applyFont="1" applyFill="1" applyBorder="1" applyAlignment="1">
      <alignment horizontal="left"/>
      <protection/>
    </xf>
    <xf numFmtId="0" fontId="0" fillId="0" borderId="0" xfId="159" applyFont="1" applyFill="1" applyBorder="1">
      <alignment/>
      <protection/>
    </xf>
    <xf numFmtId="0" fontId="0" fillId="0" borderId="0" xfId="159" applyFill="1" applyBorder="1" applyAlignment="1">
      <alignment horizontal="left"/>
      <protection/>
    </xf>
    <xf numFmtId="215" fontId="0" fillId="0" borderId="0" xfId="85" applyFont="1" applyFill="1" applyBorder="1" applyAlignment="1">
      <alignment horizontal="right" vertical="center"/>
    </xf>
    <xf numFmtId="215" fontId="0" fillId="39" borderId="0" xfId="85" applyFont="1" applyFill="1" applyBorder="1" applyAlignment="1">
      <alignment horizontal="right" vertical="center"/>
    </xf>
    <xf numFmtId="0" fontId="0" fillId="0" borderId="0" xfId="159" applyFont="1" applyFill="1" applyBorder="1" applyAlignment="1">
      <alignment/>
      <protection/>
    </xf>
    <xf numFmtId="0" fontId="2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207" fontId="0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0" fontId="29" fillId="0" borderId="0" xfId="139" applyNumberFormat="1" applyFont="1" applyFill="1" applyBorder="1" applyAlignment="1">
      <alignment/>
    </xf>
    <xf numFmtId="0" fontId="0" fillId="0" borderId="0" xfId="159" applyFill="1" applyBorder="1">
      <alignment/>
      <protection/>
    </xf>
    <xf numFmtId="214" fontId="0" fillId="0" borderId="0" xfId="0" applyNumberFormat="1" applyFill="1" applyAlignment="1">
      <alignment/>
    </xf>
    <xf numFmtId="41" fontId="0" fillId="0" borderId="0" xfId="159" applyNumberFormat="1" applyFont="1" applyFill="1" applyBorder="1" applyAlignment="1">
      <alignment horizontal="right"/>
      <protection/>
    </xf>
    <xf numFmtId="41" fontId="0" fillId="0" borderId="0" xfId="159" applyNumberFormat="1" applyFill="1" applyBorder="1" applyAlignment="1">
      <alignment horizontal="right"/>
      <protection/>
    </xf>
    <xf numFmtId="0" fontId="30" fillId="0" borderId="0" xfId="159" applyFont="1" applyFill="1" applyBorder="1" applyAlignment="1">
      <alignment horizontal="right"/>
      <protection/>
    </xf>
    <xf numFmtId="0" fontId="0" fillId="0" borderId="0" xfId="159" applyFont="1" applyBorder="1" applyAlignment="1">
      <alignment horizontal="right"/>
      <protection/>
    </xf>
    <xf numFmtId="214" fontId="5" fillId="0" borderId="0" xfId="159" applyNumberFormat="1" applyFont="1" applyFill="1" applyAlignment="1">
      <alignment horizontal="right"/>
      <protection/>
    </xf>
    <xf numFmtId="214" fontId="5" fillId="0" borderId="0" xfId="159" applyNumberFormat="1" applyFont="1" applyFill="1" applyBorder="1">
      <alignment/>
      <protection/>
    </xf>
    <xf numFmtId="17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14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 horizontal="right"/>
    </xf>
    <xf numFmtId="214" fontId="0" fillId="0" borderId="0" xfId="0" applyNumberFormat="1" applyAlignment="1">
      <alignment/>
    </xf>
    <xf numFmtId="17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top"/>
    </xf>
    <xf numFmtId="222" fontId="0" fillId="0" borderId="0" xfId="163" applyNumberFormat="1" applyFont="1" applyFill="1" applyBorder="1" applyAlignment="1">
      <alignment horizontal="right" vertical="center"/>
    </xf>
    <xf numFmtId="214" fontId="0" fillId="0" borderId="0" xfId="159" applyNumberFormat="1" applyFont="1" applyBorder="1" applyAlignment="1">
      <alignment horizontal="right" wrapText="1"/>
      <protection/>
    </xf>
    <xf numFmtId="208" fontId="0" fillId="0" borderId="0" xfId="163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225" fontId="0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39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right" vertical="center"/>
    </xf>
    <xf numFmtId="0" fontId="0" fillId="0" borderId="0" xfId="162" applyNumberFormat="1" applyFont="1" applyFill="1" applyBorder="1" applyAlignment="1">
      <alignment horizontal="left" vertical="center" wrapText="1" indent="1"/>
      <protection/>
    </xf>
    <xf numFmtId="0" fontId="0" fillId="0" borderId="0" xfId="162" applyNumberFormat="1" applyFont="1" applyFill="1" applyBorder="1" applyAlignment="1">
      <alignment horizontal="right" vertical="center" readingOrder="1"/>
      <protection/>
    </xf>
    <xf numFmtId="0" fontId="0" fillId="0" borderId="0" xfId="162" applyFill="1" applyAlignment="1">
      <alignment horizontal="center"/>
      <protection/>
    </xf>
    <xf numFmtId="1" fontId="0" fillId="0" borderId="0" xfId="162" applyNumberFormat="1" applyFont="1" applyBorder="1" applyAlignment="1">
      <alignment horizontal="center" vertical="center"/>
      <protection/>
    </xf>
    <xf numFmtId="0" fontId="0" fillId="0" borderId="0" xfId="162" applyFont="1" applyBorder="1" applyAlignment="1">
      <alignment horizontal="left"/>
      <protection/>
    </xf>
    <xf numFmtId="49" fontId="0" fillId="0" borderId="0" xfId="162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206" fontId="0" fillId="0" borderId="0" xfId="0" applyNumberFormat="1" applyFont="1" applyBorder="1" applyAlignment="1">
      <alignment horizontal="right" vertical="top"/>
    </xf>
    <xf numFmtId="0" fontId="0" fillId="39" borderId="0" xfId="0" applyFill="1" applyAlignment="1">
      <alignment horizontal="right" vertical="top"/>
    </xf>
    <xf numFmtId="0" fontId="0" fillId="0" borderId="0" xfId="0" applyAlignment="1">
      <alignment horizontal="right" vertical="top"/>
    </xf>
  </cellXfs>
  <cellStyles count="176">
    <cellStyle name="Normal" xfId="0"/>
    <cellStyle name="20 % - Akzent1" xfId="15"/>
    <cellStyle name="20 % - Akzent1 2" xfId="16"/>
    <cellStyle name="20 % - Akzent1 3" xfId="17"/>
    <cellStyle name="20 % - Akzent2" xfId="18"/>
    <cellStyle name="20 % - Akzent2 2" xfId="19"/>
    <cellStyle name="20 % - Akzent2 3" xfId="20"/>
    <cellStyle name="20 % - Akzent3" xfId="21"/>
    <cellStyle name="20 % - Akzent3 2" xfId="22"/>
    <cellStyle name="20 % - Akzent3 3" xfId="23"/>
    <cellStyle name="20 % - Akzent4" xfId="24"/>
    <cellStyle name="20 % - Akzent4 2" xfId="25"/>
    <cellStyle name="20 % - Akzent4 3" xfId="26"/>
    <cellStyle name="20 % - Akzent5" xfId="27"/>
    <cellStyle name="20 % - Akzent5 2" xfId="28"/>
    <cellStyle name="20 % - Akzent6" xfId="29"/>
    <cellStyle name="20 % - Akzent6 2" xfId="30"/>
    <cellStyle name="20 % - Akzent6 3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1 2" xfId="39"/>
    <cellStyle name="40 % - Akzent1 3" xfId="40"/>
    <cellStyle name="40 % - Akzent2" xfId="41"/>
    <cellStyle name="40 % - Akzent2 2" xfId="42"/>
    <cellStyle name="40 % - Akzent3" xfId="43"/>
    <cellStyle name="40 % - Akzent3 2" xfId="44"/>
    <cellStyle name="40 % - Akzent3 3" xfId="45"/>
    <cellStyle name="40 % - Akzent4" xfId="46"/>
    <cellStyle name="40 % - Akzent4 2" xfId="47"/>
    <cellStyle name="40 % - Akzent4 3" xfId="48"/>
    <cellStyle name="40 % - Akzent5" xfId="49"/>
    <cellStyle name="40 % - Akzent5 2" xfId="50"/>
    <cellStyle name="40 % - Akzent5 3" xfId="51"/>
    <cellStyle name="40 % - Akzent6" xfId="52"/>
    <cellStyle name="40 % - Akzent6 2" xfId="53"/>
    <cellStyle name="40 % - Akzent6 3" xfId="54"/>
    <cellStyle name="40% - Akzent1" xfId="55"/>
    <cellStyle name="40% - Akzent2" xfId="56"/>
    <cellStyle name="40% - Akzent3" xfId="57"/>
    <cellStyle name="40% - Akzent4" xfId="58"/>
    <cellStyle name="40% - Akzent5" xfId="59"/>
    <cellStyle name="40% - Akzent6" xfId="60"/>
    <cellStyle name="60 % - Akzent1" xfId="61"/>
    <cellStyle name="60 % - Akzent1 2" xfId="62"/>
    <cellStyle name="60 % - Akzent1 3" xfId="63"/>
    <cellStyle name="60 % - Akzent2" xfId="64"/>
    <cellStyle name="60 % - Akzent2 2" xfId="65"/>
    <cellStyle name="60 % - Akzent2 3" xfId="66"/>
    <cellStyle name="60 % - Akzent3" xfId="67"/>
    <cellStyle name="60 % - Akzent3 2" xfId="68"/>
    <cellStyle name="60 % - Akzent3 3" xfId="69"/>
    <cellStyle name="60 % - Akzent4" xfId="70"/>
    <cellStyle name="60 % - Akzent4 2" xfId="71"/>
    <cellStyle name="60 % - Akzent4 3" xfId="72"/>
    <cellStyle name="60 % - Akzent5" xfId="73"/>
    <cellStyle name="60 % - Akzent5 2" xfId="74"/>
    <cellStyle name="60 % - Akzent5 3" xfId="75"/>
    <cellStyle name="60 % - Akzent6" xfId="76"/>
    <cellStyle name="60 % - Akzent6 2" xfId="77"/>
    <cellStyle name="60 % - Akzent6 3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AAA" xfId="85"/>
    <cellStyle name="Akzent1" xfId="86"/>
    <cellStyle name="Akzent1 2" xfId="87"/>
    <cellStyle name="Akzent1 3" xfId="88"/>
    <cellStyle name="Akzent2" xfId="89"/>
    <cellStyle name="Akzent2 2" xfId="90"/>
    <cellStyle name="Akzent2 3" xfId="91"/>
    <cellStyle name="Akzent3" xfId="92"/>
    <cellStyle name="Akzent3 2" xfId="93"/>
    <cellStyle name="Akzent3 3" xfId="94"/>
    <cellStyle name="Akzent4" xfId="95"/>
    <cellStyle name="Akzent4 2" xfId="96"/>
    <cellStyle name="Akzent4 3" xfId="97"/>
    <cellStyle name="Akzent5" xfId="98"/>
    <cellStyle name="Akzent5 2" xfId="99"/>
    <cellStyle name="Akzent6" xfId="100"/>
    <cellStyle name="Akzent6 2" xfId="101"/>
    <cellStyle name="Akzent6 3" xfId="102"/>
    <cellStyle name="Ausgabe" xfId="103"/>
    <cellStyle name="Ausgabe 2" xfId="104"/>
    <cellStyle name="Ausgabe 3" xfId="105"/>
    <cellStyle name="Berechnung" xfId="106"/>
    <cellStyle name="Berechnung 2" xfId="107"/>
    <cellStyle name="Berechnung 3" xfId="108"/>
    <cellStyle name="Followed Hyperlink" xfId="109"/>
    <cellStyle name="Besuchter Hyperlink 2" xfId="110"/>
    <cellStyle name="Comma [0]" xfId="111"/>
    <cellStyle name="Eingabe" xfId="112"/>
    <cellStyle name="Eingabe 2" xfId="113"/>
    <cellStyle name="Eingabe 3" xfId="114"/>
    <cellStyle name="Ergebnis" xfId="115"/>
    <cellStyle name="Ergebnis 2" xfId="116"/>
    <cellStyle name="Ergebnis 3" xfId="117"/>
    <cellStyle name="Erklärender Text" xfId="118"/>
    <cellStyle name="Erklärender Text 2" xfId="119"/>
    <cellStyle name="Euro" xfId="120"/>
    <cellStyle name="Gut" xfId="121"/>
    <cellStyle name="Gut 2" xfId="122"/>
    <cellStyle name="Gut 3" xfId="123"/>
    <cellStyle name="Hinweis" xfId="124"/>
    <cellStyle name="Hinweis 2" xfId="125"/>
    <cellStyle name="Hinweis 2 2" xfId="126"/>
    <cellStyle name="Hinweis 3" xfId="127"/>
    <cellStyle name="Hinweis 3 2" xfId="128"/>
    <cellStyle name="Hinweis 4" xfId="129"/>
    <cellStyle name="Hinweis 4 2" xfId="130"/>
    <cellStyle name="Hinweis 5" xfId="131"/>
    <cellStyle name="Hinweis 5 2" xfId="132"/>
    <cellStyle name="Hinweis 6" xfId="133"/>
    <cellStyle name="Hinweis 7" xfId="134"/>
    <cellStyle name="Hyperlink" xfId="135"/>
    <cellStyle name="Hyperlink 2" xfId="136"/>
    <cellStyle name="Comma" xfId="137"/>
    <cellStyle name="Neutral" xfId="138"/>
    <cellStyle name="Neutral 2" xfId="139"/>
    <cellStyle name="Neutral 3" xfId="140"/>
    <cellStyle name="Notiz" xfId="141"/>
    <cellStyle name="Notiz 2" xfId="142"/>
    <cellStyle name="Notiz 2 2" xfId="143"/>
    <cellStyle name="Notiz 2 3" xfId="144"/>
    <cellStyle name="Notiz 2 4" xfId="145"/>
    <cellStyle name="Notiz 3" xfId="146"/>
    <cellStyle name="Notiz 3 2" xfId="147"/>
    <cellStyle name="Notiz 4" xfId="148"/>
    <cellStyle name="Notiz 4 2" xfId="149"/>
    <cellStyle name="Notiz 5" xfId="150"/>
    <cellStyle name="Notiz 5 2" xfId="151"/>
    <cellStyle name="Notiz 6" xfId="152"/>
    <cellStyle name="Notiz 7" xfId="153"/>
    <cellStyle name="Percent" xfId="154"/>
    <cellStyle name="Prozent 2" xfId="155"/>
    <cellStyle name="Schlecht" xfId="156"/>
    <cellStyle name="Schlecht 2" xfId="157"/>
    <cellStyle name="Schlecht 3" xfId="158"/>
    <cellStyle name="Standard 2" xfId="159"/>
    <cellStyle name="Standard 2 2" xfId="160"/>
    <cellStyle name="Standard 3" xfId="161"/>
    <cellStyle name="Standard_Tabelle3" xfId="162"/>
    <cellStyle name="Strich statt Null" xfId="163"/>
    <cellStyle name="Titel" xfId="164"/>
    <cellStyle name="Überschrift" xfId="165"/>
    <cellStyle name="Überschrift 1" xfId="166"/>
    <cellStyle name="Überschrift 1 2" xfId="167"/>
    <cellStyle name="Überschrift 1 3" xfId="168"/>
    <cellStyle name="Überschrift 2" xfId="169"/>
    <cellStyle name="Überschrift 2 2" xfId="170"/>
    <cellStyle name="Überschrift 2 3" xfId="171"/>
    <cellStyle name="Überschrift 3" xfId="172"/>
    <cellStyle name="Überschrift 3 2" xfId="173"/>
    <cellStyle name="Überschrift 3 3" xfId="174"/>
    <cellStyle name="Überschrift 4" xfId="175"/>
    <cellStyle name="Überschrift 4 2" xfId="176"/>
    <cellStyle name="Überschrift 4 3" xfId="177"/>
    <cellStyle name="Überschrift 5" xfId="178"/>
    <cellStyle name="Überschrift 6" xfId="179"/>
    <cellStyle name="Verknüpfte Zelle" xfId="180"/>
    <cellStyle name="Verknüpfte Zelle 2" xfId="181"/>
    <cellStyle name="Verknüpfte Zelle 3" xfId="182"/>
    <cellStyle name="Currency" xfId="183"/>
    <cellStyle name="Currency [0]" xfId="184"/>
    <cellStyle name="Währung 2" xfId="185"/>
    <cellStyle name="Warnender Text" xfId="186"/>
    <cellStyle name="Warnender Text 2" xfId="187"/>
    <cellStyle name="Zelle überprüfen" xfId="188"/>
    <cellStyle name="Zelle überprüfen 2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400050</xdr:colOff>
      <xdr:row>4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a.admin.ch/eda/de/home/doc/publi/ptrali.html" TargetMode="External" /><Relationship Id="rId2" Type="http://schemas.openxmlformats.org/officeDocument/2006/relationships/hyperlink" Target="mailto:Ulrich.Feisst@tba.llv.ligabathulerb@post.li" TargetMode="External" /><Relationship Id="rId3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4" Type="http://schemas.openxmlformats.org/officeDocument/2006/relationships/hyperlink" Target="mailto:Ulrich.Feisst@tba.llv.ligabathulerb@post.li" TargetMode="External" /><Relationship Id="rId5" Type="http://schemas.openxmlformats.org/officeDocument/2006/relationships/hyperlink" Target="http://www.bfs.admin.ch/bfs/portal/de/index/themen/05/05.html" TargetMode="External" /><Relationship Id="rId6" Type="http://schemas.openxmlformats.org/officeDocument/2006/relationships/hyperlink" Target="http://www.bfs.admin.ch/bfs/portal/de/index/themen/05/05.html" TargetMode="External" /><Relationship Id="rId7" Type="http://schemas.openxmlformats.org/officeDocument/2006/relationships/hyperlink" Target="http://www.eda.admin.ch/eda/de/home/doc/publi/ptrali.html" TargetMode="External" /><Relationship Id="rId8" Type="http://schemas.openxmlformats.org/officeDocument/2006/relationships/hyperlink" Target="mailto:Ulrich.Feisst@tba.llv.ligabathulerb@post.li" TargetMode="External" /><Relationship Id="rId9" Type="http://schemas.openxmlformats.org/officeDocument/2006/relationships/hyperlink" Target="http://www.bfs.admin.ch/bfs/portal/de/index/themen/05/05.html" TargetMode="External" /><Relationship Id="rId10" Type="http://schemas.openxmlformats.org/officeDocument/2006/relationships/hyperlink" Target="http://www.bfs.admin.ch/bfs/portal/de/index/themen/05/05.html" TargetMode="External" /><Relationship Id="rId11" Type="http://schemas.openxmlformats.org/officeDocument/2006/relationships/hyperlink" Target="http://www.eda.admin.ch/eda/de/home/doc/publi/ptrali.html" TargetMode="External" /><Relationship Id="rId12" Type="http://schemas.openxmlformats.org/officeDocument/2006/relationships/hyperlink" Target="mailto:Ulrich.Feisst@tba.llv.ligabathulerb@post.li" TargetMode="External" /><Relationship Id="rId13" Type="http://schemas.openxmlformats.org/officeDocument/2006/relationships/hyperlink" Target="http://www.bfs.admin.ch/bfs/portal/de/index/themen/05/05.html" TargetMode="External" /><Relationship Id="rId14" Type="http://schemas.openxmlformats.org/officeDocument/2006/relationships/hyperlink" Target="http://www.bfs.admin.ch/bfs/portal/de/index/themen/05/05.html" TargetMode="External" /><Relationship Id="rId15" Type="http://schemas.openxmlformats.org/officeDocument/2006/relationships/hyperlink" Target="http://www.eda.admin.ch/eda/de/home/doc/publi/ptrali.html" TargetMode="External" /><Relationship Id="rId16" Type="http://schemas.openxmlformats.org/officeDocument/2006/relationships/hyperlink" Target="mailto:Ulrich.Feisst@tba.llv.ligabathulerb@post.li" TargetMode="External" /><Relationship Id="rId17" Type="http://schemas.openxmlformats.org/officeDocument/2006/relationships/hyperlink" Target="http://www.statistik.zh.ch/themen/wohnbauindex.php" TargetMode="External" /><Relationship Id="rId18" Type="http://schemas.openxmlformats.org/officeDocument/2006/relationships/hyperlink" Target="http://www.eda.admin.ch/eda/de/home/doc/publi/ptrali.html" TargetMode="External" /><Relationship Id="rId19" Type="http://schemas.openxmlformats.org/officeDocument/2006/relationships/hyperlink" Target="mailto:Ulrich.Feisst@tba.llv.ligabathulerb@post.li" TargetMode="External" /><Relationship Id="rId20" Type="http://schemas.openxmlformats.org/officeDocument/2006/relationships/hyperlink" Target="http://www.eda.admin.ch/eda/de/home/doc/publi/ptrali.html" TargetMode="External" /><Relationship Id="rId21" Type="http://schemas.openxmlformats.org/officeDocument/2006/relationships/hyperlink" Target="mailto:Ulrich.Feisst@tba.llv.ligabathulerb@post.li" TargetMode="External" /><Relationship Id="rId22" Type="http://schemas.openxmlformats.org/officeDocument/2006/relationships/hyperlink" Target="http://www.bfs.admin.ch/bfs/portal/de/index/themen/05/05.html" TargetMode="External" /><Relationship Id="rId23" Type="http://schemas.openxmlformats.org/officeDocument/2006/relationships/hyperlink" Target="http://www.statistik.zh.ch/themen/wohnbauindex.php" TargetMode="External" /><Relationship Id="rId24" Type="http://schemas.openxmlformats.org/officeDocument/2006/relationships/hyperlink" Target="http://www.eda.admin.ch/eda/de/home/doc/publi/ptrali.html" TargetMode="External" /><Relationship Id="rId25" Type="http://schemas.openxmlformats.org/officeDocument/2006/relationships/hyperlink" Target="mailto:Ulrich.Feisst@tba.llv.ligabathulerb@post.li" TargetMode="External" /><Relationship Id="rId26" Type="http://schemas.openxmlformats.org/officeDocument/2006/relationships/hyperlink" Target="http://www.eda.admin.ch/eda/de/home/doc/publi/ptrali.html" TargetMode="External" /><Relationship Id="rId27" Type="http://schemas.openxmlformats.org/officeDocument/2006/relationships/hyperlink" Target="http://www.eda.admin.ch/eda/de/home/doc/publi/ptrali.html" TargetMode="External" /><Relationship Id="rId28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29" Type="http://schemas.openxmlformats.org/officeDocument/2006/relationships/hyperlink" Target="http://www.eda.admin.ch/eda/de/home/doc/publi/ptrali.html" TargetMode="External" /><Relationship Id="rId30" Type="http://schemas.openxmlformats.org/officeDocument/2006/relationships/hyperlink" Target="http://www.statistik.zh.ch/themen/wohnbauindex.php" TargetMode="External" /><Relationship Id="rId31" Type="http://schemas.openxmlformats.org/officeDocument/2006/relationships/hyperlink" Target="http://www.bfs.admin.ch/bfs/portal/de/index/themen/05/05.html" TargetMode="External" /><Relationship Id="rId32" Type="http://schemas.openxmlformats.org/officeDocument/2006/relationships/hyperlink" Target="mailto:Ulrich.Feisst@tba.llv.ligabathulerb@post.li" TargetMode="External" /><Relationship Id="rId33" Type="http://schemas.openxmlformats.org/officeDocument/2006/relationships/hyperlink" Target="http://www.statistik.zh.ch/themen/wohnbauindex.php" TargetMode="External" /><Relationship Id="rId34" Type="http://schemas.openxmlformats.org/officeDocument/2006/relationships/hyperlink" Target="mailto:Ulrich.Feisst@tba.llv.ligabathulerb@post.li" TargetMode="External" /><Relationship Id="rId35" Type="http://schemas.openxmlformats.org/officeDocument/2006/relationships/hyperlink" Target="http://www.statistik.zh.ch/themen/wohnbauindex.php" TargetMode="External" /><Relationship Id="rId36" Type="http://schemas.openxmlformats.org/officeDocument/2006/relationships/hyperlink" Target="mailto:Ulrich.Feisst@tba.llv.ligabathulerb@post.li" TargetMode="External" /><Relationship Id="rId37" Type="http://schemas.openxmlformats.org/officeDocument/2006/relationships/hyperlink" Target="http://www.eda.admin.ch/eda/de/home/doc/publi/ptrali.html" TargetMode="External" /><Relationship Id="rId38" Type="http://schemas.openxmlformats.org/officeDocument/2006/relationships/hyperlink" Target="mailto:Ulrich.Feisst@tba.llv.ligabathulerb@post.li" TargetMode="External" /><Relationship Id="rId39" Type="http://schemas.openxmlformats.org/officeDocument/2006/relationships/hyperlink" Target="http://www.statistik.zh.ch/themen/wohnbauindex.php" TargetMode="External" /><Relationship Id="rId40" Type="http://schemas.openxmlformats.org/officeDocument/2006/relationships/hyperlink" Target="http://www.bfs.admin.ch/bfs/portal/de/index/themen/05/05.html" TargetMode="External" /><Relationship Id="rId4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42" Type="http://schemas.openxmlformats.org/officeDocument/2006/relationships/hyperlink" Target="http://www.eda.admin.ch/eda/de/home/doc/publi/ptrali.html" TargetMode="External" /><Relationship Id="rId43" Type="http://schemas.openxmlformats.org/officeDocument/2006/relationships/hyperlink" Target="http://www.eda.admin.ch/eda/de/home/doc/publi/ptrali.html" TargetMode="External" /><Relationship Id="rId44" Type="http://schemas.openxmlformats.org/officeDocument/2006/relationships/hyperlink" Target="http://www.eda.admin.ch/eda/de/home/doc/publi/ptrali.html" TargetMode="External" /><Relationship Id="rId45" Type="http://schemas.openxmlformats.org/officeDocument/2006/relationships/hyperlink" Target="http://www.statistik.zh.ch/themen/wohnbauindex.php" TargetMode="External" /><Relationship Id="rId46" Type="http://schemas.openxmlformats.org/officeDocument/2006/relationships/hyperlink" Target="http://www.bfs.admin.ch/bfs/portal/de/index/themen/05/05.html" TargetMode="External" /><Relationship Id="rId47" Type="http://schemas.openxmlformats.org/officeDocument/2006/relationships/hyperlink" Target="http://www.statistik.zh.ch/themen/wohnbauindex.php" TargetMode="External" /><Relationship Id="rId48" Type="http://schemas.openxmlformats.org/officeDocument/2006/relationships/hyperlink" Target="http://www.eda.admin.ch/eda/de/home/doc/publi/ptrali.html" TargetMode="External" /><Relationship Id="rId49" Type="http://schemas.openxmlformats.org/officeDocument/2006/relationships/hyperlink" Target="http://www.eda.admin.ch/eda/de/home/doc/publi/ptrali.html" TargetMode="External" /><Relationship Id="rId50" Type="http://schemas.openxmlformats.org/officeDocument/2006/relationships/hyperlink" Target="http://www.eda.admin.ch/eda/de/home/doc/publi/ptrali.html" TargetMode="External" /><Relationship Id="rId51" Type="http://schemas.openxmlformats.org/officeDocument/2006/relationships/hyperlink" Target="http://www.eda.admin.ch/eda/de/home/doc/publi/ptrali.html" TargetMode="External" /><Relationship Id="rId52" Type="http://schemas.openxmlformats.org/officeDocument/2006/relationships/hyperlink" Target="http://www.eda.admin.ch/eda/de/home/doc/publi/ptrali.html" TargetMode="External" /><Relationship Id="rId53" Type="http://schemas.openxmlformats.org/officeDocument/2006/relationships/hyperlink" Target="http://www.statistik.zh.ch/themen/wohnbauindex.php" TargetMode="External" /><Relationship Id="rId54" Type="http://schemas.openxmlformats.org/officeDocument/2006/relationships/hyperlink" Target="http://www.bfs.admin.ch/bfs/portal/de/index/themen/05/05.html" TargetMode="External" /><Relationship Id="rId55" Type="http://schemas.openxmlformats.org/officeDocument/2006/relationships/hyperlink" Target="http://www.eda.admin.ch/eda/de/home/doc/publi/ptrali.html" TargetMode="External" /><Relationship Id="rId56" Type="http://schemas.openxmlformats.org/officeDocument/2006/relationships/hyperlink" Target="http://www.statistik.zh.ch/themen/wohnbauindex.php" TargetMode="External" /><Relationship Id="rId57" Type="http://schemas.openxmlformats.org/officeDocument/2006/relationships/hyperlink" Target="http://www.eda.admin.ch/eda/de/home/doc/publi/ptrali.html" TargetMode="External" /><Relationship Id="rId58" Type="http://schemas.openxmlformats.org/officeDocument/2006/relationships/hyperlink" Target="http://www.statistik.zh.ch/themen/wohnbauindex.php" TargetMode="External" /><Relationship Id="rId59" Type="http://schemas.openxmlformats.org/officeDocument/2006/relationships/hyperlink" Target="mailto:paul.boegli@bfm.admin.ch" TargetMode="External" /><Relationship Id="rId60" Type="http://schemas.openxmlformats.org/officeDocument/2006/relationships/hyperlink" Target="http://www.eda.admin.ch/eda/de/home/doc/publi/ptrali.html" TargetMode="External" /><Relationship Id="rId61" Type="http://schemas.openxmlformats.org/officeDocument/2006/relationships/hyperlink" Target="mailto:Ulrich.Feisst@tba.llv.ligabathulerb@post.li" TargetMode="External" /><Relationship Id="rId62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63" Type="http://schemas.openxmlformats.org/officeDocument/2006/relationships/hyperlink" Target="mailto:Ulrich.Feisst@tba.llv.ligabathulerb@post.li" TargetMode="External" /><Relationship Id="rId64" Type="http://schemas.openxmlformats.org/officeDocument/2006/relationships/hyperlink" Target="http://www.bfs.admin.ch/bfs/portal/de/index/themen/05/05.html" TargetMode="External" /><Relationship Id="rId65" Type="http://schemas.openxmlformats.org/officeDocument/2006/relationships/hyperlink" Target="http://www.bfs.admin.ch/bfs/portal/de/index/themen/05/05.html" TargetMode="External" /><Relationship Id="rId66" Type="http://schemas.openxmlformats.org/officeDocument/2006/relationships/hyperlink" Target="http://www.eda.admin.ch/eda/de/home/doc/publi/ptrali.html" TargetMode="External" /><Relationship Id="rId67" Type="http://schemas.openxmlformats.org/officeDocument/2006/relationships/hyperlink" Target="mailto:Ulrich.Feisst@tba.llv.ligabathulerb@post.li" TargetMode="External" /><Relationship Id="rId68" Type="http://schemas.openxmlformats.org/officeDocument/2006/relationships/hyperlink" Target="http://www.bfs.admin.ch/bfs/portal/de/index/themen/05/05.html" TargetMode="External" /><Relationship Id="rId69" Type="http://schemas.openxmlformats.org/officeDocument/2006/relationships/hyperlink" Target="http://www.bfs.admin.ch/bfs/portal/de/index/themen/05/05.html" TargetMode="External" /><Relationship Id="rId70" Type="http://schemas.openxmlformats.org/officeDocument/2006/relationships/hyperlink" Target="http://www.eda.admin.ch/eda/de/home/doc/publi/ptrali.html" TargetMode="External" /><Relationship Id="rId71" Type="http://schemas.openxmlformats.org/officeDocument/2006/relationships/hyperlink" Target="mailto:Ulrich.Feisst@tba.llv.ligabathulerb@post.li" TargetMode="External" /><Relationship Id="rId72" Type="http://schemas.openxmlformats.org/officeDocument/2006/relationships/hyperlink" Target="http://www.bfs.admin.ch/bfs/portal/de/index/themen/05/05.html" TargetMode="External" /><Relationship Id="rId73" Type="http://schemas.openxmlformats.org/officeDocument/2006/relationships/hyperlink" Target="http://www.bfs.admin.ch/bfs/portal/de/index/themen/05/05.html" TargetMode="External" /><Relationship Id="rId74" Type="http://schemas.openxmlformats.org/officeDocument/2006/relationships/hyperlink" Target="http://www.eda.admin.ch/eda/de/home/doc/publi/ptrali.html" TargetMode="External" /><Relationship Id="rId75" Type="http://schemas.openxmlformats.org/officeDocument/2006/relationships/hyperlink" Target="mailto:Ulrich.Feisst@tba.llv.ligabathulerb@post.li" TargetMode="External" /><Relationship Id="rId76" Type="http://schemas.openxmlformats.org/officeDocument/2006/relationships/hyperlink" Target="http://www.statistik.zh.ch/themen/wohnbauindex.php" TargetMode="External" /><Relationship Id="rId77" Type="http://schemas.openxmlformats.org/officeDocument/2006/relationships/hyperlink" Target="http://www.eda.admin.ch/eda/de/home/doc/publi/ptrali.html" TargetMode="External" /><Relationship Id="rId78" Type="http://schemas.openxmlformats.org/officeDocument/2006/relationships/hyperlink" Target="mailto:Ulrich.Feisst@tba.llv.ligabathulerb@post.li" TargetMode="External" /><Relationship Id="rId79" Type="http://schemas.openxmlformats.org/officeDocument/2006/relationships/hyperlink" Target="http://www.eda.admin.ch/eda/de/home/doc/publi/ptrali.html" TargetMode="External" /><Relationship Id="rId80" Type="http://schemas.openxmlformats.org/officeDocument/2006/relationships/hyperlink" Target="mailto:Ulrich.Feisst@tba.llv.ligabathulerb@post.li" TargetMode="External" /><Relationship Id="rId81" Type="http://schemas.openxmlformats.org/officeDocument/2006/relationships/hyperlink" Target="http://www.bfs.admin.ch/bfs/portal/de/index/themen/05/05.html" TargetMode="External" /><Relationship Id="rId82" Type="http://schemas.openxmlformats.org/officeDocument/2006/relationships/hyperlink" Target="http://www.bfs.admin.ch/bfs/portal/de/index/themen/05/05.html" TargetMode="External" /><Relationship Id="rId83" Type="http://schemas.openxmlformats.org/officeDocument/2006/relationships/hyperlink" Target="http://www.eda.admin.ch/eda/de/home/doc/publi/ptrali.html" TargetMode="External" /><Relationship Id="rId84" Type="http://schemas.openxmlformats.org/officeDocument/2006/relationships/hyperlink" Target="mailto:Ulrich.Feisst@tba.llv.ligabathulerb@post.li" TargetMode="External" /><Relationship Id="rId85" Type="http://schemas.openxmlformats.org/officeDocument/2006/relationships/hyperlink" Target="http://www.eda.admin.ch/eda/de/home/doc/publi/ptrali.html" TargetMode="External" /><Relationship Id="rId86" Type="http://schemas.openxmlformats.org/officeDocument/2006/relationships/hyperlink" Target="http://www.eda.admin.ch/eda/de/home/doc/publi/ptrali.html" TargetMode="External" /><Relationship Id="rId87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88" Type="http://schemas.openxmlformats.org/officeDocument/2006/relationships/hyperlink" Target="http://www.statistik.zh.ch/themen/wohnbauindex.php" TargetMode="External" /><Relationship Id="rId89" Type="http://schemas.openxmlformats.org/officeDocument/2006/relationships/hyperlink" Target="http://www.bfs.admin.ch/bfs/portal/de/index/themen/05/05.html" TargetMode="External" /><Relationship Id="rId90" Type="http://schemas.openxmlformats.org/officeDocument/2006/relationships/hyperlink" Target="mailto:Ulrich.Feisst@tba.llv.ligabathulerb@post.li" TargetMode="External" /><Relationship Id="rId91" Type="http://schemas.openxmlformats.org/officeDocument/2006/relationships/hyperlink" Target="http://www.statistik.zh.ch/themen/wohnbauindex.php" TargetMode="External" /><Relationship Id="rId92" Type="http://schemas.openxmlformats.org/officeDocument/2006/relationships/hyperlink" Target="mailto:Ulrich.Feisst@tba.llv.ligabathulerb@post.li" TargetMode="External" /><Relationship Id="rId93" Type="http://schemas.openxmlformats.org/officeDocument/2006/relationships/hyperlink" Target="http://www.statistik.zh.ch/themen/wohnbauindex.php" TargetMode="External" /><Relationship Id="rId94" Type="http://schemas.openxmlformats.org/officeDocument/2006/relationships/hyperlink" Target="mailto:Ulrich.Feisst@tba.llv.ligabathulerb@post.li" TargetMode="External" /><Relationship Id="rId95" Type="http://schemas.openxmlformats.org/officeDocument/2006/relationships/hyperlink" Target="http://www.eda.admin.ch/eda/de/home/doc/publi/ptrali.html" TargetMode="External" /><Relationship Id="rId96" Type="http://schemas.openxmlformats.org/officeDocument/2006/relationships/hyperlink" Target="mailto:Ulrich.Feisst@tba.llv.ligabathulerb@post.li" TargetMode="External" /><Relationship Id="rId97" Type="http://schemas.openxmlformats.org/officeDocument/2006/relationships/hyperlink" Target="http://www.statistik.zh.ch/themen/wohnbauindex.php" TargetMode="External" /><Relationship Id="rId98" Type="http://schemas.openxmlformats.org/officeDocument/2006/relationships/hyperlink" Target="http://www.bfs.admin.ch/bfs/portal/de/index/themen/05/05.html" TargetMode="External" /><Relationship Id="rId99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00" Type="http://schemas.openxmlformats.org/officeDocument/2006/relationships/hyperlink" Target="http://www.eda.admin.ch/eda/de/home/doc/publi/ptrali.html" TargetMode="External" /><Relationship Id="rId101" Type="http://schemas.openxmlformats.org/officeDocument/2006/relationships/hyperlink" Target="http://www.eda.admin.ch/eda/de/home/doc/publi/ptrali.html" TargetMode="External" /><Relationship Id="rId102" Type="http://schemas.openxmlformats.org/officeDocument/2006/relationships/hyperlink" Target="http://www.eda.admin.ch/eda/de/home/doc/publi/ptrali.html" TargetMode="External" /><Relationship Id="rId103" Type="http://schemas.openxmlformats.org/officeDocument/2006/relationships/hyperlink" Target="http://www.statistik.zh.ch/themen/wohnbauindex.php" TargetMode="External" /><Relationship Id="rId104" Type="http://schemas.openxmlformats.org/officeDocument/2006/relationships/hyperlink" Target="http://www.bfs.admin.ch/bfs/portal/de/index/themen/05/05.html" TargetMode="External" /><Relationship Id="rId105" Type="http://schemas.openxmlformats.org/officeDocument/2006/relationships/hyperlink" Target="http://www.statistik.zh.ch/themen/wohnbauindex.php" TargetMode="External" /><Relationship Id="rId106" Type="http://schemas.openxmlformats.org/officeDocument/2006/relationships/hyperlink" Target="http://www.eda.admin.ch/eda/de/home/doc/publi/ptrali.html" TargetMode="External" /><Relationship Id="rId107" Type="http://schemas.openxmlformats.org/officeDocument/2006/relationships/hyperlink" Target="http://www.eda.admin.ch/eda/de/home/doc/publi/ptrali.html" TargetMode="External" /><Relationship Id="rId108" Type="http://schemas.openxmlformats.org/officeDocument/2006/relationships/hyperlink" Target="http://www.statistik.zh.ch/themen/wohnbauindex.php" TargetMode="External" /><Relationship Id="rId109" Type="http://schemas.openxmlformats.org/officeDocument/2006/relationships/hyperlink" Target="http://www.bfs.admin.ch/bfs/portal/de/index/themen/05/05.html" TargetMode="External" /><Relationship Id="rId110" Type="http://schemas.openxmlformats.org/officeDocument/2006/relationships/hyperlink" Target="http://www.eda.admin.ch/eda/de/home/doc/publi/ptrali.html" TargetMode="External" /><Relationship Id="rId111" Type="http://schemas.openxmlformats.org/officeDocument/2006/relationships/hyperlink" Target="http://www.statistik.zh.ch/themen/wohnbauindex.php" TargetMode="External" /><Relationship Id="rId112" Type="http://schemas.openxmlformats.org/officeDocument/2006/relationships/hyperlink" Target="http://www.eda.admin.ch/eda/de/home/doc/publi/ptrali.html" TargetMode="External" /><Relationship Id="rId113" Type="http://schemas.openxmlformats.org/officeDocument/2006/relationships/hyperlink" Target="http://www.statistik.zh.ch/themen/wohnbauindex.php" TargetMode="External" /><Relationship Id="rId114" Type="http://schemas.openxmlformats.org/officeDocument/2006/relationships/hyperlink" Target="mailto:paul.boegli@bfm.admin.ch" TargetMode="External" /><Relationship Id="rId115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16" Type="http://schemas.openxmlformats.org/officeDocument/2006/relationships/hyperlink" Target="mailto:Ulrich.Feisst@tba.llv.ligabathulerb@post.li" TargetMode="External" /><Relationship Id="rId117" Type="http://schemas.openxmlformats.org/officeDocument/2006/relationships/hyperlink" Target="http://www.eda.admin.ch/eda/de/home/doc/publi/ptrali.html" TargetMode="External" /><Relationship Id="rId118" Type="http://schemas.openxmlformats.org/officeDocument/2006/relationships/hyperlink" Target="mailto:Ulrich.Feisst@tba.llv.ligabathulerb@post.li" TargetMode="External" /><Relationship Id="rId119" Type="http://schemas.openxmlformats.org/officeDocument/2006/relationships/hyperlink" Target="http://www.statistik.zh.ch/themen/wohnbauindex.php" TargetMode="External" /><Relationship Id="rId120" Type="http://schemas.openxmlformats.org/officeDocument/2006/relationships/hyperlink" Target="http://www.bfs.admin.ch/bfs/portal/de/index/themen/05/05.html" TargetMode="External" /><Relationship Id="rId12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22" Type="http://schemas.openxmlformats.org/officeDocument/2006/relationships/hyperlink" Target="http://www.eda.admin.ch/eda/de/home/doc/publi/ptrali.html" TargetMode="External" /><Relationship Id="rId123" Type="http://schemas.openxmlformats.org/officeDocument/2006/relationships/hyperlink" Target="http://www.statistik.zh.ch/themen/wohnbauindex.php" TargetMode="External" /><Relationship Id="rId124" Type="http://schemas.openxmlformats.org/officeDocument/2006/relationships/hyperlink" Target="http://www.bfs.admin.ch/bfs/portal/de/index/themen/05/05.html" TargetMode="External" /><Relationship Id="rId125" Type="http://schemas.openxmlformats.org/officeDocument/2006/relationships/hyperlink" Target="http://www.bfs.admin.ch/bfs/portal/de/index/themen/05/05.html" TargetMode="External" /><Relationship Id="rId126" Type="http://schemas.openxmlformats.org/officeDocument/2006/relationships/hyperlink" Target="http://www.eda.admin.ch/eda/de/home/doc/publi/ptrali.html" TargetMode="External" /><Relationship Id="rId127" Type="http://schemas.openxmlformats.org/officeDocument/2006/relationships/hyperlink" Target="http://www.statistik.zh.ch/themen/wohnbauindex.php" TargetMode="External" /><Relationship Id="rId128" Type="http://schemas.openxmlformats.org/officeDocument/2006/relationships/hyperlink" Target="mailto:paul.boegli@bfm.admin.ch" TargetMode="External" /><Relationship Id="rId129" Type="http://schemas.openxmlformats.org/officeDocument/2006/relationships/hyperlink" Target="http://www.eda.admin.ch/eda/de/home/doc/publi/ptrali.html" TargetMode="External" /><Relationship Id="rId130" Type="http://schemas.openxmlformats.org/officeDocument/2006/relationships/hyperlink" Target="mailto:Ulrich.Feisst@tba.llv.ligabathulerb@post.li" TargetMode="External" /><Relationship Id="rId13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32" Type="http://schemas.openxmlformats.org/officeDocument/2006/relationships/hyperlink" Target="mailto:Ulrich.Feisst@tba.llv.ligabathulerb@post.li" TargetMode="External" /><Relationship Id="rId133" Type="http://schemas.openxmlformats.org/officeDocument/2006/relationships/hyperlink" Target="http://www.bfs.admin.ch/bfs/portal/de/index/themen/05/05.html" TargetMode="External" /><Relationship Id="rId134" Type="http://schemas.openxmlformats.org/officeDocument/2006/relationships/hyperlink" Target="http://www.bfs.admin.ch/bfs/portal/de/index/themen/05/05.html" TargetMode="External" /><Relationship Id="rId135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36" Type="http://schemas.openxmlformats.org/officeDocument/2006/relationships/hyperlink" Target="mailto:Ulrich.Feisst@tba.llv.ligabathulerb@post.li" TargetMode="External" /><Relationship Id="rId137" Type="http://schemas.openxmlformats.org/officeDocument/2006/relationships/hyperlink" Target="http://www.bfs.admin.ch/bfs/portal/de/index/themen/05/05.html" TargetMode="External" /><Relationship Id="rId138" Type="http://schemas.openxmlformats.org/officeDocument/2006/relationships/hyperlink" Target="http://www.bfs.admin.ch/bfs/portal/de/index/themen/05/05.html" TargetMode="External" /><Relationship Id="rId139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0" Type="http://schemas.openxmlformats.org/officeDocument/2006/relationships/hyperlink" Target="mailto:Ulrich.Feisst@tba.llv.ligabathulerb@post.li" TargetMode="External" /><Relationship Id="rId141" Type="http://schemas.openxmlformats.org/officeDocument/2006/relationships/hyperlink" Target="http://www.bfs.admin.ch/bfs/portal/de/index/themen/05/05.html" TargetMode="External" /><Relationship Id="rId142" Type="http://schemas.openxmlformats.org/officeDocument/2006/relationships/hyperlink" Target="http://www.bfs.admin.ch/bfs/portal/de/index/themen/05/05.html" TargetMode="External" /><Relationship Id="rId143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4" Type="http://schemas.openxmlformats.org/officeDocument/2006/relationships/hyperlink" Target="mailto:Ulrich.Feisst@tba.llv.ligabathulerb@post.li" TargetMode="External" /><Relationship Id="rId145" Type="http://schemas.openxmlformats.org/officeDocument/2006/relationships/hyperlink" Target="http://www.bfs.admin.ch/bfs/portal/de/index/themen/05/05.html" TargetMode="External" /><Relationship Id="rId146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7" Type="http://schemas.openxmlformats.org/officeDocument/2006/relationships/hyperlink" Target="mailto:Ulrich.Feisst@tba.llv.ligabathulerb@post.li" TargetMode="External" /><Relationship Id="rId148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9" Type="http://schemas.openxmlformats.org/officeDocument/2006/relationships/hyperlink" Target="mailto:Ulrich.Feisst@tba.llv.ligabathulerb@post.li" TargetMode="External" /><Relationship Id="rId150" Type="http://schemas.openxmlformats.org/officeDocument/2006/relationships/hyperlink" Target="http://www.bfs.admin.ch/bfs/portal/de/index/themen/05/05.html" TargetMode="External" /><Relationship Id="rId151" Type="http://schemas.openxmlformats.org/officeDocument/2006/relationships/hyperlink" Target="http://www.statistik.zh.ch/themen/wohnbauindex.php" TargetMode="External" /><Relationship Id="rId152" Type="http://schemas.openxmlformats.org/officeDocument/2006/relationships/hyperlink" Target="http://www.eda.admin.ch/eda/de/home/doc/publi/ptrali.html" TargetMode="External" /><Relationship Id="rId153" Type="http://schemas.openxmlformats.org/officeDocument/2006/relationships/hyperlink" Target="mailto:Ulrich.Feisst@tba.llv.ligabathulerb@post.li" TargetMode="External" /><Relationship Id="rId154" Type="http://schemas.openxmlformats.org/officeDocument/2006/relationships/hyperlink" Target="http://www.eda.admin.ch/eda/de/home/doc/publi/ptrali.html" TargetMode="External" /><Relationship Id="rId155" Type="http://schemas.openxmlformats.org/officeDocument/2006/relationships/hyperlink" Target="http://www.eda.admin.ch/eda/de/home/doc/publi/ptrali.html" TargetMode="External" /><Relationship Id="rId156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57" Type="http://schemas.openxmlformats.org/officeDocument/2006/relationships/hyperlink" Target="http://www.statistik.zh.ch/themen/wohnbauindex.php" TargetMode="External" /><Relationship Id="rId158" Type="http://schemas.openxmlformats.org/officeDocument/2006/relationships/hyperlink" Target="http://www.bfs.admin.ch/bfs/portal/de/index/themen/05/05.html" TargetMode="External" /><Relationship Id="rId159" Type="http://schemas.openxmlformats.org/officeDocument/2006/relationships/hyperlink" Target="mailto:Ulrich.Feisst@tba.llv.ligabathulerb@post.li" TargetMode="External" /><Relationship Id="rId160" Type="http://schemas.openxmlformats.org/officeDocument/2006/relationships/hyperlink" Target="mailto:Ulrich.Feisst@tba.llv.ligabathulerb@post.li" TargetMode="External" /><Relationship Id="rId161" Type="http://schemas.openxmlformats.org/officeDocument/2006/relationships/hyperlink" Target="http://www.statistik.zh.ch/themen/wohnbauindex.php" TargetMode="External" /><Relationship Id="rId162" Type="http://schemas.openxmlformats.org/officeDocument/2006/relationships/hyperlink" Target="mailto:Ulrich.Feisst@tba.llv.ligabathulerb@post.li" TargetMode="External" /><Relationship Id="rId163" Type="http://schemas.openxmlformats.org/officeDocument/2006/relationships/hyperlink" Target="http://www.eda.admin.ch/eda/de/home/doc/publi/ptrali.html" TargetMode="External" /><Relationship Id="rId164" Type="http://schemas.openxmlformats.org/officeDocument/2006/relationships/hyperlink" Target="mailto:Ulrich.Feisst@tba.llv.ligabathulerb@post.li" TargetMode="External" /><Relationship Id="rId165" Type="http://schemas.openxmlformats.org/officeDocument/2006/relationships/hyperlink" Target="http://www.statistik.zh.ch/themen/wohnbauindex.php" TargetMode="External" /><Relationship Id="rId166" Type="http://schemas.openxmlformats.org/officeDocument/2006/relationships/hyperlink" Target="http://www.bfs.admin.ch/bfs/portal/de/index/themen/05/05.html" TargetMode="External" /><Relationship Id="rId167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68" Type="http://schemas.openxmlformats.org/officeDocument/2006/relationships/hyperlink" Target="http://www.eda.admin.ch/eda/de/home/doc/publi/ptrali.html" TargetMode="External" /><Relationship Id="rId169" Type="http://schemas.openxmlformats.org/officeDocument/2006/relationships/hyperlink" Target="http://www.eda.admin.ch/eda/de/home/doc/publi/ptrali.html" TargetMode="External" /><Relationship Id="rId170" Type="http://schemas.openxmlformats.org/officeDocument/2006/relationships/hyperlink" Target="http://www.eda.admin.ch/eda/de/home/doc/publi/ptrali.html" TargetMode="External" /><Relationship Id="rId171" Type="http://schemas.openxmlformats.org/officeDocument/2006/relationships/hyperlink" Target="http://www.statistik.zh.ch/themen/wohnbauindex.php" TargetMode="External" /><Relationship Id="rId172" Type="http://schemas.openxmlformats.org/officeDocument/2006/relationships/hyperlink" Target="http://www.bfs.admin.ch/bfs/portal/de/index/themen/05/05.html" TargetMode="External" /><Relationship Id="rId173" Type="http://schemas.openxmlformats.org/officeDocument/2006/relationships/hyperlink" Target="http://www.statistik.zh.ch/themen/wohnbauindex.php" TargetMode="External" /><Relationship Id="rId174" Type="http://schemas.openxmlformats.org/officeDocument/2006/relationships/hyperlink" Target="http://www.eda.admin.ch/eda/de/home/doc/publi/ptrali.html" TargetMode="External" /><Relationship Id="rId175" Type="http://schemas.openxmlformats.org/officeDocument/2006/relationships/hyperlink" Target="http://www.statistik.zh.ch/themen/wohnbauindex.php" TargetMode="External" /><Relationship Id="rId176" Type="http://schemas.openxmlformats.org/officeDocument/2006/relationships/hyperlink" Target="http://www.bfs.admin.ch/bfs/portal/de/index/themen/05/05.html" TargetMode="External" /><Relationship Id="rId177" Type="http://schemas.openxmlformats.org/officeDocument/2006/relationships/hyperlink" Target="http://www.eda.admin.ch/eda/de/home/doc/publi/ptrali.html" TargetMode="External" /><Relationship Id="rId178" Type="http://schemas.openxmlformats.org/officeDocument/2006/relationships/hyperlink" Target="http://www.statistik.zh.ch/themen/wohnbauindex.php" TargetMode="External" /><Relationship Id="rId179" Type="http://schemas.openxmlformats.org/officeDocument/2006/relationships/hyperlink" Target="http://www.eda.admin.ch/eda/de/home/doc/publi/ptrali.html" TargetMode="External" /><Relationship Id="rId180" Type="http://schemas.openxmlformats.org/officeDocument/2006/relationships/hyperlink" Target="http://www.statistik.zh.ch/themen/wohnbauindex.php" TargetMode="External" /><Relationship Id="rId181" Type="http://schemas.openxmlformats.org/officeDocument/2006/relationships/hyperlink" Target="mailto:paul.boegli@bfm.admin.ch" TargetMode="External" /><Relationship Id="rId182" Type="http://schemas.openxmlformats.org/officeDocument/2006/relationships/drawing" Target="../drawings/drawing41.xml" /><Relationship Id="rId18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pane ySplit="3" topLeftCell="A4" activePane="bottomLeft" state="frozen"/>
      <selection pane="topLeft" activeCell="A1" sqref="A1:L1"/>
      <selection pane="bottomLeft" activeCell="A1" sqref="A1"/>
    </sheetView>
  </sheetViews>
  <sheetFormatPr defaultColWidth="11.421875" defaultRowHeight="12.75"/>
  <cols>
    <col min="1" max="1" width="9.28125" style="0" customWidth="1"/>
    <col min="2" max="2" width="112.421875" style="0" bestFit="1" customWidth="1"/>
    <col min="3" max="3" width="9.57421875" style="109" bestFit="1" customWidth="1"/>
    <col min="4" max="4" width="78.421875" style="0" bestFit="1" customWidth="1"/>
  </cols>
  <sheetData>
    <row r="1" spans="1:3" s="112" customFormat="1" ht="18">
      <c r="A1" s="116" t="s">
        <v>410</v>
      </c>
      <c r="B1" s="116"/>
      <c r="C1" s="111"/>
    </row>
    <row r="2" spans="1:3" ht="12.75">
      <c r="A2" s="110"/>
      <c r="B2" s="110"/>
      <c r="C2" s="108"/>
    </row>
    <row r="3" spans="1:4" s="115" customFormat="1" ht="12.75">
      <c r="A3" s="113" t="s">
        <v>481</v>
      </c>
      <c r="B3" s="113" t="s">
        <v>482</v>
      </c>
      <c r="C3" s="114" t="s">
        <v>483</v>
      </c>
      <c r="D3" s="115" t="s">
        <v>484</v>
      </c>
    </row>
    <row r="4" spans="1:4" ht="12.75">
      <c r="A4" s="117" t="s">
        <v>614</v>
      </c>
      <c r="B4" t="s">
        <v>613</v>
      </c>
      <c r="C4" s="108" t="s">
        <v>704</v>
      </c>
      <c r="D4" t="s">
        <v>494</v>
      </c>
    </row>
    <row r="5" spans="1:4" ht="12.75">
      <c r="A5" s="117" t="s">
        <v>411</v>
      </c>
      <c r="B5" t="s">
        <v>412</v>
      </c>
      <c r="C5" s="108">
        <v>2000</v>
      </c>
      <c r="D5" t="s">
        <v>494</v>
      </c>
    </row>
    <row r="6" spans="1:4" ht="12.75">
      <c r="A6" s="117" t="s">
        <v>413</v>
      </c>
      <c r="B6" t="s">
        <v>412</v>
      </c>
      <c r="C6" s="108">
        <v>1990</v>
      </c>
      <c r="D6" t="s">
        <v>494</v>
      </c>
    </row>
    <row r="7" spans="1:4" ht="12.75">
      <c r="A7" s="117" t="s">
        <v>414</v>
      </c>
      <c r="B7" t="s">
        <v>664</v>
      </c>
      <c r="C7" s="108" t="s">
        <v>731</v>
      </c>
      <c r="D7" t="s">
        <v>293</v>
      </c>
    </row>
    <row r="8" spans="1:4" ht="12.75">
      <c r="A8" s="117" t="s">
        <v>415</v>
      </c>
      <c r="B8" t="s">
        <v>416</v>
      </c>
      <c r="C8" s="108" t="s">
        <v>417</v>
      </c>
      <c r="D8" t="s">
        <v>295</v>
      </c>
    </row>
    <row r="9" spans="1:4" ht="12.75">
      <c r="A9" s="117" t="s">
        <v>418</v>
      </c>
      <c r="B9" t="s">
        <v>419</v>
      </c>
      <c r="C9" s="108" t="s">
        <v>791</v>
      </c>
      <c r="D9" t="s">
        <v>293</v>
      </c>
    </row>
    <row r="10" spans="1:4" ht="12.75">
      <c r="A10" s="117" t="s">
        <v>420</v>
      </c>
      <c r="B10" t="s">
        <v>674</v>
      </c>
      <c r="C10" s="108" t="s">
        <v>421</v>
      </c>
      <c r="D10" t="s">
        <v>295</v>
      </c>
    </row>
    <row r="11" spans="1:4" ht="12.75">
      <c r="A11" s="117" t="s">
        <v>422</v>
      </c>
      <c r="B11" t="s">
        <v>662</v>
      </c>
      <c r="C11" s="108" t="s">
        <v>770</v>
      </c>
      <c r="D11" t="s">
        <v>293</v>
      </c>
    </row>
    <row r="12" spans="1:4" ht="12.75">
      <c r="A12" s="117" t="s">
        <v>423</v>
      </c>
      <c r="B12" t="s">
        <v>673</v>
      </c>
      <c r="C12" s="108" t="s">
        <v>770</v>
      </c>
      <c r="D12" t="s">
        <v>293</v>
      </c>
    </row>
    <row r="13" spans="1:4" ht="12.75">
      <c r="A13" s="117" t="s">
        <v>424</v>
      </c>
      <c r="B13" t="s">
        <v>663</v>
      </c>
      <c r="C13" s="108" t="s">
        <v>425</v>
      </c>
      <c r="D13" t="s">
        <v>295</v>
      </c>
    </row>
    <row r="14" spans="1:4" ht="12.75">
      <c r="A14" s="117" t="s">
        <v>426</v>
      </c>
      <c r="B14" t="s">
        <v>663</v>
      </c>
      <c r="C14" s="108" t="s">
        <v>770</v>
      </c>
      <c r="D14" t="s">
        <v>293</v>
      </c>
    </row>
    <row r="15" spans="1:4" ht="12.75">
      <c r="A15" s="117" t="s">
        <v>427</v>
      </c>
      <c r="B15" t="s">
        <v>665</v>
      </c>
      <c r="C15" s="108" t="s">
        <v>792</v>
      </c>
      <c r="D15" t="s">
        <v>293</v>
      </c>
    </row>
    <row r="16" spans="1:4" ht="12.75">
      <c r="A16" s="117" t="s">
        <v>428</v>
      </c>
      <c r="B16" t="s">
        <v>666</v>
      </c>
      <c r="C16" s="108" t="s">
        <v>793</v>
      </c>
      <c r="D16" t="s">
        <v>293</v>
      </c>
    </row>
    <row r="17" spans="1:4" ht="12.75">
      <c r="A17" s="117" t="s">
        <v>429</v>
      </c>
      <c r="B17" t="s">
        <v>430</v>
      </c>
      <c r="C17" s="108" t="s">
        <v>794</v>
      </c>
      <c r="D17" t="s">
        <v>293</v>
      </c>
    </row>
    <row r="18" spans="1:4" ht="12.75">
      <c r="A18" s="117" t="s">
        <v>431</v>
      </c>
      <c r="B18" t="s">
        <v>432</v>
      </c>
      <c r="C18" s="108" t="s">
        <v>433</v>
      </c>
      <c r="D18" t="s">
        <v>295</v>
      </c>
    </row>
    <row r="19" spans="1:4" ht="12.75">
      <c r="A19" s="117" t="s">
        <v>434</v>
      </c>
      <c r="B19" t="s">
        <v>435</v>
      </c>
      <c r="C19" s="108" t="s">
        <v>770</v>
      </c>
      <c r="D19" t="s">
        <v>296</v>
      </c>
    </row>
    <row r="20" spans="1:4" ht="12.75">
      <c r="A20" s="117" t="s">
        <v>436</v>
      </c>
      <c r="B20" t="s">
        <v>667</v>
      </c>
      <c r="C20" s="108" t="s">
        <v>770</v>
      </c>
      <c r="D20" t="s">
        <v>296</v>
      </c>
    </row>
    <row r="21" spans="1:4" ht="12.75">
      <c r="A21" s="117" t="s">
        <v>437</v>
      </c>
      <c r="B21" t="s">
        <v>668</v>
      </c>
      <c r="C21" s="108" t="s">
        <v>771</v>
      </c>
      <c r="D21" t="s">
        <v>297</v>
      </c>
    </row>
    <row r="22" spans="1:4" ht="12.75">
      <c r="A22" s="117" t="s">
        <v>438</v>
      </c>
      <c r="B22" t="s">
        <v>577</v>
      </c>
      <c r="C22" s="108" t="s">
        <v>772</v>
      </c>
      <c r="D22" t="s">
        <v>296</v>
      </c>
    </row>
    <row r="23" spans="1:4" ht="12.75">
      <c r="A23" s="117" t="s">
        <v>439</v>
      </c>
      <c r="B23" t="s">
        <v>578</v>
      </c>
      <c r="C23" s="108" t="s">
        <v>698</v>
      </c>
      <c r="D23" t="s">
        <v>296</v>
      </c>
    </row>
    <row r="24" spans="1:4" ht="12.75">
      <c r="A24" s="117" t="s">
        <v>440</v>
      </c>
      <c r="B24" t="s">
        <v>441</v>
      </c>
      <c r="C24" s="108" t="s">
        <v>775</v>
      </c>
      <c r="D24" t="s">
        <v>296</v>
      </c>
    </row>
    <row r="25" spans="1:4" ht="12.75">
      <c r="A25" s="117" t="s">
        <v>442</v>
      </c>
      <c r="B25" t="s">
        <v>710</v>
      </c>
      <c r="C25" s="108" t="s">
        <v>770</v>
      </c>
      <c r="D25" t="s">
        <v>296</v>
      </c>
    </row>
    <row r="26" spans="1:4" ht="12.75">
      <c r="A26" s="117" t="s">
        <v>443</v>
      </c>
      <c r="B26" t="s">
        <v>444</v>
      </c>
      <c r="C26" s="108" t="s">
        <v>737</v>
      </c>
      <c r="D26" t="s">
        <v>687</v>
      </c>
    </row>
    <row r="27" spans="1:4" ht="12.75">
      <c r="A27" s="117" t="s">
        <v>445</v>
      </c>
      <c r="B27" t="s">
        <v>446</v>
      </c>
      <c r="C27" s="108" t="s">
        <v>770</v>
      </c>
      <c r="D27" t="s">
        <v>687</v>
      </c>
    </row>
    <row r="28" spans="1:4" ht="12.75">
      <c r="A28" s="117" t="s">
        <v>447</v>
      </c>
      <c r="B28" t="s">
        <v>448</v>
      </c>
      <c r="C28" s="108" t="s">
        <v>699</v>
      </c>
      <c r="D28" t="s">
        <v>687</v>
      </c>
    </row>
    <row r="29" spans="1:4" ht="12.75">
      <c r="A29" s="117" t="s">
        <v>449</v>
      </c>
      <c r="B29" t="s">
        <v>450</v>
      </c>
      <c r="C29" s="108" t="s">
        <v>775</v>
      </c>
      <c r="D29" t="s">
        <v>711</v>
      </c>
    </row>
    <row r="30" spans="1:4" ht="12.75">
      <c r="A30" s="117" t="s">
        <v>451</v>
      </c>
      <c r="B30" t="s">
        <v>452</v>
      </c>
      <c r="C30" s="108" t="s">
        <v>453</v>
      </c>
      <c r="D30" t="s">
        <v>302</v>
      </c>
    </row>
    <row r="31" spans="1:4" ht="12.75">
      <c r="A31" s="117" t="s">
        <v>454</v>
      </c>
      <c r="B31" t="s">
        <v>529</v>
      </c>
      <c r="C31" s="108" t="s">
        <v>770</v>
      </c>
      <c r="D31" t="s">
        <v>296</v>
      </c>
    </row>
    <row r="32" spans="1:4" ht="12.75">
      <c r="A32" s="117" t="s">
        <v>455</v>
      </c>
      <c r="B32" t="s">
        <v>587</v>
      </c>
      <c r="C32" s="108" t="s">
        <v>770</v>
      </c>
      <c r="D32" t="s">
        <v>296</v>
      </c>
    </row>
    <row r="33" spans="1:4" ht="12.75">
      <c r="A33" s="117" t="s">
        <v>456</v>
      </c>
      <c r="B33" t="s">
        <v>457</v>
      </c>
      <c r="C33" s="108" t="s">
        <v>773</v>
      </c>
      <c r="D33" t="s">
        <v>687</v>
      </c>
    </row>
    <row r="34" spans="1:4" ht="12.75">
      <c r="A34" s="117" t="s">
        <v>458</v>
      </c>
      <c r="B34" t="s">
        <v>459</v>
      </c>
      <c r="C34" s="108" t="s">
        <v>774</v>
      </c>
      <c r="D34" t="s">
        <v>687</v>
      </c>
    </row>
    <row r="35" spans="1:4" ht="12.75">
      <c r="A35" s="117" t="s">
        <v>460</v>
      </c>
      <c r="B35" t="s">
        <v>461</v>
      </c>
      <c r="C35" s="108" t="s">
        <v>699</v>
      </c>
      <c r="D35" t="s">
        <v>687</v>
      </c>
    </row>
    <row r="36" spans="1:4" ht="12.75">
      <c r="A36" s="117" t="s">
        <v>462</v>
      </c>
      <c r="B36" t="s">
        <v>463</v>
      </c>
      <c r="C36" s="108" t="s">
        <v>775</v>
      </c>
      <c r="D36" t="s">
        <v>296</v>
      </c>
    </row>
    <row r="37" spans="1:4" ht="12.75">
      <c r="A37" s="117" t="s">
        <v>464</v>
      </c>
      <c r="B37" t="s">
        <v>509</v>
      </c>
      <c r="C37" s="108" t="s">
        <v>775</v>
      </c>
      <c r="D37" t="s">
        <v>298</v>
      </c>
    </row>
    <row r="38" spans="1:4" ht="12.75">
      <c r="A38" s="117" t="s">
        <v>465</v>
      </c>
      <c r="B38" t="s">
        <v>466</v>
      </c>
      <c r="C38" s="108" t="s">
        <v>776</v>
      </c>
      <c r="D38" t="s">
        <v>296</v>
      </c>
    </row>
    <row r="39" spans="1:4" ht="12.75">
      <c r="A39" s="117" t="s">
        <v>467</v>
      </c>
      <c r="B39" t="s">
        <v>468</v>
      </c>
      <c r="C39" s="108" t="s">
        <v>776</v>
      </c>
      <c r="D39" t="s">
        <v>296</v>
      </c>
    </row>
    <row r="40" spans="1:4" ht="12.75">
      <c r="A40" s="117" t="s">
        <v>469</v>
      </c>
      <c r="B40" t="s">
        <v>470</v>
      </c>
      <c r="C40" s="108" t="s">
        <v>795</v>
      </c>
      <c r="D40" t="s">
        <v>296</v>
      </c>
    </row>
    <row r="41" spans="1:4" ht="12.75">
      <c r="A41" s="118" t="s">
        <v>471</v>
      </c>
      <c r="B41" s="41" t="s">
        <v>497</v>
      </c>
      <c r="C41" s="108" t="s">
        <v>778</v>
      </c>
      <c r="D41" s="124" t="s">
        <v>712</v>
      </c>
    </row>
    <row r="42" spans="1:4" ht="12.75">
      <c r="A42" s="117" t="s">
        <v>472</v>
      </c>
      <c r="B42" t="s">
        <v>510</v>
      </c>
      <c r="C42" s="262" t="s">
        <v>731</v>
      </c>
      <c r="D42" t="s">
        <v>325</v>
      </c>
    </row>
    <row r="43" spans="1:4" ht="12.75">
      <c r="A43" s="117" t="s">
        <v>473</v>
      </c>
      <c r="B43" t="s">
        <v>498</v>
      </c>
      <c r="C43" s="108" t="s">
        <v>724</v>
      </c>
      <c r="D43" t="s">
        <v>341</v>
      </c>
    </row>
    <row r="44" spans="1:4" ht="12.75">
      <c r="A44" s="117" t="s">
        <v>474</v>
      </c>
      <c r="B44" t="s">
        <v>485</v>
      </c>
      <c r="C44" s="108" t="s">
        <v>715</v>
      </c>
      <c r="D44" t="s">
        <v>345</v>
      </c>
    </row>
    <row r="45" spans="1:4" ht="12.75">
      <c r="A45" s="117" t="s">
        <v>475</v>
      </c>
      <c r="B45" t="s">
        <v>476</v>
      </c>
      <c r="C45" s="108" t="s">
        <v>729</v>
      </c>
      <c r="D45" t="s">
        <v>686</v>
      </c>
    </row>
    <row r="46" spans="1:4" ht="12.75">
      <c r="A46" s="117" t="s">
        <v>478</v>
      </c>
      <c r="B46" t="s">
        <v>499</v>
      </c>
      <c r="C46" s="108" t="s">
        <v>479</v>
      </c>
      <c r="D46" t="s">
        <v>477</v>
      </c>
    </row>
    <row r="47" spans="1:4" ht="12.75">
      <c r="A47" s="117" t="s">
        <v>480</v>
      </c>
      <c r="B47" t="s">
        <v>499</v>
      </c>
      <c r="C47" s="262" t="s">
        <v>737</v>
      </c>
      <c r="D47" s="103" t="s">
        <v>648</v>
      </c>
    </row>
  </sheetData>
  <sheetProtection/>
  <hyperlinks>
    <hyperlink ref="A5" location="T_7.1_01!A1" display="T_7.1_01"/>
    <hyperlink ref="A6" location="T_7.1_02!A1" display="T_7.1_02"/>
    <hyperlink ref="A7" location="T_7.1_03!A1" display="T_7.1_03"/>
    <hyperlink ref="A8" location="T_7.1_04!A1" display="T_7.1_04"/>
    <hyperlink ref="A9" location="T_7.1_05!A1" display="T_7.1_05"/>
    <hyperlink ref="A10" location="T_7.1_06!A1" display="T_7.1_06"/>
    <hyperlink ref="A11" location="T_7.1_07!A1" display="T_7.1_07"/>
    <hyperlink ref="A12" location="T_7.1_08!A1" display="T_7.1_08"/>
    <hyperlink ref="A13" location="T_7.1_09!A1" display="T_7.1_09"/>
    <hyperlink ref="A14" location="T_7.1_10!A1" display="T_7.1_10"/>
    <hyperlink ref="A15" location="T_7.1_11!A1" display="T_7.1_11"/>
    <hyperlink ref="A16" location="T_7.1_12!A1" display="T_7.1_12"/>
    <hyperlink ref="A17" location="T_7.1_13!A1" display="T_7.1_13"/>
    <hyperlink ref="A18" location="T_7.1_14!A1" display="T_7.1_14"/>
    <hyperlink ref="A19" location="T_7.1_15!A1" display="T_7.1_15"/>
    <hyperlink ref="A20" location="T_7.1_16!A1" display="T_7.1_16"/>
    <hyperlink ref="A21" location="T_7.1_17!A1" display="T_7.1_17"/>
    <hyperlink ref="A22" location="T_7.1_18!A1" display="T_7.1_18"/>
    <hyperlink ref="A23" location="T_7.1_19!A1" display="T_7.1_19"/>
    <hyperlink ref="A24" location="T_7.1_20!A1" display="T_7.1_20"/>
    <hyperlink ref="A25" location="T_7.1_21!A1" display="T_7.1_21"/>
    <hyperlink ref="A26" location="T_7.1_22!A1" display="T_7.1_22"/>
    <hyperlink ref="A27" location="T_7.1_23!A1" display="T_7.1_23"/>
    <hyperlink ref="A28" location="T_7.1_24!A1" display="T_7.1_24"/>
    <hyperlink ref="A29" location="T_7.1_25!A1" display="T_7.1_25"/>
    <hyperlink ref="A30" location="T_7.1_26!A1" display="T_7.1_26"/>
    <hyperlink ref="A31" location="T_7.1_27!A1" display="T_7.1_27"/>
    <hyperlink ref="A32" location="T_7.1_28!A1" display="T_7.1_28"/>
    <hyperlink ref="A33" location="T_7.1_29!A1" display="T_7.1_29"/>
    <hyperlink ref="A34" location="T_7.1_30!A1" display="T_7.1_30"/>
    <hyperlink ref="A35" location="T_7.1_31!A1" display="T_7.1_31"/>
    <hyperlink ref="A36" location="T_7.1_32!A1" display="T_7.1_32"/>
    <hyperlink ref="A37" location="T_7.1_33!A1" display="T_7.1_33"/>
    <hyperlink ref="A38" location="T_7.1_34!A1" display="T_7.1_34"/>
    <hyperlink ref="A39" location="T_7.1_35!A1" display="T_7.1_35"/>
    <hyperlink ref="A40" location="T_7.1_36!A1" display="T_7.1_36"/>
    <hyperlink ref="A41" location="T_7.1_37!A1" display="T_7.1_37"/>
    <hyperlink ref="A42" location="T_7.2_01!A1" display="T_7.2_01"/>
    <hyperlink ref="A43" location="T_7.2_03!A1" display="T_7.2_03"/>
    <hyperlink ref="A44" location="T_7.2_04!A1" display="T_7.2_04"/>
    <hyperlink ref="A45" location="T_7.2_05!A1" display="T_7.2_05"/>
    <hyperlink ref="A46" location="T_7.2_06!A1" display="T_7.2_06"/>
    <hyperlink ref="A47" location="T_7.2_07!A1" display="T_7.2_07"/>
    <hyperlink ref="A4" location="T_7.1_38!A1" display="T_7.1_38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9.00390625" style="26" customWidth="1"/>
    <col min="2" max="2" width="7.57421875" style="26" bestFit="1" customWidth="1"/>
    <col min="3" max="3" width="7.28125" style="26" bestFit="1" customWidth="1"/>
    <col min="4" max="4" width="8.57421875" style="26" bestFit="1" customWidth="1"/>
    <col min="5" max="5" width="16.140625" style="26" customWidth="1"/>
    <col min="6" max="7" width="11.421875" style="26" customWidth="1"/>
    <col min="8" max="8" width="30.57421875" style="26" customWidth="1"/>
    <col min="9" max="16384" width="11.421875" style="26" customWidth="1"/>
  </cols>
  <sheetData>
    <row r="1" ht="12.75" customHeight="1">
      <c r="A1" s="26" t="s">
        <v>56</v>
      </c>
    </row>
    <row r="2" ht="12.75" customHeight="1">
      <c r="A2" s="41" t="s">
        <v>741</v>
      </c>
    </row>
    <row r="5" spans="1:5" ht="24" customHeight="1">
      <c r="A5" s="389" t="s">
        <v>21</v>
      </c>
      <c r="B5" s="386" t="s">
        <v>659</v>
      </c>
      <c r="C5" s="388"/>
      <c r="D5" s="388"/>
      <c r="E5" s="24"/>
    </row>
    <row r="6" spans="1:5" s="29" customFormat="1" ht="12.75">
      <c r="A6" s="389"/>
      <c r="B6" s="174" t="s">
        <v>23</v>
      </c>
      <c r="C6" s="174" t="s">
        <v>304</v>
      </c>
      <c r="D6" s="174" t="s">
        <v>305</v>
      </c>
      <c r="E6" s="28"/>
    </row>
    <row r="7" spans="1:5" ht="12.75">
      <c r="A7" s="25" t="s">
        <v>39</v>
      </c>
      <c r="B7" s="90">
        <v>140</v>
      </c>
      <c r="C7" s="90">
        <v>84</v>
      </c>
      <c r="D7" s="90">
        <v>56</v>
      </c>
      <c r="E7" s="25"/>
    </row>
    <row r="8" spans="1:5" ht="12.75">
      <c r="A8" s="25" t="s">
        <v>40</v>
      </c>
      <c r="B8" s="90">
        <v>140</v>
      </c>
      <c r="C8" s="90">
        <v>83</v>
      </c>
      <c r="D8" s="90">
        <v>57</v>
      </c>
      <c r="E8" s="25"/>
    </row>
    <row r="9" spans="1:5" ht="12.75">
      <c r="A9" s="25" t="s">
        <v>41</v>
      </c>
      <c r="B9" s="90">
        <v>124</v>
      </c>
      <c r="C9" s="90">
        <v>68</v>
      </c>
      <c r="D9" s="90">
        <v>56</v>
      </c>
      <c r="E9" s="25"/>
    </row>
    <row r="10" spans="1:5" ht="12.75">
      <c r="A10" s="25" t="s">
        <v>42</v>
      </c>
      <c r="B10" s="90">
        <v>135</v>
      </c>
      <c r="C10" s="90">
        <v>72</v>
      </c>
      <c r="D10" s="90">
        <v>63</v>
      </c>
      <c r="E10" s="25"/>
    </row>
    <row r="11" spans="1:5" ht="12.75">
      <c r="A11" s="25" t="s">
        <v>43</v>
      </c>
      <c r="B11" s="90">
        <v>136</v>
      </c>
      <c r="C11" s="90">
        <v>77</v>
      </c>
      <c r="D11" s="90">
        <v>59</v>
      </c>
      <c r="E11" s="25"/>
    </row>
    <row r="12" spans="1:5" ht="12.75">
      <c r="A12" s="25" t="s">
        <v>273</v>
      </c>
      <c r="B12" s="90">
        <v>118</v>
      </c>
      <c r="C12" s="90">
        <v>76</v>
      </c>
      <c r="D12" s="90">
        <v>42</v>
      </c>
      <c r="E12" s="25"/>
    </row>
    <row r="13" spans="1:5" ht="12.75">
      <c r="A13" s="25" t="s">
        <v>316</v>
      </c>
      <c r="B13" s="90">
        <v>113</v>
      </c>
      <c r="C13" s="90">
        <v>75</v>
      </c>
      <c r="D13" s="90">
        <v>38</v>
      </c>
      <c r="E13" s="25"/>
    </row>
    <row r="14" spans="1:5" s="29" customFormat="1" ht="12.75">
      <c r="A14" s="28" t="s">
        <v>489</v>
      </c>
      <c r="B14" s="93">
        <v>102</v>
      </c>
      <c r="C14" s="93">
        <v>62</v>
      </c>
      <c r="D14" s="93">
        <v>40</v>
      </c>
      <c r="E14" s="28"/>
    </row>
    <row r="15" spans="1:5" ht="12.75">
      <c r="A15" s="25" t="s">
        <v>513</v>
      </c>
      <c r="B15" s="90">
        <v>124</v>
      </c>
      <c r="C15" s="90">
        <v>70</v>
      </c>
      <c r="D15" s="90">
        <v>54</v>
      </c>
      <c r="E15" s="25"/>
    </row>
    <row r="16" spans="1:7" ht="12.75">
      <c r="A16" s="25" t="s">
        <v>593</v>
      </c>
      <c r="B16" s="90">
        <v>115</v>
      </c>
      <c r="C16" s="90">
        <v>70</v>
      </c>
      <c r="D16" s="90">
        <v>45</v>
      </c>
      <c r="E16" s="28"/>
      <c r="F16" s="29"/>
      <c r="G16" s="29"/>
    </row>
    <row r="17" spans="1:7" ht="12.75">
      <c r="A17" s="39" t="s">
        <v>633</v>
      </c>
      <c r="B17" s="90">
        <v>73</v>
      </c>
      <c r="C17" s="90">
        <v>49</v>
      </c>
      <c r="D17" s="90">
        <v>24</v>
      </c>
      <c r="E17" s="28"/>
      <c r="F17" s="29"/>
      <c r="G17" s="29"/>
    </row>
    <row r="18" spans="1:7" ht="12.75">
      <c r="A18" s="39" t="s">
        <v>649</v>
      </c>
      <c r="B18" s="90">
        <v>58</v>
      </c>
      <c r="C18" s="90">
        <v>45</v>
      </c>
      <c r="D18" s="90">
        <v>13</v>
      </c>
      <c r="E18" s="28"/>
      <c r="F18" s="29"/>
      <c r="G18" s="29"/>
    </row>
    <row r="19" spans="1:7" ht="12.75">
      <c r="A19" s="39" t="s">
        <v>678</v>
      </c>
      <c r="B19" s="90">
        <v>46</v>
      </c>
      <c r="C19" s="90">
        <v>31</v>
      </c>
      <c r="D19" s="90">
        <v>15</v>
      </c>
      <c r="E19" s="28"/>
      <c r="F19" s="29"/>
      <c r="G19" s="29"/>
    </row>
    <row r="20" spans="1:7" ht="12.75">
      <c r="A20" s="39" t="s">
        <v>688</v>
      </c>
      <c r="B20" s="90">
        <v>39</v>
      </c>
      <c r="C20" s="90">
        <v>26</v>
      </c>
      <c r="D20" s="90">
        <v>13</v>
      </c>
      <c r="E20" s="28"/>
      <c r="F20" s="29"/>
      <c r="G20" s="29"/>
    </row>
    <row r="21" spans="1:7" ht="12.75">
      <c r="A21" s="39" t="s">
        <v>738</v>
      </c>
      <c r="B21" s="90">
        <v>47</v>
      </c>
      <c r="C21" s="90">
        <v>29</v>
      </c>
      <c r="D21" s="90">
        <v>18</v>
      </c>
      <c r="E21" s="28"/>
      <c r="F21" s="29"/>
      <c r="G21" s="29"/>
    </row>
    <row r="22" spans="1:5" ht="12.75" customHeight="1">
      <c r="A22" s="27"/>
      <c r="B22" s="173"/>
      <c r="C22" s="173"/>
      <c r="D22" s="173"/>
      <c r="E22" s="25"/>
    </row>
    <row r="23" spans="1:5" ht="12.75" customHeight="1">
      <c r="A23" s="26" t="s">
        <v>285</v>
      </c>
      <c r="B23" s="175"/>
      <c r="C23" s="175"/>
      <c r="D23" s="176"/>
      <c r="E23" s="34"/>
    </row>
    <row r="24" spans="1:4" ht="12.75" customHeight="1">
      <c r="A24" s="26" t="s">
        <v>293</v>
      </c>
      <c r="B24" s="175"/>
      <c r="C24" s="175"/>
      <c r="D24" s="175"/>
    </row>
    <row r="25" spans="2:4" ht="12.75" customHeight="1">
      <c r="B25" s="175"/>
      <c r="C25" s="175"/>
      <c r="D25" s="175"/>
    </row>
    <row r="26" spans="2:4" ht="12.75" customHeight="1">
      <c r="B26" s="175"/>
      <c r="C26" s="175"/>
      <c r="D26" s="175"/>
    </row>
    <row r="27" spans="2:4" ht="12.75" customHeight="1">
      <c r="B27" s="175"/>
      <c r="C27" s="175"/>
      <c r="D27" s="175"/>
    </row>
    <row r="28" spans="2:4" ht="12.75" customHeight="1">
      <c r="B28" s="175"/>
      <c r="C28" s="175"/>
      <c r="D28" s="175"/>
    </row>
    <row r="29" spans="2:4" ht="12.75" customHeight="1">
      <c r="B29" s="175"/>
      <c r="C29" s="175"/>
      <c r="D29" s="175"/>
    </row>
    <row r="30" spans="2:4" ht="12.75" customHeight="1">
      <c r="B30" s="175"/>
      <c r="C30" s="175"/>
      <c r="D30" s="175"/>
    </row>
    <row r="31" spans="2:4" ht="12.75" customHeight="1">
      <c r="B31" s="175"/>
      <c r="C31" s="175"/>
      <c r="D31" s="175"/>
    </row>
    <row r="32" spans="2:4" ht="12.75" customHeight="1">
      <c r="B32" s="175"/>
      <c r="C32" s="175"/>
      <c r="D32" s="175"/>
    </row>
    <row r="33" spans="2:4" ht="12.75" customHeight="1">
      <c r="B33" s="175"/>
      <c r="C33" s="175"/>
      <c r="D33" s="175"/>
    </row>
    <row r="34" spans="2:4" ht="12.75" customHeight="1">
      <c r="B34" s="175"/>
      <c r="C34" s="175"/>
      <c r="D34" s="175"/>
    </row>
    <row r="35" spans="2:4" ht="12.75" customHeight="1">
      <c r="B35" s="175"/>
      <c r="C35" s="175"/>
      <c r="D35" s="175"/>
    </row>
    <row r="36" spans="2:4" ht="12.75" customHeight="1">
      <c r="B36" s="175"/>
      <c r="C36" s="175"/>
      <c r="D36" s="175"/>
    </row>
    <row r="37" spans="2:4" ht="12.75" customHeight="1">
      <c r="B37" s="175"/>
      <c r="C37" s="175"/>
      <c r="D37" s="175"/>
    </row>
    <row r="38" spans="2:11" ht="12.75" customHeight="1">
      <c r="B38" s="175"/>
      <c r="C38" s="175"/>
      <c r="D38" s="175"/>
      <c r="I38" s="175"/>
      <c r="J38" s="175"/>
      <c r="K38" s="175"/>
    </row>
    <row r="39" spans="2:11" ht="12.75" customHeight="1">
      <c r="B39" s="175"/>
      <c r="C39" s="175"/>
      <c r="D39" s="175"/>
      <c r="I39" s="356"/>
      <c r="J39" s="356"/>
      <c r="K39" s="356"/>
    </row>
    <row r="40" spans="2:11" ht="12.75" customHeight="1">
      <c r="B40" s="175"/>
      <c r="C40" s="175"/>
      <c r="D40" s="175"/>
      <c r="I40" s="356"/>
      <c r="J40" s="356"/>
      <c r="K40" s="356"/>
    </row>
    <row r="41" spans="2:11" ht="12.75" customHeight="1">
      <c r="B41" s="175"/>
      <c r="C41" s="175"/>
      <c r="D41" s="175"/>
      <c r="I41" s="175"/>
      <c r="J41" s="175"/>
      <c r="K41" s="175"/>
    </row>
    <row r="42" spans="2:4" ht="12.75" customHeight="1">
      <c r="B42" s="175"/>
      <c r="C42" s="175"/>
      <c r="D42" s="175"/>
    </row>
    <row r="43" spans="2:4" ht="12.75" customHeight="1">
      <c r="B43" s="175"/>
      <c r="C43" s="175"/>
      <c r="D43" s="175"/>
    </row>
    <row r="44" spans="2:4" ht="12.75" customHeight="1">
      <c r="B44" s="175"/>
      <c r="C44" s="175"/>
      <c r="D44" s="175"/>
    </row>
    <row r="45" spans="2:4" ht="12.75" customHeight="1">
      <c r="B45" s="175"/>
      <c r="C45" s="175"/>
      <c r="D45" s="175"/>
    </row>
    <row r="46" spans="2:4" ht="12.75" customHeight="1">
      <c r="B46" s="175"/>
      <c r="C46" s="175"/>
      <c r="D46" s="175"/>
    </row>
    <row r="47" spans="2:4" ht="12.75" customHeight="1">
      <c r="B47" s="175"/>
      <c r="C47" s="175"/>
      <c r="D47" s="175"/>
    </row>
    <row r="48" spans="2:4" ht="12.75" customHeight="1">
      <c r="B48" s="175"/>
      <c r="C48" s="175"/>
      <c r="D48" s="175"/>
    </row>
    <row r="49" spans="2:4" ht="12.75" customHeight="1">
      <c r="B49" s="175"/>
      <c r="C49" s="175"/>
      <c r="D49" s="175"/>
    </row>
    <row r="50" spans="2:4" ht="12.75" customHeight="1">
      <c r="B50" s="175"/>
      <c r="C50" s="175"/>
      <c r="D50" s="175"/>
    </row>
    <row r="51" spans="2:4" ht="12.75" customHeight="1">
      <c r="B51" s="175"/>
      <c r="C51" s="175"/>
      <c r="D51" s="175"/>
    </row>
    <row r="52" spans="2:4" ht="12.75" customHeight="1">
      <c r="B52" s="175"/>
      <c r="C52" s="175"/>
      <c r="D52" s="175"/>
    </row>
    <row r="53" spans="2:4" ht="12.75" customHeight="1">
      <c r="B53" s="175"/>
      <c r="C53" s="175"/>
      <c r="D53" s="175"/>
    </row>
    <row r="54" spans="2:4" ht="12.75" customHeight="1">
      <c r="B54" s="175"/>
      <c r="C54" s="175"/>
      <c r="D54" s="175"/>
    </row>
    <row r="55" spans="2:4" ht="12.75" customHeight="1">
      <c r="B55" s="175"/>
      <c r="C55" s="175"/>
      <c r="D55" s="175"/>
    </row>
    <row r="56" spans="2:4" ht="12.75" customHeight="1">
      <c r="B56" s="175"/>
      <c r="C56" s="175"/>
      <c r="D56" s="175"/>
    </row>
  </sheetData>
  <sheetProtection/>
  <mergeCells count="2"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7.28125" style="0" bestFit="1" customWidth="1"/>
    <col min="4" max="4" width="9.00390625" style="0" customWidth="1"/>
    <col min="5" max="5" width="7.57421875" style="0" bestFit="1" customWidth="1"/>
    <col min="6" max="6" width="7.140625" style="0" bestFit="1" customWidth="1"/>
    <col min="7" max="7" width="6.7109375" style="0" bestFit="1" customWidth="1"/>
    <col min="8" max="8" width="7.7109375" style="0" bestFit="1" customWidth="1"/>
  </cols>
  <sheetData>
    <row r="1" ht="12.75">
      <c r="A1" t="s">
        <v>57</v>
      </c>
    </row>
    <row r="2" ht="12.75">
      <c r="A2" s="221" t="s">
        <v>658</v>
      </c>
    </row>
    <row r="4" spans="1:8" ht="12.75" customHeight="1">
      <c r="A4" s="9"/>
      <c r="B4" s="177"/>
      <c r="C4" s="177"/>
      <c r="D4" s="177"/>
      <c r="E4" s="9"/>
      <c r="F4" s="3"/>
      <c r="G4" s="3"/>
      <c r="H4" s="16"/>
    </row>
    <row r="5" spans="1:8" ht="24" customHeight="1">
      <c r="A5" s="1" t="s">
        <v>21</v>
      </c>
      <c r="B5" s="386" t="s">
        <v>659</v>
      </c>
      <c r="C5" s="383"/>
      <c r="D5" s="383"/>
      <c r="E5" s="384" t="s">
        <v>47</v>
      </c>
      <c r="F5" s="384"/>
      <c r="G5" s="384"/>
      <c r="H5" s="385" t="s">
        <v>52</v>
      </c>
    </row>
    <row r="6" spans="1:8" s="32" customFormat="1" ht="12.75">
      <c r="A6" s="7"/>
      <c r="B6" s="85" t="s">
        <v>23</v>
      </c>
      <c r="C6" s="85" t="s">
        <v>304</v>
      </c>
      <c r="D6" s="85" t="s">
        <v>305</v>
      </c>
      <c r="E6" s="77" t="s">
        <v>23</v>
      </c>
      <c r="F6" s="77" t="s">
        <v>306</v>
      </c>
      <c r="G6" s="77" t="s">
        <v>307</v>
      </c>
      <c r="H6" s="385"/>
    </row>
    <row r="7" spans="1:10" ht="12.75">
      <c r="A7" s="1">
        <v>1930</v>
      </c>
      <c r="B7" s="90">
        <v>1471</v>
      </c>
      <c r="C7" s="90">
        <v>776</v>
      </c>
      <c r="D7" s="90">
        <v>695</v>
      </c>
      <c r="E7" s="31">
        <v>37</v>
      </c>
      <c r="F7" s="31">
        <v>21</v>
      </c>
      <c r="G7" s="31">
        <v>16</v>
      </c>
      <c r="H7" s="31">
        <v>37</v>
      </c>
      <c r="J7" s="68"/>
    </row>
    <row r="8" spans="1:8" ht="12.75">
      <c r="A8" s="1">
        <v>1935</v>
      </c>
      <c r="B8" s="90">
        <v>1468</v>
      </c>
      <c r="C8" s="90">
        <v>729</v>
      </c>
      <c r="D8" s="90">
        <v>739</v>
      </c>
      <c r="E8" s="31">
        <v>39</v>
      </c>
      <c r="F8" s="31">
        <v>24</v>
      </c>
      <c r="G8" s="31">
        <v>15</v>
      </c>
      <c r="H8" s="31">
        <v>39</v>
      </c>
    </row>
    <row r="9" spans="1:8" ht="12.75">
      <c r="A9" s="1">
        <v>1940</v>
      </c>
      <c r="B9" s="90">
        <v>1419</v>
      </c>
      <c r="C9" s="90">
        <v>695</v>
      </c>
      <c r="D9" s="90">
        <v>724</v>
      </c>
      <c r="E9" s="31">
        <v>42</v>
      </c>
      <c r="F9" s="31">
        <v>26</v>
      </c>
      <c r="G9" s="31">
        <v>16</v>
      </c>
      <c r="H9" s="31">
        <v>42</v>
      </c>
    </row>
    <row r="10" spans="1:8" ht="12.75">
      <c r="A10" s="1">
        <v>1945</v>
      </c>
      <c r="B10" s="90">
        <v>1444</v>
      </c>
      <c r="C10" s="90">
        <v>712</v>
      </c>
      <c r="D10" s="90">
        <v>732</v>
      </c>
      <c r="E10" s="31">
        <v>42</v>
      </c>
      <c r="F10" s="31">
        <v>27</v>
      </c>
      <c r="G10" s="31">
        <v>15</v>
      </c>
      <c r="H10" s="31">
        <v>42</v>
      </c>
    </row>
    <row r="11" spans="1:8" ht="12.75">
      <c r="A11" s="1">
        <v>1950</v>
      </c>
      <c r="B11" s="90">
        <v>1658</v>
      </c>
      <c r="C11" s="90">
        <v>817</v>
      </c>
      <c r="D11" s="90">
        <v>841</v>
      </c>
      <c r="E11" s="31">
        <v>50</v>
      </c>
      <c r="F11" s="31">
        <v>33</v>
      </c>
      <c r="G11" s="31">
        <v>17</v>
      </c>
      <c r="H11" s="31">
        <v>50</v>
      </c>
    </row>
    <row r="12" spans="1:8" ht="12.75">
      <c r="A12" s="1">
        <v>1955</v>
      </c>
      <c r="B12" s="90">
        <v>1941</v>
      </c>
      <c r="C12" s="90">
        <v>941</v>
      </c>
      <c r="D12" s="90">
        <v>1000</v>
      </c>
      <c r="E12" s="31">
        <v>56</v>
      </c>
      <c r="F12" s="31">
        <v>40</v>
      </c>
      <c r="G12" s="31">
        <v>16</v>
      </c>
      <c r="H12" s="31">
        <v>56</v>
      </c>
    </row>
    <row r="13" spans="1:8" ht="12.75">
      <c r="A13" s="1">
        <v>1960</v>
      </c>
      <c r="B13" s="90">
        <v>1947</v>
      </c>
      <c r="C13" s="90">
        <v>982</v>
      </c>
      <c r="D13" s="90">
        <v>965</v>
      </c>
      <c r="E13" s="31">
        <v>56</v>
      </c>
      <c r="F13" s="31">
        <v>40</v>
      </c>
      <c r="G13" s="31">
        <v>16</v>
      </c>
      <c r="H13" s="31">
        <v>56</v>
      </c>
    </row>
    <row r="14" spans="1:8" ht="12.75">
      <c r="A14" s="1">
        <v>1965</v>
      </c>
      <c r="B14" s="90">
        <v>2104</v>
      </c>
      <c r="C14" s="90">
        <v>1062</v>
      </c>
      <c r="D14" s="90">
        <v>1042</v>
      </c>
      <c r="E14" s="31">
        <v>67</v>
      </c>
      <c r="F14" s="31">
        <v>50</v>
      </c>
      <c r="G14" s="31">
        <v>17</v>
      </c>
      <c r="H14" s="31">
        <v>67</v>
      </c>
    </row>
    <row r="15" spans="1:8" ht="12.75">
      <c r="A15" s="1">
        <v>1970</v>
      </c>
      <c r="B15" s="90">
        <v>2412</v>
      </c>
      <c r="C15" s="90">
        <v>1214</v>
      </c>
      <c r="D15" s="90">
        <v>1198</v>
      </c>
      <c r="E15" s="31">
        <v>89</v>
      </c>
      <c r="F15" s="31">
        <v>59</v>
      </c>
      <c r="G15" s="31">
        <v>30</v>
      </c>
      <c r="H15" s="31">
        <v>89</v>
      </c>
    </row>
    <row r="16" spans="1:8" ht="12.75">
      <c r="A16" s="1">
        <v>1975</v>
      </c>
      <c r="B16" s="90">
        <v>2104</v>
      </c>
      <c r="C16" s="90">
        <v>1048</v>
      </c>
      <c r="D16" s="90">
        <v>1056</v>
      </c>
      <c r="E16" s="31">
        <v>86</v>
      </c>
      <c r="F16" s="31">
        <v>52</v>
      </c>
      <c r="G16" s="31">
        <v>34</v>
      </c>
      <c r="H16" s="31">
        <v>86</v>
      </c>
    </row>
    <row r="17" spans="1:8" ht="12.75">
      <c r="A17" s="1">
        <v>1980</v>
      </c>
      <c r="B17" s="90">
        <v>1960</v>
      </c>
      <c r="C17" s="90">
        <v>1003</v>
      </c>
      <c r="D17" s="90">
        <v>957</v>
      </c>
      <c r="E17" s="31">
        <v>95</v>
      </c>
      <c r="F17" s="31">
        <v>55</v>
      </c>
      <c r="G17" s="31">
        <v>40</v>
      </c>
      <c r="H17" s="31">
        <v>95</v>
      </c>
    </row>
    <row r="18" spans="1:8" ht="12.75">
      <c r="A18" s="1">
        <v>1985</v>
      </c>
      <c r="B18" s="90">
        <v>1732</v>
      </c>
      <c r="C18" s="90">
        <v>872</v>
      </c>
      <c r="D18" s="90">
        <v>860</v>
      </c>
      <c r="E18" s="31">
        <v>97</v>
      </c>
      <c r="F18" s="31">
        <v>52</v>
      </c>
      <c r="G18" s="31">
        <v>45</v>
      </c>
      <c r="H18" s="31">
        <v>99</v>
      </c>
    </row>
    <row r="19" spans="1:8" ht="12.75">
      <c r="A19" s="1"/>
      <c r="B19" s="90"/>
      <c r="C19" s="90"/>
      <c r="D19" s="90"/>
      <c r="E19" s="31"/>
      <c r="F19" s="31"/>
      <c r="G19" s="31"/>
      <c r="H19" s="31"/>
    </row>
    <row r="20" spans="1:8" ht="12.75">
      <c r="A20" s="1" t="s">
        <v>27</v>
      </c>
      <c r="B20" s="90">
        <v>1892</v>
      </c>
      <c r="C20" s="90">
        <v>975</v>
      </c>
      <c r="D20" s="90">
        <v>917</v>
      </c>
      <c r="E20" s="31">
        <v>115</v>
      </c>
      <c r="F20" s="31">
        <v>53</v>
      </c>
      <c r="G20" s="31">
        <v>62</v>
      </c>
      <c r="H20" s="31">
        <v>115</v>
      </c>
    </row>
    <row r="21" spans="1:8" ht="12.75">
      <c r="A21" s="1" t="s">
        <v>28</v>
      </c>
      <c r="B21" s="90">
        <v>1949</v>
      </c>
      <c r="C21" s="90">
        <v>991</v>
      </c>
      <c r="D21" s="90">
        <v>958</v>
      </c>
      <c r="E21" s="31" t="s">
        <v>25</v>
      </c>
      <c r="F21" s="31" t="s">
        <v>25</v>
      </c>
      <c r="G21" s="31" t="s">
        <v>25</v>
      </c>
      <c r="H21" s="31">
        <v>116</v>
      </c>
    </row>
    <row r="22" spans="1:8" ht="12.75">
      <c r="A22" s="1" t="s">
        <v>29</v>
      </c>
      <c r="B22" s="90">
        <v>1985</v>
      </c>
      <c r="C22" s="90">
        <v>1025</v>
      </c>
      <c r="D22" s="90">
        <v>960</v>
      </c>
      <c r="E22" s="31">
        <v>118</v>
      </c>
      <c r="F22" s="31">
        <v>52</v>
      </c>
      <c r="G22" s="31">
        <v>66</v>
      </c>
      <c r="H22" s="31">
        <v>118</v>
      </c>
    </row>
    <row r="23" spans="1:8" ht="12.75">
      <c r="A23" s="1" t="s">
        <v>30</v>
      </c>
      <c r="B23" s="90">
        <v>1986</v>
      </c>
      <c r="C23" s="90">
        <v>1008</v>
      </c>
      <c r="D23" s="90">
        <v>978</v>
      </c>
      <c r="E23" s="31">
        <v>118</v>
      </c>
      <c r="F23" s="31">
        <v>54</v>
      </c>
      <c r="G23" s="31">
        <v>64</v>
      </c>
      <c r="H23" s="31">
        <v>118</v>
      </c>
    </row>
    <row r="24" spans="1:8" s="32" customFormat="1" ht="12.75">
      <c r="A24" s="7" t="s">
        <v>31</v>
      </c>
      <c r="B24" s="90">
        <v>1845</v>
      </c>
      <c r="C24" s="90">
        <v>924</v>
      </c>
      <c r="D24" s="90">
        <v>921</v>
      </c>
      <c r="E24" s="31">
        <v>115</v>
      </c>
      <c r="F24" s="31">
        <v>49</v>
      </c>
      <c r="G24" s="31">
        <v>66</v>
      </c>
      <c r="H24" s="31">
        <v>109</v>
      </c>
    </row>
    <row r="25" spans="1:8" ht="12.75">
      <c r="A25" s="1" t="s">
        <v>32</v>
      </c>
      <c r="B25" s="90">
        <v>1963</v>
      </c>
      <c r="C25" s="90">
        <v>1018</v>
      </c>
      <c r="D25" s="90">
        <v>945</v>
      </c>
      <c r="E25" s="31">
        <v>119</v>
      </c>
      <c r="F25" s="31">
        <v>46</v>
      </c>
      <c r="G25" s="31">
        <v>73</v>
      </c>
      <c r="H25" s="31">
        <v>124</v>
      </c>
    </row>
    <row r="26" spans="1:8" ht="12.75">
      <c r="A26" s="1" t="s">
        <v>33</v>
      </c>
      <c r="B26" s="90">
        <v>1998</v>
      </c>
      <c r="C26" s="90">
        <v>1055</v>
      </c>
      <c r="D26" s="90">
        <v>943</v>
      </c>
      <c r="E26" s="31">
        <v>123</v>
      </c>
      <c r="F26" s="31">
        <v>50</v>
      </c>
      <c r="G26" s="31">
        <v>73</v>
      </c>
      <c r="H26" s="31">
        <v>123</v>
      </c>
    </row>
    <row r="27" spans="1:8" ht="12.75">
      <c r="A27" s="1" t="s">
        <v>34</v>
      </c>
      <c r="B27" s="90">
        <v>2021</v>
      </c>
      <c r="C27" s="90">
        <v>1043</v>
      </c>
      <c r="D27" s="90">
        <v>978</v>
      </c>
      <c r="E27" s="31">
        <v>134</v>
      </c>
      <c r="F27" s="31">
        <v>52</v>
      </c>
      <c r="G27" s="31">
        <v>82</v>
      </c>
      <c r="H27" s="31">
        <v>125</v>
      </c>
    </row>
    <row r="28" spans="1:8" ht="12.75">
      <c r="A28" s="1" t="s">
        <v>35</v>
      </c>
      <c r="B28" s="90">
        <v>2048</v>
      </c>
      <c r="C28" s="90">
        <v>1056</v>
      </c>
      <c r="D28" s="90">
        <v>992</v>
      </c>
      <c r="E28" s="31">
        <v>127</v>
      </c>
      <c r="F28" s="31">
        <v>46</v>
      </c>
      <c r="G28" s="31">
        <v>81</v>
      </c>
      <c r="H28" s="31">
        <v>127</v>
      </c>
    </row>
    <row r="29" spans="1:8" s="32" customFormat="1" ht="12.75">
      <c r="A29" s="7" t="s">
        <v>36</v>
      </c>
      <c r="B29" s="90">
        <v>2053</v>
      </c>
      <c r="C29" s="90">
        <v>1050</v>
      </c>
      <c r="D29" s="90">
        <v>1003</v>
      </c>
      <c r="E29" s="31">
        <v>127</v>
      </c>
      <c r="F29" s="31">
        <v>52</v>
      </c>
      <c r="G29" s="31">
        <v>75</v>
      </c>
      <c r="H29" s="31">
        <v>126</v>
      </c>
    </row>
    <row r="30" spans="1:8" ht="12.75">
      <c r="A30" s="1" t="s">
        <v>37</v>
      </c>
      <c r="B30" s="90">
        <v>2111</v>
      </c>
      <c r="C30" s="90">
        <v>1072</v>
      </c>
      <c r="D30" s="90">
        <v>1039</v>
      </c>
      <c r="E30" s="31">
        <v>128</v>
      </c>
      <c r="F30" s="31">
        <v>49</v>
      </c>
      <c r="G30" s="31">
        <v>79</v>
      </c>
      <c r="H30" s="31">
        <v>129</v>
      </c>
    </row>
    <row r="31" spans="1:10" ht="12.75">
      <c r="A31" s="1" t="s">
        <v>38</v>
      </c>
      <c r="B31" s="90">
        <v>2122</v>
      </c>
      <c r="C31" s="90">
        <v>1064</v>
      </c>
      <c r="D31" s="90">
        <v>1058</v>
      </c>
      <c r="E31" s="31">
        <v>132</v>
      </c>
      <c r="F31" s="31">
        <v>48</v>
      </c>
      <c r="G31" s="31">
        <v>84</v>
      </c>
      <c r="H31" s="31">
        <v>132</v>
      </c>
      <c r="J31" s="69"/>
    </row>
    <row r="32" spans="1:8" ht="12.75" customHeight="1">
      <c r="A32" s="9"/>
      <c r="B32" s="81"/>
      <c r="C32" s="81"/>
      <c r="D32" s="81"/>
      <c r="E32" s="31"/>
      <c r="F32" s="30"/>
      <c r="G32" s="30"/>
      <c r="H32" s="30"/>
    </row>
    <row r="33" spans="1:8" ht="12.75">
      <c r="A33" t="s">
        <v>292</v>
      </c>
      <c r="B33" s="109"/>
      <c r="C33" s="109"/>
      <c r="D33" s="109"/>
      <c r="H33" s="33"/>
    </row>
    <row r="34" spans="1:4" ht="12.75">
      <c r="A34" t="s">
        <v>295</v>
      </c>
      <c r="B34" s="109"/>
      <c r="C34" s="109"/>
      <c r="D34" s="109"/>
    </row>
    <row r="35" spans="2:4" ht="12.75">
      <c r="B35" s="109"/>
      <c r="C35" s="109"/>
      <c r="D35" s="109"/>
    </row>
    <row r="36" spans="2:4" ht="12.75">
      <c r="B36" s="109"/>
      <c r="C36" s="109"/>
      <c r="D36" s="109"/>
    </row>
    <row r="37" spans="1:4" ht="12.75">
      <c r="A37" s="5" t="s">
        <v>6</v>
      </c>
      <c r="B37" s="109"/>
      <c r="C37" s="109"/>
      <c r="D37" s="109"/>
    </row>
    <row r="38" spans="1:4" ht="12.75">
      <c r="A38" s="9" t="s">
        <v>58</v>
      </c>
      <c r="B38" s="109"/>
      <c r="C38" s="109"/>
      <c r="D38" s="109" t="s">
        <v>565</v>
      </c>
    </row>
    <row r="39" spans="2:4" ht="12.75">
      <c r="B39" s="109"/>
      <c r="C39" s="109"/>
      <c r="D39" s="109"/>
    </row>
    <row r="40" spans="2:4" ht="12.75">
      <c r="B40" s="109"/>
      <c r="C40" s="109"/>
      <c r="D40" s="109"/>
    </row>
    <row r="41" spans="2:4" ht="12.75">
      <c r="B41" s="109"/>
      <c r="C41" s="109"/>
      <c r="D41" s="109"/>
    </row>
    <row r="42" spans="2:4" ht="12.75">
      <c r="B42" s="109"/>
      <c r="C42" s="109"/>
      <c r="D42" s="109"/>
    </row>
    <row r="43" spans="2:4" ht="12.75">
      <c r="B43" s="109"/>
      <c r="C43" s="109"/>
      <c r="D43" s="109"/>
    </row>
    <row r="44" spans="2:4" ht="12.75">
      <c r="B44" s="109"/>
      <c r="C44" s="109"/>
      <c r="D44" s="109"/>
    </row>
    <row r="45" spans="2:4" ht="12.75">
      <c r="B45" s="109"/>
      <c r="C45" s="109"/>
      <c r="D45" s="109"/>
    </row>
    <row r="46" spans="2:4" ht="12.75">
      <c r="B46" s="109"/>
      <c r="C46" s="109"/>
      <c r="D46" s="109"/>
    </row>
    <row r="47" spans="2:4" ht="12.75">
      <c r="B47" s="109"/>
      <c r="C47" s="109"/>
      <c r="D47" s="109"/>
    </row>
    <row r="48" spans="2:4" ht="12.75">
      <c r="B48" s="109"/>
      <c r="C48" s="109"/>
      <c r="D48" s="109"/>
    </row>
    <row r="49" spans="2:4" ht="12.75">
      <c r="B49" s="109"/>
      <c r="C49" s="109"/>
      <c r="D49" s="109"/>
    </row>
    <row r="50" spans="2:4" ht="12.75">
      <c r="B50" s="109"/>
      <c r="C50" s="109"/>
      <c r="D50" s="109"/>
    </row>
  </sheetData>
  <sheetProtection/>
  <mergeCells count="3">
    <mergeCell ref="B5:D5"/>
    <mergeCell ref="E5:G5"/>
    <mergeCell ref="H5:H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7.57421875" style="11" bestFit="1" customWidth="1"/>
    <col min="3" max="3" width="9.00390625" style="11" customWidth="1"/>
    <col min="4" max="4" width="8.57421875" style="11" bestFit="1" customWidth="1"/>
    <col min="5" max="5" width="7.57421875" style="11" bestFit="1" customWidth="1"/>
    <col min="6" max="6" width="7.140625" style="11" bestFit="1" customWidth="1"/>
    <col min="7" max="7" width="6.7109375" style="11" bestFit="1" customWidth="1"/>
    <col min="8" max="8" width="16.421875" style="11" bestFit="1" customWidth="1"/>
    <col min="9" max="9" width="7.7109375" style="2" bestFit="1" customWidth="1"/>
    <col min="10" max="16384" width="11.421875" style="2" customWidth="1"/>
  </cols>
  <sheetData>
    <row r="1" ht="12.75" customHeight="1">
      <c r="A1" s="11" t="s">
        <v>57</v>
      </c>
    </row>
    <row r="2" ht="12.75" customHeight="1">
      <c r="A2" s="194" t="s">
        <v>781</v>
      </c>
    </row>
    <row r="3" spans="2:9" ht="12.75" customHeight="1">
      <c r="B3" s="94"/>
      <c r="C3" s="94"/>
      <c r="D3" s="94"/>
      <c r="E3" s="94"/>
      <c r="F3" s="94"/>
      <c r="G3" s="94"/>
      <c r="H3" s="94"/>
      <c r="I3" s="67"/>
    </row>
    <row r="4" spans="2:9" ht="12.75" customHeight="1">
      <c r="B4" s="94"/>
      <c r="C4" s="94"/>
      <c r="D4" s="94"/>
      <c r="E4" s="94"/>
      <c r="F4" s="94"/>
      <c r="G4" s="94"/>
      <c r="H4" s="94"/>
      <c r="I4" s="67"/>
    </row>
    <row r="5" spans="1:9" ht="24" customHeight="1">
      <c r="A5" s="384" t="s">
        <v>21</v>
      </c>
      <c r="B5" s="386" t="s">
        <v>659</v>
      </c>
      <c r="C5" s="383"/>
      <c r="D5" s="383"/>
      <c r="E5" s="383" t="s">
        <v>47</v>
      </c>
      <c r="F5" s="383"/>
      <c r="G5" s="383"/>
      <c r="H5" s="383"/>
      <c r="I5" s="390" t="s">
        <v>52</v>
      </c>
    </row>
    <row r="6" spans="1:9" s="6" customFormat="1" ht="12.75">
      <c r="A6" s="384"/>
      <c r="B6" s="85" t="s">
        <v>23</v>
      </c>
      <c r="C6" s="85" t="s">
        <v>304</v>
      </c>
      <c r="D6" s="85" t="s">
        <v>305</v>
      </c>
      <c r="E6" s="85" t="s">
        <v>23</v>
      </c>
      <c r="F6" s="85" t="s">
        <v>306</v>
      </c>
      <c r="G6" s="85" t="s">
        <v>307</v>
      </c>
      <c r="H6" s="85" t="s">
        <v>54</v>
      </c>
      <c r="I6" s="390"/>
    </row>
    <row r="7" spans="1:9" ht="12.75">
      <c r="A7" s="1" t="s">
        <v>39</v>
      </c>
      <c r="B7" s="90">
        <v>2142</v>
      </c>
      <c r="C7" s="90">
        <v>1075</v>
      </c>
      <c r="D7" s="90">
        <v>1067</v>
      </c>
      <c r="E7" s="90">
        <v>242</v>
      </c>
      <c r="F7" s="90">
        <v>68</v>
      </c>
      <c r="G7" s="90">
        <v>174</v>
      </c>
      <c r="H7" s="90">
        <v>193.9</v>
      </c>
      <c r="I7" s="90">
        <v>140</v>
      </c>
    </row>
    <row r="8" spans="1:9" ht="12.75">
      <c r="A8" s="1" t="s">
        <v>40</v>
      </c>
      <c r="B8" s="90">
        <v>2182</v>
      </c>
      <c r="C8" s="90">
        <v>1099</v>
      </c>
      <c r="D8" s="90">
        <v>1083</v>
      </c>
      <c r="E8" s="90">
        <v>260</v>
      </c>
      <c r="F8" s="90">
        <v>67</v>
      </c>
      <c r="G8" s="90">
        <v>193</v>
      </c>
      <c r="H8" s="90">
        <v>212.4</v>
      </c>
      <c r="I8" s="90">
        <v>145</v>
      </c>
    </row>
    <row r="9" spans="1:9" ht="12.75">
      <c r="A9" s="1" t="s">
        <v>41</v>
      </c>
      <c r="B9" s="90">
        <v>2156</v>
      </c>
      <c r="C9" s="90">
        <v>1075</v>
      </c>
      <c r="D9" s="90">
        <v>1081</v>
      </c>
      <c r="E9" s="90">
        <v>260</v>
      </c>
      <c r="F9" s="90">
        <v>65</v>
      </c>
      <c r="G9" s="90">
        <v>195</v>
      </c>
      <c r="H9" s="90">
        <v>205.2</v>
      </c>
      <c r="I9" s="90">
        <v>138</v>
      </c>
    </row>
    <row r="10" spans="1:9" ht="12.75">
      <c r="A10" s="1" t="s">
        <v>42</v>
      </c>
      <c r="B10" s="90">
        <v>2155</v>
      </c>
      <c r="C10" s="90">
        <v>1058</v>
      </c>
      <c r="D10" s="90">
        <v>1097</v>
      </c>
      <c r="E10" s="90">
        <v>268</v>
      </c>
      <c r="F10" s="90">
        <v>67</v>
      </c>
      <c r="G10" s="90">
        <v>201</v>
      </c>
      <c r="H10" s="90">
        <v>205.3</v>
      </c>
      <c r="I10" s="90">
        <v>119</v>
      </c>
    </row>
    <row r="11" spans="1:9" ht="12.75">
      <c r="A11" s="1" t="s">
        <v>43</v>
      </c>
      <c r="B11" s="90">
        <v>2149</v>
      </c>
      <c r="C11" s="90">
        <v>1049</v>
      </c>
      <c r="D11" s="90">
        <v>1100</v>
      </c>
      <c r="E11" s="90">
        <v>270</v>
      </c>
      <c r="F11" s="90">
        <v>69</v>
      </c>
      <c r="G11" s="90">
        <v>201</v>
      </c>
      <c r="H11" s="90">
        <v>207.2</v>
      </c>
      <c r="I11" s="90">
        <v>119</v>
      </c>
    </row>
    <row r="12" spans="1:9" ht="12.75">
      <c r="A12" s="1" t="s">
        <v>273</v>
      </c>
      <c r="B12" s="90">
        <v>2073</v>
      </c>
      <c r="C12" s="90">
        <v>1035</v>
      </c>
      <c r="D12" s="90">
        <v>1038</v>
      </c>
      <c r="E12" s="90">
        <v>262</v>
      </c>
      <c r="F12" s="90">
        <v>63</v>
      </c>
      <c r="G12" s="90">
        <v>199</v>
      </c>
      <c r="H12" s="90">
        <v>206.2</v>
      </c>
      <c r="I12" s="90">
        <v>118</v>
      </c>
    </row>
    <row r="13" spans="1:9" ht="12.75">
      <c r="A13" s="1" t="s">
        <v>316</v>
      </c>
      <c r="B13" s="90">
        <v>2043</v>
      </c>
      <c r="C13" s="90">
        <v>1007</v>
      </c>
      <c r="D13" s="90">
        <v>1036</v>
      </c>
      <c r="E13" s="90">
        <v>261</v>
      </c>
      <c r="F13" s="90">
        <v>61</v>
      </c>
      <c r="G13" s="90">
        <v>200</v>
      </c>
      <c r="H13" s="90">
        <v>197.8</v>
      </c>
      <c r="I13" s="90">
        <v>116</v>
      </c>
    </row>
    <row r="14" spans="1:9" s="6" customFormat="1" ht="12.75">
      <c r="A14" s="7" t="s">
        <v>489</v>
      </c>
      <c r="B14" s="93">
        <v>1978</v>
      </c>
      <c r="C14" s="93">
        <v>1016</v>
      </c>
      <c r="D14" s="93">
        <v>962</v>
      </c>
      <c r="E14" s="93">
        <v>262</v>
      </c>
      <c r="F14" s="93">
        <v>62</v>
      </c>
      <c r="G14" s="93">
        <v>200</v>
      </c>
      <c r="H14" s="93">
        <v>205.1</v>
      </c>
      <c r="I14" s="93">
        <v>121</v>
      </c>
    </row>
    <row r="15" spans="1:9" ht="12.75">
      <c r="A15" s="123" t="s">
        <v>513</v>
      </c>
      <c r="B15" s="90">
        <v>1933</v>
      </c>
      <c r="C15" s="90">
        <v>978</v>
      </c>
      <c r="D15" s="90">
        <v>955</v>
      </c>
      <c r="E15" s="90">
        <v>252</v>
      </c>
      <c r="F15" s="90">
        <v>55</v>
      </c>
      <c r="G15" s="90">
        <v>197</v>
      </c>
      <c r="H15" s="90">
        <v>198</v>
      </c>
      <c r="I15" s="90">
        <v>121</v>
      </c>
    </row>
    <row r="16" spans="1:9" ht="12.75">
      <c r="A16" s="123" t="s">
        <v>593</v>
      </c>
      <c r="B16" s="90">
        <v>1904</v>
      </c>
      <c r="C16" s="90">
        <v>973</v>
      </c>
      <c r="D16" s="90">
        <v>931</v>
      </c>
      <c r="E16" s="90">
        <v>255</v>
      </c>
      <c r="F16" s="90">
        <v>59</v>
      </c>
      <c r="G16" s="90">
        <v>196</v>
      </c>
      <c r="H16" s="90">
        <v>201</v>
      </c>
      <c r="I16" s="90">
        <v>120</v>
      </c>
    </row>
    <row r="17" spans="1:9" ht="12.75">
      <c r="A17" s="39" t="s">
        <v>633</v>
      </c>
      <c r="B17" s="90">
        <v>1873</v>
      </c>
      <c r="C17" s="90">
        <v>956</v>
      </c>
      <c r="D17" s="90">
        <v>917</v>
      </c>
      <c r="E17" s="90">
        <v>244</v>
      </c>
      <c r="F17" s="90">
        <v>52</v>
      </c>
      <c r="G17" s="90">
        <v>192</v>
      </c>
      <c r="H17" s="90">
        <v>191.3</v>
      </c>
      <c r="I17" s="90">
        <v>114</v>
      </c>
    </row>
    <row r="18" spans="1:9" ht="12.75">
      <c r="A18" s="39" t="s">
        <v>649</v>
      </c>
      <c r="B18" s="90">
        <v>1865</v>
      </c>
      <c r="C18" s="90">
        <v>941</v>
      </c>
      <c r="D18" s="90">
        <v>924</v>
      </c>
      <c r="E18" s="90">
        <v>329</v>
      </c>
      <c r="F18" s="81">
        <v>52</v>
      </c>
      <c r="G18" s="81">
        <v>277</v>
      </c>
      <c r="H18" s="81">
        <v>255.1</v>
      </c>
      <c r="I18" s="81">
        <v>151</v>
      </c>
    </row>
    <row r="19" spans="1:9" ht="12.75">
      <c r="A19" s="39" t="s">
        <v>678</v>
      </c>
      <c r="B19" s="90">
        <v>1867</v>
      </c>
      <c r="C19" s="90">
        <v>955</v>
      </c>
      <c r="D19" s="90">
        <v>912</v>
      </c>
      <c r="E19" s="90">
        <v>328</v>
      </c>
      <c r="F19" s="81">
        <v>50</v>
      </c>
      <c r="G19" s="81">
        <v>278</v>
      </c>
      <c r="H19" s="81">
        <v>253</v>
      </c>
      <c r="I19" s="81">
        <v>149</v>
      </c>
    </row>
    <row r="20" spans="1:9" ht="12.75">
      <c r="A20" s="39" t="s">
        <v>688</v>
      </c>
      <c r="B20" s="90">
        <v>1889</v>
      </c>
      <c r="C20" s="90">
        <v>980</v>
      </c>
      <c r="D20" s="90">
        <v>909</v>
      </c>
      <c r="E20" s="90">
        <v>333</v>
      </c>
      <c r="F20" s="81">
        <v>52</v>
      </c>
      <c r="G20" s="81">
        <v>281</v>
      </c>
      <c r="H20" s="81">
        <v>257.9</v>
      </c>
      <c r="I20" s="81">
        <v>150</v>
      </c>
    </row>
    <row r="21" spans="1:9" ht="12.75">
      <c r="A21" s="39" t="s">
        <v>738</v>
      </c>
      <c r="B21" s="90">
        <v>1890</v>
      </c>
      <c r="C21" s="90">
        <v>998</v>
      </c>
      <c r="D21" s="90">
        <v>892</v>
      </c>
      <c r="E21" s="90">
        <v>323</v>
      </c>
      <c r="F21" s="81">
        <v>67</v>
      </c>
      <c r="G21" s="81">
        <v>256</v>
      </c>
      <c r="H21" s="81">
        <v>253.71</v>
      </c>
      <c r="I21" s="81">
        <v>151</v>
      </c>
    </row>
    <row r="22" spans="1:9" ht="12.75" customHeight="1">
      <c r="A22" s="9"/>
      <c r="B22" s="265"/>
      <c r="C22" s="265"/>
      <c r="D22" s="265"/>
      <c r="E22" s="90"/>
      <c r="F22" s="81"/>
      <c r="G22" s="81"/>
      <c r="H22" s="81"/>
      <c r="I22" s="81"/>
    </row>
    <row r="23" spans="1:9" ht="12.75" customHeight="1">
      <c r="A23" s="11" t="s">
        <v>285</v>
      </c>
      <c r="B23" s="94"/>
      <c r="C23" s="94"/>
      <c r="D23" s="94"/>
      <c r="E23" s="94"/>
      <c r="F23" s="94"/>
      <c r="G23" s="94"/>
      <c r="H23" s="94"/>
      <c r="I23" s="94"/>
    </row>
    <row r="24" spans="1:9" ht="12.75" customHeight="1">
      <c r="A24" s="11" t="s">
        <v>293</v>
      </c>
      <c r="B24" s="94"/>
      <c r="C24" s="94"/>
      <c r="D24" s="94"/>
      <c r="E24" s="94"/>
      <c r="F24" s="94"/>
      <c r="G24" s="94"/>
      <c r="H24" s="94"/>
      <c r="I24" s="67"/>
    </row>
    <row r="25" spans="2:9" ht="12.75" customHeight="1">
      <c r="B25" s="94"/>
      <c r="C25" s="94"/>
      <c r="D25" s="94"/>
      <c r="E25" s="94"/>
      <c r="F25" s="94"/>
      <c r="G25" s="94"/>
      <c r="H25" s="94"/>
      <c r="I25" s="67"/>
    </row>
    <row r="26" spans="2:9" ht="12.75" customHeight="1">
      <c r="B26" s="94"/>
      <c r="C26" s="94"/>
      <c r="D26" s="94"/>
      <c r="E26" s="94"/>
      <c r="F26" s="94"/>
      <c r="G26" s="94"/>
      <c r="H26" s="94"/>
      <c r="I26" s="67"/>
    </row>
    <row r="27" spans="1:9" ht="12.75" customHeight="1">
      <c r="A27" s="5" t="s">
        <v>6</v>
      </c>
      <c r="B27" s="94"/>
      <c r="C27" s="94"/>
      <c r="D27" s="94"/>
      <c r="E27" s="94"/>
      <c r="F27" s="94"/>
      <c r="G27" s="94"/>
      <c r="H27" s="94"/>
      <c r="I27" s="67"/>
    </row>
    <row r="28" spans="1:9" ht="12.75" customHeight="1">
      <c r="A28" s="130" t="s">
        <v>669</v>
      </c>
      <c r="B28" s="178"/>
      <c r="C28" s="279"/>
      <c r="D28" s="94"/>
      <c r="E28" s="178"/>
      <c r="F28" s="94"/>
      <c r="G28" s="94"/>
      <c r="H28" s="94"/>
      <c r="I28" s="67"/>
    </row>
    <row r="29" spans="1:9" ht="12.75" customHeight="1">
      <c r="A29" s="143" t="s">
        <v>670</v>
      </c>
      <c r="B29" s="94"/>
      <c r="C29" s="94"/>
      <c r="D29" s="94"/>
      <c r="E29" s="94"/>
      <c r="F29" s="94"/>
      <c r="G29" s="94"/>
      <c r="H29" s="94"/>
      <c r="I29" s="67"/>
    </row>
    <row r="30" spans="2:9" ht="12.75" customHeight="1">
      <c r="B30" s="94"/>
      <c r="C30" s="94"/>
      <c r="D30" s="94"/>
      <c r="E30" s="94"/>
      <c r="F30" s="94"/>
      <c r="G30" s="94"/>
      <c r="H30" s="94"/>
      <c r="I30" s="67"/>
    </row>
    <row r="31" spans="2:9" ht="12.75" customHeight="1">
      <c r="B31" s="94"/>
      <c r="C31" s="94"/>
      <c r="D31" s="94"/>
      <c r="E31" s="94"/>
      <c r="F31" s="94"/>
      <c r="G31" s="94"/>
      <c r="H31" s="94"/>
      <c r="I31" s="67"/>
    </row>
    <row r="32" spans="2:9" ht="12.75" customHeight="1">
      <c r="B32" s="94"/>
      <c r="C32" s="94"/>
      <c r="D32" s="94"/>
      <c r="E32" s="94"/>
      <c r="F32" s="94"/>
      <c r="G32" s="94"/>
      <c r="H32" s="94"/>
      <c r="I32" s="67"/>
    </row>
    <row r="33" spans="2:9" ht="12.75" customHeight="1">
      <c r="B33" s="94"/>
      <c r="C33" s="94"/>
      <c r="D33" s="94"/>
      <c r="E33" s="94"/>
      <c r="F33" s="94"/>
      <c r="G33" s="94"/>
      <c r="H33" s="94"/>
      <c r="I33" s="67"/>
    </row>
    <row r="34" spans="2:9" ht="12.75" customHeight="1">
      <c r="B34" s="94"/>
      <c r="C34" s="94"/>
      <c r="D34" s="94"/>
      <c r="E34" s="94"/>
      <c r="F34" s="94"/>
      <c r="G34" s="94"/>
      <c r="H34" s="94"/>
      <c r="I34" s="67"/>
    </row>
    <row r="35" spans="2:9" ht="12.75" customHeight="1">
      <c r="B35" s="94"/>
      <c r="C35" s="94"/>
      <c r="D35" s="94"/>
      <c r="E35" s="94"/>
      <c r="F35" s="94"/>
      <c r="G35" s="94"/>
      <c r="H35" s="94"/>
      <c r="I35" s="67"/>
    </row>
    <row r="36" spans="2:9" ht="12.75" customHeight="1">
      <c r="B36" s="94"/>
      <c r="C36" s="94"/>
      <c r="D36" s="94"/>
      <c r="E36" s="94"/>
      <c r="F36" s="94"/>
      <c r="G36" s="94"/>
      <c r="H36" s="94"/>
      <c r="I36" s="67"/>
    </row>
    <row r="37" spans="2:9" ht="12.75" customHeight="1">
      <c r="B37" s="94"/>
      <c r="C37" s="94"/>
      <c r="D37" s="94"/>
      <c r="E37" s="94"/>
      <c r="F37" s="94"/>
      <c r="G37" s="94"/>
      <c r="H37" s="94"/>
      <c r="I37" s="67"/>
    </row>
    <row r="38" spans="2:9" ht="12.75" customHeight="1">
      <c r="B38" s="94"/>
      <c r="C38" s="94"/>
      <c r="D38" s="94"/>
      <c r="E38" s="226"/>
      <c r="F38" s="365"/>
      <c r="G38" s="365"/>
      <c r="H38" s="94"/>
      <c r="I38" s="67"/>
    </row>
    <row r="39" ht="12.75" customHeight="1">
      <c r="H39" s="369"/>
    </row>
  </sheetData>
  <sheetProtection/>
  <mergeCells count="4">
    <mergeCell ref="I5:I6"/>
    <mergeCell ref="E5:H5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7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8.28125" style="0" customWidth="1"/>
    <col min="4" max="4" width="8.57421875" style="0" bestFit="1" customWidth="1"/>
    <col min="5" max="5" width="7.57421875" style="0" bestFit="1" customWidth="1"/>
    <col min="6" max="6" width="7.140625" style="0" bestFit="1" customWidth="1"/>
    <col min="7" max="7" width="6.7109375" style="0" bestFit="1" customWidth="1"/>
    <col min="8" max="8" width="16.421875" style="0" bestFit="1" customWidth="1"/>
    <col min="9" max="9" width="7.7109375" style="0" bestFit="1" customWidth="1"/>
  </cols>
  <sheetData>
    <row r="1" ht="12.75">
      <c r="A1" t="s">
        <v>61</v>
      </c>
    </row>
    <row r="2" ht="12.75">
      <c r="A2" s="221" t="s">
        <v>782</v>
      </c>
    </row>
    <row r="3" spans="2:4" ht="12.75">
      <c r="B3" s="109"/>
      <c r="C3" s="109"/>
      <c r="D3" s="109"/>
    </row>
    <row r="4" spans="2:4" ht="12.75">
      <c r="B4" s="109"/>
      <c r="C4" s="109"/>
      <c r="D4" s="109"/>
    </row>
    <row r="5" spans="1:9" ht="24" customHeight="1">
      <c r="A5" s="384" t="s">
        <v>21</v>
      </c>
      <c r="B5" s="386" t="s">
        <v>659</v>
      </c>
      <c r="C5" s="383"/>
      <c r="D5" s="383"/>
      <c r="E5" s="384" t="s">
        <v>47</v>
      </c>
      <c r="F5" s="384"/>
      <c r="G5" s="384"/>
      <c r="H5" s="384"/>
      <c r="I5" s="385" t="s">
        <v>52</v>
      </c>
    </row>
    <row r="6" spans="1:9" s="32" customFormat="1" ht="12.75">
      <c r="A6" s="384"/>
      <c r="B6" s="85" t="s">
        <v>23</v>
      </c>
      <c r="C6" s="85" t="s">
        <v>304</v>
      </c>
      <c r="D6" s="85" t="s">
        <v>305</v>
      </c>
      <c r="E6" s="77" t="s">
        <v>23</v>
      </c>
      <c r="F6" s="77" t="s">
        <v>306</v>
      </c>
      <c r="G6" s="77" t="s">
        <v>307</v>
      </c>
      <c r="H6" s="77" t="s">
        <v>54</v>
      </c>
      <c r="I6" s="385"/>
    </row>
    <row r="7" spans="1:9" ht="12.75">
      <c r="A7" s="52">
        <v>1973</v>
      </c>
      <c r="B7" s="90">
        <v>465</v>
      </c>
      <c r="C7" s="90">
        <v>263</v>
      </c>
      <c r="D7" s="90">
        <v>202</v>
      </c>
      <c r="E7" s="31" t="s">
        <v>60</v>
      </c>
      <c r="F7" s="31" t="s">
        <v>24</v>
      </c>
      <c r="G7" s="31" t="s">
        <v>24</v>
      </c>
      <c r="H7" s="87" t="s">
        <v>24</v>
      </c>
      <c r="I7" s="31">
        <v>35</v>
      </c>
    </row>
    <row r="8" spans="1:9" s="32" customFormat="1" ht="12.75">
      <c r="A8" s="7">
        <v>1974</v>
      </c>
      <c r="B8" s="93">
        <v>472</v>
      </c>
      <c r="C8" s="93">
        <v>250</v>
      </c>
      <c r="D8" s="93">
        <v>222</v>
      </c>
      <c r="E8" s="86" t="s">
        <v>60</v>
      </c>
      <c r="F8" s="86" t="s">
        <v>24</v>
      </c>
      <c r="G8" s="86" t="s">
        <v>24</v>
      </c>
      <c r="H8" s="88" t="s">
        <v>24</v>
      </c>
      <c r="I8" s="86">
        <v>51</v>
      </c>
    </row>
    <row r="9" spans="1:9" ht="12.75">
      <c r="A9" s="1">
        <v>1975</v>
      </c>
      <c r="B9" s="90">
        <v>477</v>
      </c>
      <c r="C9" s="90">
        <v>259</v>
      </c>
      <c r="D9" s="90">
        <v>218</v>
      </c>
      <c r="E9" s="31" t="s">
        <v>60</v>
      </c>
      <c r="F9" s="31" t="s">
        <v>24</v>
      </c>
      <c r="G9" s="31" t="s">
        <v>24</v>
      </c>
      <c r="H9" s="87" t="s">
        <v>24</v>
      </c>
      <c r="I9" s="31">
        <v>45</v>
      </c>
    </row>
    <row r="10" spans="1:9" ht="12.75">
      <c r="A10" s="1">
        <v>1976</v>
      </c>
      <c r="B10" s="90">
        <v>464</v>
      </c>
      <c r="C10" s="90">
        <v>243</v>
      </c>
      <c r="D10" s="90">
        <v>221</v>
      </c>
      <c r="E10" s="31" t="s">
        <v>60</v>
      </c>
      <c r="F10" s="31" t="s">
        <v>24</v>
      </c>
      <c r="G10" s="31" t="s">
        <v>24</v>
      </c>
      <c r="H10" s="87" t="s">
        <v>24</v>
      </c>
      <c r="I10" s="31">
        <v>48</v>
      </c>
    </row>
    <row r="11" spans="1:9" ht="12.75">
      <c r="A11" s="1">
        <v>1977</v>
      </c>
      <c r="B11" s="90">
        <v>457</v>
      </c>
      <c r="C11" s="90">
        <v>234</v>
      </c>
      <c r="D11" s="90">
        <v>223</v>
      </c>
      <c r="E11" s="31" t="s">
        <v>60</v>
      </c>
      <c r="F11" s="31" t="s">
        <v>24</v>
      </c>
      <c r="G11" s="31" t="s">
        <v>24</v>
      </c>
      <c r="H11" s="87" t="s">
        <v>24</v>
      </c>
      <c r="I11" s="31">
        <v>32</v>
      </c>
    </row>
    <row r="12" spans="1:9" ht="12.75">
      <c r="A12" s="1">
        <v>1978</v>
      </c>
      <c r="B12" s="90">
        <v>485</v>
      </c>
      <c r="C12" s="90">
        <v>253</v>
      </c>
      <c r="D12" s="90">
        <v>232</v>
      </c>
      <c r="E12" s="31" t="s">
        <v>60</v>
      </c>
      <c r="F12" s="31" t="s">
        <v>24</v>
      </c>
      <c r="G12" s="31" t="s">
        <v>24</v>
      </c>
      <c r="H12" s="87" t="s">
        <v>24</v>
      </c>
      <c r="I12" s="31">
        <v>25</v>
      </c>
    </row>
    <row r="13" spans="1:9" s="32" customFormat="1" ht="12.75">
      <c r="A13" s="7">
        <v>1979</v>
      </c>
      <c r="B13" s="93">
        <v>487</v>
      </c>
      <c r="C13" s="93">
        <v>252</v>
      </c>
      <c r="D13" s="93">
        <v>235</v>
      </c>
      <c r="E13" s="86" t="s">
        <v>60</v>
      </c>
      <c r="F13" s="86" t="s">
        <v>24</v>
      </c>
      <c r="G13" s="86" t="s">
        <v>24</v>
      </c>
      <c r="H13" s="88" t="s">
        <v>24</v>
      </c>
      <c r="I13" s="86">
        <v>29</v>
      </c>
    </row>
    <row r="14" spans="1:9" ht="12.75">
      <c r="A14" s="1">
        <v>1980</v>
      </c>
      <c r="B14" s="90">
        <v>519</v>
      </c>
      <c r="C14" s="90">
        <v>269</v>
      </c>
      <c r="D14" s="90">
        <v>250</v>
      </c>
      <c r="E14" s="31" t="s">
        <v>60</v>
      </c>
      <c r="F14" s="31" t="s">
        <v>24</v>
      </c>
      <c r="G14" s="31" t="s">
        <v>24</v>
      </c>
      <c r="H14" s="87" t="s">
        <v>24</v>
      </c>
      <c r="I14" s="31">
        <v>26</v>
      </c>
    </row>
    <row r="15" spans="1:9" ht="12.75">
      <c r="A15" s="1">
        <v>1981</v>
      </c>
      <c r="B15" s="90">
        <v>509</v>
      </c>
      <c r="C15" s="90">
        <v>251</v>
      </c>
      <c r="D15" s="90">
        <v>258</v>
      </c>
      <c r="E15" s="31" t="s">
        <v>60</v>
      </c>
      <c r="F15" s="31" t="s">
        <v>24</v>
      </c>
      <c r="G15" s="31" t="s">
        <v>24</v>
      </c>
      <c r="H15" s="87" t="s">
        <v>24</v>
      </c>
      <c r="I15" s="31">
        <v>30</v>
      </c>
    </row>
    <row r="16" spans="1:9" ht="12.75">
      <c r="A16" s="1">
        <v>1982</v>
      </c>
      <c r="B16" s="90">
        <v>498</v>
      </c>
      <c r="C16" s="90">
        <v>256</v>
      </c>
      <c r="D16" s="90">
        <v>242</v>
      </c>
      <c r="E16" s="31" t="s">
        <v>60</v>
      </c>
      <c r="F16" s="31" t="s">
        <v>24</v>
      </c>
      <c r="G16" s="31" t="s">
        <v>24</v>
      </c>
      <c r="H16" s="87" t="s">
        <v>24</v>
      </c>
      <c r="I16" s="31">
        <v>29</v>
      </c>
    </row>
    <row r="17" spans="1:9" ht="12.75">
      <c r="A17" s="1">
        <v>1983</v>
      </c>
      <c r="B17" s="90">
        <v>477</v>
      </c>
      <c r="C17" s="90">
        <v>241</v>
      </c>
      <c r="D17" s="90">
        <v>236</v>
      </c>
      <c r="E17" s="31" t="s">
        <v>60</v>
      </c>
      <c r="F17" s="31" t="s">
        <v>24</v>
      </c>
      <c r="G17" s="31" t="s">
        <v>24</v>
      </c>
      <c r="H17" s="87" t="s">
        <v>24</v>
      </c>
      <c r="I17" s="31">
        <v>29</v>
      </c>
    </row>
    <row r="18" spans="1:9" s="32" customFormat="1" ht="12.75">
      <c r="A18" s="7">
        <v>1984</v>
      </c>
      <c r="B18" s="93">
        <v>478</v>
      </c>
      <c r="C18" s="93">
        <v>257</v>
      </c>
      <c r="D18" s="93">
        <v>221</v>
      </c>
      <c r="E18" s="86" t="s">
        <v>60</v>
      </c>
      <c r="F18" s="86" t="s">
        <v>24</v>
      </c>
      <c r="G18" s="86" t="s">
        <v>24</v>
      </c>
      <c r="H18" s="88" t="s">
        <v>24</v>
      </c>
      <c r="I18" s="86">
        <v>30</v>
      </c>
    </row>
    <row r="19" spans="1:9" ht="12.75">
      <c r="A19" s="1">
        <v>1985</v>
      </c>
      <c r="B19" s="90">
        <v>457</v>
      </c>
      <c r="C19" s="90">
        <v>254</v>
      </c>
      <c r="D19" s="90">
        <v>203</v>
      </c>
      <c r="E19" s="31" t="s">
        <v>60</v>
      </c>
      <c r="F19" s="31" t="s">
        <v>24</v>
      </c>
      <c r="G19" s="31" t="s">
        <v>24</v>
      </c>
      <c r="H19" s="87" t="s">
        <v>24</v>
      </c>
      <c r="I19" s="31">
        <v>32</v>
      </c>
    </row>
    <row r="20" spans="1:9" ht="12.75">
      <c r="A20" s="1">
        <v>1986</v>
      </c>
      <c r="B20" s="90">
        <v>427</v>
      </c>
      <c r="C20" s="90">
        <v>235</v>
      </c>
      <c r="D20" s="90">
        <v>192</v>
      </c>
      <c r="E20" s="31" t="s">
        <v>60</v>
      </c>
      <c r="F20" s="31" t="s">
        <v>24</v>
      </c>
      <c r="G20" s="31" t="s">
        <v>24</v>
      </c>
      <c r="H20" s="87" t="s">
        <v>24</v>
      </c>
      <c r="I20" s="31">
        <v>31</v>
      </c>
    </row>
    <row r="21" spans="1:9" ht="12.75">
      <c r="A21" s="1">
        <v>1987</v>
      </c>
      <c r="B21" s="90">
        <v>447</v>
      </c>
      <c r="C21" s="90">
        <v>240</v>
      </c>
      <c r="D21" s="90">
        <v>207</v>
      </c>
      <c r="E21" s="31" t="s">
        <v>60</v>
      </c>
      <c r="F21" s="31" t="s">
        <v>24</v>
      </c>
      <c r="G21" s="31" t="s">
        <v>24</v>
      </c>
      <c r="H21" s="87" t="s">
        <v>24</v>
      </c>
      <c r="I21" s="31">
        <v>34</v>
      </c>
    </row>
    <row r="22" spans="1:9" ht="12.75">
      <c r="A22" s="1">
        <v>1988</v>
      </c>
      <c r="B22" s="90">
        <v>433</v>
      </c>
      <c r="C22" s="90">
        <v>214</v>
      </c>
      <c r="D22" s="90">
        <v>219</v>
      </c>
      <c r="E22" s="31" t="s">
        <v>60</v>
      </c>
      <c r="F22" s="31" t="s">
        <v>24</v>
      </c>
      <c r="G22" s="31" t="s">
        <v>24</v>
      </c>
      <c r="H22" s="87" t="s">
        <v>24</v>
      </c>
      <c r="I22" s="31">
        <v>35</v>
      </c>
    </row>
    <row r="23" spans="1:9" s="32" customFormat="1" ht="12.75">
      <c r="A23" s="7">
        <v>1989</v>
      </c>
      <c r="B23" s="93">
        <v>413</v>
      </c>
      <c r="C23" s="93">
        <v>211</v>
      </c>
      <c r="D23" s="93">
        <v>202</v>
      </c>
      <c r="E23" s="86" t="s">
        <v>60</v>
      </c>
      <c r="F23" s="86" t="s">
        <v>24</v>
      </c>
      <c r="G23" s="86" t="s">
        <v>24</v>
      </c>
      <c r="H23" s="88" t="s">
        <v>24</v>
      </c>
      <c r="I23" s="86">
        <v>29</v>
      </c>
    </row>
    <row r="24" spans="1:9" ht="12.75">
      <c r="A24" s="1" t="s">
        <v>27</v>
      </c>
      <c r="B24" s="90">
        <v>403</v>
      </c>
      <c r="C24" s="90">
        <v>208</v>
      </c>
      <c r="D24" s="90">
        <v>195</v>
      </c>
      <c r="E24" s="31" t="s">
        <v>60</v>
      </c>
      <c r="F24" s="31" t="s">
        <v>24</v>
      </c>
      <c r="G24" s="31" t="s">
        <v>24</v>
      </c>
      <c r="H24" s="87" t="s">
        <v>24</v>
      </c>
      <c r="I24" s="31">
        <v>30</v>
      </c>
    </row>
    <row r="25" spans="1:9" ht="12.75">
      <c r="A25" s="1" t="s">
        <v>28</v>
      </c>
      <c r="B25" s="90">
        <v>380</v>
      </c>
      <c r="C25" s="90">
        <v>208</v>
      </c>
      <c r="D25" s="90">
        <v>172</v>
      </c>
      <c r="E25" s="31" t="s">
        <v>60</v>
      </c>
      <c r="F25" s="31" t="s">
        <v>24</v>
      </c>
      <c r="G25" s="31" t="s">
        <v>24</v>
      </c>
      <c r="H25" s="87" t="s">
        <v>24</v>
      </c>
      <c r="I25" s="31" t="s">
        <v>25</v>
      </c>
    </row>
    <row r="26" spans="1:9" ht="12.75">
      <c r="A26" s="1" t="s">
        <v>29</v>
      </c>
      <c r="B26" s="90">
        <v>422</v>
      </c>
      <c r="C26" s="90">
        <v>225</v>
      </c>
      <c r="D26" s="90">
        <v>197</v>
      </c>
      <c r="E26" s="31" t="s">
        <v>60</v>
      </c>
      <c r="F26" s="31" t="s">
        <v>24</v>
      </c>
      <c r="G26" s="31" t="s">
        <v>24</v>
      </c>
      <c r="H26" s="87" t="s">
        <v>24</v>
      </c>
      <c r="I26" s="31">
        <v>31</v>
      </c>
    </row>
    <row r="27" spans="1:9" ht="12.75">
      <c r="A27" s="1" t="s">
        <v>30</v>
      </c>
      <c r="B27" s="90">
        <v>423</v>
      </c>
      <c r="C27" s="90">
        <v>234</v>
      </c>
      <c r="D27" s="90">
        <v>189</v>
      </c>
      <c r="E27" s="31" t="s">
        <v>60</v>
      </c>
      <c r="F27" s="31" t="s">
        <v>24</v>
      </c>
      <c r="G27" s="31" t="s">
        <v>24</v>
      </c>
      <c r="H27" s="87" t="s">
        <v>24</v>
      </c>
      <c r="I27" s="31">
        <v>30</v>
      </c>
    </row>
    <row r="28" spans="1:9" s="32" customFormat="1" ht="12.75">
      <c r="A28" s="7" t="s">
        <v>31</v>
      </c>
      <c r="B28" s="93">
        <v>458</v>
      </c>
      <c r="C28" s="93">
        <v>271</v>
      </c>
      <c r="D28" s="93">
        <v>187</v>
      </c>
      <c r="E28" s="86" t="s">
        <v>60</v>
      </c>
      <c r="F28" s="86" t="s">
        <v>24</v>
      </c>
      <c r="G28" s="86" t="s">
        <v>24</v>
      </c>
      <c r="H28" s="88" t="s">
        <v>24</v>
      </c>
      <c r="I28" s="86">
        <v>31</v>
      </c>
    </row>
    <row r="29" spans="1:9" ht="12.75">
      <c r="A29" s="1" t="s">
        <v>32</v>
      </c>
      <c r="B29" s="90">
        <v>450</v>
      </c>
      <c r="C29" s="90">
        <v>259</v>
      </c>
      <c r="D29" s="90">
        <v>191</v>
      </c>
      <c r="E29" s="31">
        <v>55</v>
      </c>
      <c r="F29" s="31" t="s">
        <v>24</v>
      </c>
      <c r="G29" s="31" t="s">
        <v>24</v>
      </c>
      <c r="H29" s="87" t="s">
        <v>24</v>
      </c>
      <c r="I29" s="31">
        <v>32</v>
      </c>
    </row>
    <row r="30" spans="1:9" ht="12.75">
      <c r="A30" s="1" t="s">
        <v>33</v>
      </c>
      <c r="B30" s="90">
        <v>263</v>
      </c>
      <c r="C30" s="90">
        <v>263</v>
      </c>
      <c r="D30" s="90">
        <v>211</v>
      </c>
      <c r="E30" s="31">
        <v>51</v>
      </c>
      <c r="F30" s="31" t="s">
        <v>24</v>
      </c>
      <c r="G30" s="31" t="s">
        <v>24</v>
      </c>
      <c r="H30" s="87" t="s">
        <v>24</v>
      </c>
      <c r="I30" s="31">
        <v>32</v>
      </c>
    </row>
    <row r="31" spans="1:9" ht="12.75">
      <c r="A31" s="1" t="s">
        <v>34</v>
      </c>
      <c r="B31" s="90">
        <v>252</v>
      </c>
      <c r="C31" s="90">
        <v>252</v>
      </c>
      <c r="D31" s="90">
        <v>201</v>
      </c>
      <c r="E31" s="31">
        <v>57</v>
      </c>
      <c r="F31" s="31" t="s">
        <v>24</v>
      </c>
      <c r="G31" s="31" t="s">
        <v>24</v>
      </c>
      <c r="H31" s="87" t="s">
        <v>24</v>
      </c>
      <c r="I31" s="31">
        <v>33</v>
      </c>
    </row>
    <row r="32" spans="1:9" ht="12.75">
      <c r="A32" s="1" t="s">
        <v>35</v>
      </c>
      <c r="B32" s="90">
        <v>421</v>
      </c>
      <c r="C32" s="90">
        <v>222</v>
      </c>
      <c r="D32" s="90">
        <v>199</v>
      </c>
      <c r="E32" s="31">
        <v>55</v>
      </c>
      <c r="F32" s="31" t="s">
        <v>24</v>
      </c>
      <c r="G32" s="31" t="s">
        <v>24</v>
      </c>
      <c r="H32" s="87" t="s">
        <v>24</v>
      </c>
      <c r="I32" s="31">
        <v>31</v>
      </c>
    </row>
    <row r="33" spans="1:9" s="32" customFormat="1" ht="12.75">
      <c r="A33" s="7" t="s">
        <v>36</v>
      </c>
      <c r="B33" s="93">
        <v>433</v>
      </c>
      <c r="C33" s="93">
        <v>228</v>
      </c>
      <c r="D33" s="93">
        <v>205</v>
      </c>
      <c r="E33" s="86">
        <v>55</v>
      </c>
      <c r="F33" s="86" t="s">
        <v>24</v>
      </c>
      <c r="G33" s="86" t="s">
        <v>24</v>
      </c>
      <c r="H33" s="88" t="s">
        <v>24</v>
      </c>
      <c r="I33" s="86">
        <v>33</v>
      </c>
    </row>
    <row r="34" spans="1:9" ht="12.75">
      <c r="A34" s="1" t="s">
        <v>37</v>
      </c>
      <c r="B34" s="90">
        <v>423</v>
      </c>
      <c r="C34" s="90">
        <v>222</v>
      </c>
      <c r="D34" s="90">
        <v>201</v>
      </c>
      <c r="E34" s="31">
        <v>55</v>
      </c>
      <c r="F34" s="31" t="s">
        <v>24</v>
      </c>
      <c r="G34" s="31" t="s">
        <v>24</v>
      </c>
      <c r="H34" s="87" t="s">
        <v>24</v>
      </c>
      <c r="I34" s="31">
        <v>33</v>
      </c>
    </row>
    <row r="35" spans="1:9" ht="12.75">
      <c r="A35" s="1" t="s">
        <v>38</v>
      </c>
      <c r="B35" s="90">
        <v>430</v>
      </c>
      <c r="C35" s="90">
        <v>238</v>
      </c>
      <c r="D35" s="90">
        <v>192</v>
      </c>
      <c r="E35" s="31">
        <v>58</v>
      </c>
      <c r="F35" s="31" t="s">
        <v>24</v>
      </c>
      <c r="G35" s="31" t="s">
        <v>24</v>
      </c>
      <c r="H35" s="87" t="s">
        <v>24</v>
      </c>
      <c r="I35" s="31">
        <v>32</v>
      </c>
    </row>
    <row r="36" spans="1:9" ht="12.75">
      <c r="A36" s="1" t="s">
        <v>39</v>
      </c>
      <c r="B36" s="90">
        <v>452</v>
      </c>
      <c r="C36" s="90">
        <v>253</v>
      </c>
      <c r="D36" s="90">
        <v>199</v>
      </c>
      <c r="E36" s="31">
        <v>90</v>
      </c>
      <c r="F36" s="31">
        <v>44</v>
      </c>
      <c r="G36" s="31">
        <v>46</v>
      </c>
      <c r="H36" s="87">
        <v>67.4</v>
      </c>
      <c r="I36" s="31">
        <v>32</v>
      </c>
    </row>
    <row r="37" spans="1:9" ht="12.75">
      <c r="A37" s="1" t="s">
        <v>40</v>
      </c>
      <c r="B37" s="90">
        <v>437</v>
      </c>
      <c r="C37" s="90">
        <v>234</v>
      </c>
      <c r="D37" s="90">
        <v>203</v>
      </c>
      <c r="E37" s="31">
        <v>103</v>
      </c>
      <c r="F37" s="31">
        <v>49</v>
      </c>
      <c r="G37" s="31">
        <v>54</v>
      </c>
      <c r="H37" s="87">
        <v>74.4</v>
      </c>
      <c r="I37" s="31">
        <v>33</v>
      </c>
    </row>
    <row r="38" spans="1:9" s="32" customFormat="1" ht="12.75">
      <c r="A38" s="7" t="s">
        <v>41</v>
      </c>
      <c r="B38" s="93">
        <v>422</v>
      </c>
      <c r="C38" s="93">
        <v>235</v>
      </c>
      <c r="D38" s="93">
        <v>187</v>
      </c>
      <c r="E38" s="86">
        <v>101</v>
      </c>
      <c r="F38" s="86">
        <v>48</v>
      </c>
      <c r="G38" s="86">
        <v>53</v>
      </c>
      <c r="H38" s="88">
        <v>74</v>
      </c>
      <c r="I38" s="86">
        <v>34</v>
      </c>
    </row>
    <row r="39" spans="1:9" ht="12.75">
      <c r="A39" s="1" t="s">
        <v>42</v>
      </c>
      <c r="B39" s="90">
        <v>427</v>
      </c>
      <c r="C39" s="90">
        <v>230</v>
      </c>
      <c r="D39" s="90">
        <v>197</v>
      </c>
      <c r="E39" s="31">
        <v>110</v>
      </c>
      <c r="F39" s="31">
        <v>51</v>
      </c>
      <c r="G39" s="31">
        <v>59</v>
      </c>
      <c r="H39" s="87">
        <v>75.7</v>
      </c>
      <c r="I39" s="31">
        <v>34</v>
      </c>
    </row>
    <row r="40" spans="1:9" ht="12.75">
      <c r="A40" s="1" t="s">
        <v>43</v>
      </c>
      <c r="B40" s="90">
        <v>406</v>
      </c>
      <c r="C40" s="90">
        <v>219</v>
      </c>
      <c r="D40" s="90">
        <v>187</v>
      </c>
      <c r="E40" s="31">
        <v>111</v>
      </c>
      <c r="F40" s="31">
        <v>52</v>
      </c>
      <c r="G40" s="31">
        <v>59</v>
      </c>
      <c r="H40" s="87">
        <v>75</v>
      </c>
      <c r="I40" s="31">
        <v>33</v>
      </c>
    </row>
    <row r="41" spans="1:9" ht="12.75">
      <c r="A41" s="1" t="s">
        <v>273</v>
      </c>
      <c r="B41" s="90">
        <v>412</v>
      </c>
      <c r="C41" s="90">
        <v>221</v>
      </c>
      <c r="D41" s="90">
        <v>191</v>
      </c>
      <c r="E41" s="31">
        <v>101</v>
      </c>
      <c r="F41" s="31">
        <v>45</v>
      </c>
      <c r="G41" s="31">
        <v>56</v>
      </c>
      <c r="H41" s="87">
        <v>75</v>
      </c>
      <c r="I41" s="31">
        <v>34</v>
      </c>
    </row>
    <row r="42" spans="1:9" ht="12.75">
      <c r="A42" s="1" t="s">
        <v>316</v>
      </c>
      <c r="B42" s="90">
        <v>422</v>
      </c>
      <c r="C42" s="90">
        <v>223</v>
      </c>
      <c r="D42" s="90">
        <v>199</v>
      </c>
      <c r="E42" s="31">
        <v>101</v>
      </c>
      <c r="F42" s="31">
        <v>46</v>
      </c>
      <c r="G42" s="31">
        <v>55</v>
      </c>
      <c r="H42" s="87">
        <v>67.9</v>
      </c>
      <c r="I42" s="31">
        <v>32</v>
      </c>
    </row>
    <row r="43" spans="1:9" s="32" customFormat="1" ht="12.75">
      <c r="A43" s="7" t="s">
        <v>489</v>
      </c>
      <c r="B43" s="93">
        <v>396</v>
      </c>
      <c r="C43" s="93">
        <v>206</v>
      </c>
      <c r="D43" s="93">
        <v>190</v>
      </c>
      <c r="E43" s="86">
        <v>99</v>
      </c>
      <c r="F43" s="86">
        <v>44</v>
      </c>
      <c r="G43" s="86">
        <v>55</v>
      </c>
      <c r="H43" s="88">
        <v>72.2</v>
      </c>
      <c r="I43" s="86">
        <v>33</v>
      </c>
    </row>
    <row r="44" spans="1:9" ht="12.75">
      <c r="A44" s="123" t="s">
        <v>513</v>
      </c>
      <c r="B44" s="90">
        <v>389</v>
      </c>
      <c r="C44" s="90">
        <v>199</v>
      </c>
      <c r="D44" s="90">
        <v>190</v>
      </c>
      <c r="E44" s="31">
        <v>102</v>
      </c>
      <c r="F44" s="31">
        <v>45</v>
      </c>
      <c r="G44" s="31">
        <v>57</v>
      </c>
      <c r="H44" s="87">
        <v>71.8</v>
      </c>
      <c r="I44" s="31">
        <v>33</v>
      </c>
    </row>
    <row r="45" spans="1:9" ht="12.75">
      <c r="A45" s="123" t="s">
        <v>593</v>
      </c>
      <c r="B45" s="90">
        <v>398</v>
      </c>
      <c r="C45" s="90">
        <v>208</v>
      </c>
      <c r="D45" s="90">
        <v>190</v>
      </c>
      <c r="E45" s="31">
        <v>99</v>
      </c>
      <c r="F45" s="31">
        <v>45</v>
      </c>
      <c r="G45" s="31">
        <v>54</v>
      </c>
      <c r="H45" s="87">
        <v>73.2</v>
      </c>
      <c r="I45" s="31">
        <v>33</v>
      </c>
    </row>
    <row r="46" spans="1:9" ht="12.75">
      <c r="A46" s="39" t="s">
        <v>633</v>
      </c>
      <c r="B46" s="90">
        <v>384</v>
      </c>
      <c r="C46" s="90">
        <v>210</v>
      </c>
      <c r="D46" s="90">
        <v>174</v>
      </c>
      <c r="E46" s="31">
        <v>96</v>
      </c>
      <c r="F46" s="31">
        <v>42</v>
      </c>
      <c r="G46" s="31">
        <v>54</v>
      </c>
      <c r="H46" s="87">
        <v>71.9</v>
      </c>
      <c r="I46" s="31">
        <v>31</v>
      </c>
    </row>
    <row r="47" spans="1:9" ht="12.75">
      <c r="A47" s="39" t="s">
        <v>649</v>
      </c>
      <c r="B47" s="90">
        <v>420</v>
      </c>
      <c r="C47" s="90">
        <v>229</v>
      </c>
      <c r="D47" s="90">
        <v>191</v>
      </c>
      <c r="E47" s="31">
        <v>98</v>
      </c>
      <c r="F47" s="31">
        <v>43</v>
      </c>
      <c r="G47" s="31">
        <v>55</v>
      </c>
      <c r="H47" s="87">
        <v>71.4</v>
      </c>
      <c r="I47" s="31">
        <v>32</v>
      </c>
    </row>
    <row r="48" spans="1:9" ht="12.75">
      <c r="A48" s="39" t="s">
        <v>678</v>
      </c>
      <c r="B48" s="90">
        <v>407</v>
      </c>
      <c r="C48" s="90">
        <v>225</v>
      </c>
      <c r="D48" s="90">
        <v>182</v>
      </c>
      <c r="E48" s="31">
        <v>94</v>
      </c>
      <c r="F48" s="31">
        <v>44</v>
      </c>
      <c r="G48" s="31">
        <v>50</v>
      </c>
      <c r="H48" s="87">
        <v>70.9</v>
      </c>
      <c r="I48" s="31">
        <v>32</v>
      </c>
    </row>
    <row r="49" spans="1:9" ht="12.75">
      <c r="A49" s="39" t="s">
        <v>688</v>
      </c>
      <c r="B49" s="90">
        <v>415</v>
      </c>
      <c r="C49" s="90">
        <v>240</v>
      </c>
      <c r="D49" s="90">
        <v>175</v>
      </c>
      <c r="E49" s="31">
        <v>95</v>
      </c>
      <c r="F49" s="31">
        <v>43</v>
      </c>
      <c r="G49" s="31">
        <v>52</v>
      </c>
      <c r="H49" s="87">
        <v>75.2</v>
      </c>
      <c r="I49" s="31">
        <v>35</v>
      </c>
    </row>
    <row r="50" spans="1:9" ht="12.75">
      <c r="A50" s="39" t="s">
        <v>738</v>
      </c>
      <c r="B50" s="90">
        <v>393</v>
      </c>
      <c r="C50" s="90">
        <v>223</v>
      </c>
      <c r="D50" s="90">
        <v>170</v>
      </c>
      <c r="E50" s="31">
        <v>99</v>
      </c>
      <c r="F50" s="31">
        <v>45</v>
      </c>
      <c r="G50" s="31">
        <v>54</v>
      </c>
      <c r="H50" s="87">
        <v>75.85</v>
      </c>
      <c r="I50" s="31">
        <v>33</v>
      </c>
    </row>
    <row r="51" spans="1:9" ht="12.75" customHeight="1">
      <c r="A51" s="9"/>
      <c r="B51" s="75"/>
      <c r="C51" s="75"/>
      <c r="D51" s="75"/>
      <c r="E51" s="1"/>
      <c r="F51" s="1"/>
      <c r="G51" s="1"/>
      <c r="H51" s="1"/>
      <c r="I51" s="1"/>
    </row>
    <row r="52" spans="1:4" ht="12.75">
      <c r="A52" t="s">
        <v>285</v>
      </c>
      <c r="B52" s="109"/>
      <c r="C52" s="109"/>
      <c r="D52" s="109"/>
    </row>
    <row r="53" spans="1:4" ht="12.75">
      <c r="A53" t="s">
        <v>293</v>
      </c>
      <c r="B53" s="109"/>
      <c r="C53" s="109"/>
      <c r="D53" s="109"/>
    </row>
    <row r="54" spans="2:4" ht="12.75">
      <c r="B54" s="109"/>
      <c r="C54" s="109"/>
      <c r="D54" s="109"/>
    </row>
    <row r="55" spans="2:4" ht="12.75">
      <c r="B55" s="109"/>
      <c r="C55" s="109"/>
      <c r="D55" s="109"/>
    </row>
    <row r="56" spans="1:4" ht="12.75">
      <c r="A56" s="5" t="s">
        <v>6</v>
      </c>
      <c r="B56" s="109"/>
      <c r="C56" s="109"/>
      <c r="D56" s="109"/>
    </row>
    <row r="57" spans="1:4" ht="12.75">
      <c r="A57" s="3" t="s">
        <v>59</v>
      </c>
      <c r="B57" s="178"/>
      <c r="C57" s="178" t="s">
        <v>564</v>
      </c>
      <c r="D57" s="109"/>
    </row>
    <row r="58" spans="1:4" ht="12.75">
      <c r="A58" s="221" t="s">
        <v>690</v>
      </c>
      <c r="B58" s="109"/>
      <c r="C58" s="109"/>
      <c r="D58" s="109"/>
    </row>
    <row r="66" spans="5:7" ht="12.75">
      <c r="E66" s="365"/>
      <c r="F66" s="365"/>
      <c r="G66" s="365"/>
    </row>
  </sheetData>
  <sheetProtection/>
  <mergeCells count="4">
    <mergeCell ref="B5:D5"/>
    <mergeCell ref="E5:H5"/>
    <mergeCell ref="A5:A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8.421875" style="11" customWidth="1"/>
    <col min="2" max="2" width="7.57421875" style="2" bestFit="1" customWidth="1"/>
    <col min="3" max="3" width="8.00390625" style="2" customWidth="1"/>
    <col min="4" max="4" width="8.57421875" style="2" bestFit="1" customWidth="1"/>
    <col min="5" max="5" width="7.57421875" style="2" bestFit="1" customWidth="1"/>
    <col min="6" max="6" width="7.140625" style="2" bestFit="1" customWidth="1"/>
    <col min="7" max="7" width="6.7109375" style="2" bestFit="1" customWidth="1"/>
    <col min="8" max="8" width="16.421875" style="2" bestFit="1" customWidth="1"/>
    <col min="9" max="9" width="7.7109375" style="2" bestFit="1" customWidth="1"/>
    <col min="10" max="16384" width="11.421875" style="2" customWidth="1"/>
  </cols>
  <sheetData>
    <row r="1" ht="12.75" customHeight="1">
      <c r="A1" s="11" t="s">
        <v>63</v>
      </c>
    </row>
    <row r="2" ht="12.75" customHeight="1">
      <c r="A2" s="194" t="s">
        <v>790</v>
      </c>
    </row>
    <row r="3" spans="2:4" ht="12.75" customHeight="1">
      <c r="B3" s="67"/>
      <c r="C3" s="67"/>
      <c r="D3" s="67"/>
    </row>
    <row r="4" spans="2:4" ht="12.75" customHeight="1">
      <c r="B4" s="67"/>
      <c r="C4" s="67"/>
      <c r="D4" s="67"/>
    </row>
    <row r="5" spans="1:9" ht="24" customHeight="1">
      <c r="A5" s="384" t="s">
        <v>21</v>
      </c>
      <c r="B5" s="386" t="s">
        <v>659</v>
      </c>
      <c r="C5" s="383"/>
      <c r="D5" s="383"/>
      <c r="E5" s="384" t="s">
        <v>47</v>
      </c>
      <c r="F5" s="384"/>
      <c r="G5" s="384"/>
      <c r="H5" s="384"/>
      <c r="I5" s="385" t="s">
        <v>52</v>
      </c>
    </row>
    <row r="6" spans="1:9" s="6" customFormat="1" ht="12.75">
      <c r="A6" s="384"/>
      <c r="B6" s="85" t="s">
        <v>23</v>
      </c>
      <c r="C6" s="85" t="s">
        <v>304</v>
      </c>
      <c r="D6" s="85" t="s">
        <v>305</v>
      </c>
      <c r="E6" s="77" t="s">
        <v>23</v>
      </c>
      <c r="F6" s="77" t="s">
        <v>306</v>
      </c>
      <c r="G6" s="77" t="s">
        <v>307</v>
      </c>
      <c r="H6" s="77" t="s">
        <v>54</v>
      </c>
      <c r="I6" s="385"/>
    </row>
    <row r="7" spans="1:9" ht="12.75">
      <c r="A7" s="1">
        <v>1930</v>
      </c>
      <c r="B7" s="227">
        <v>50</v>
      </c>
      <c r="C7" s="227">
        <v>41</v>
      </c>
      <c r="D7" s="227">
        <v>9</v>
      </c>
      <c r="E7" s="226">
        <v>5</v>
      </c>
      <c r="F7" s="226">
        <v>5</v>
      </c>
      <c r="G7" s="226">
        <v>0</v>
      </c>
      <c r="H7" s="226" t="s">
        <v>24</v>
      </c>
      <c r="I7" s="226" t="s">
        <v>24</v>
      </c>
    </row>
    <row r="8" spans="1:9" ht="12.75">
      <c r="A8" s="1">
        <v>1935</v>
      </c>
      <c r="B8" s="227">
        <v>95</v>
      </c>
      <c r="C8" s="227">
        <v>74</v>
      </c>
      <c r="D8" s="227">
        <v>21</v>
      </c>
      <c r="E8" s="226">
        <v>10</v>
      </c>
      <c r="F8" s="226">
        <v>8</v>
      </c>
      <c r="G8" s="226">
        <v>2</v>
      </c>
      <c r="H8" s="226" t="s">
        <v>24</v>
      </c>
      <c r="I8" s="226" t="s">
        <v>24</v>
      </c>
    </row>
    <row r="9" spans="1:9" ht="12.75">
      <c r="A9" s="1">
        <v>1940</v>
      </c>
      <c r="B9" s="227">
        <v>87</v>
      </c>
      <c r="C9" s="227">
        <v>50</v>
      </c>
      <c r="D9" s="227">
        <v>37</v>
      </c>
      <c r="E9" s="226">
        <v>10</v>
      </c>
      <c r="F9" s="226">
        <v>8</v>
      </c>
      <c r="G9" s="226">
        <v>2</v>
      </c>
      <c r="H9" s="226" t="s">
        <v>24</v>
      </c>
      <c r="I9" s="226" t="s">
        <v>24</v>
      </c>
    </row>
    <row r="10" spans="1:9" ht="12.75">
      <c r="A10" s="1">
        <v>1945</v>
      </c>
      <c r="B10" s="227">
        <v>127</v>
      </c>
      <c r="C10" s="227">
        <v>77</v>
      </c>
      <c r="D10" s="227">
        <v>50</v>
      </c>
      <c r="E10" s="226">
        <v>12</v>
      </c>
      <c r="F10" s="226">
        <v>10</v>
      </c>
      <c r="G10" s="226">
        <v>2</v>
      </c>
      <c r="H10" s="226" t="s">
        <v>24</v>
      </c>
      <c r="I10" s="226" t="s">
        <v>24</v>
      </c>
    </row>
    <row r="11" spans="1:9" ht="12.75">
      <c r="A11" s="1">
        <v>1950</v>
      </c>
      <c r="B11" s="227">
        <v>156</v>
      </c>
      <c r="C11" s="227">
        <v>95</v>
      </c>
      <c r="D11" s="227">
        <v>61</v>
      </c>
      <c r="E11" s="226">
        <v>13</v>
      </c>
      <c r="F11" s="226">
        <v>11</v>
      </c>
      <c r="G11" s="226">
        <v>2</v>
      </c>
      <c r="H11" s="226" t="s">
        <v>24</v>
      </c>
      <c r="I11" s="226" t="s">
        <v>24</v>
      </c>
    </row>
    <row r="12" spans="1:9" ht="12.75">
      <c r="A12" s="1">
        <v>1955</v>
      </c>
      <c r="B12" s="227">
        <v>236</v>
      </c>
      <c r="C12" s="227">
        <v>131</v>
      </c>
      <c r="D12" s="227">
        <v>105</v>
      </c>
      <c r="E12" s="226">
        <v>14</v>
      </c>
      <c r="F12" s="226">
        <v>12</v>
      </c>
      <c r="G12" s="226">
        <v>2</v>
      </c>
      <c r="H12" s="226" t="s">
        <v>24</v>
      </c>
      <c r="I12" s="226" t="s">
        <v>24</v>
      </c>
    </row>
    <row r="13" spans="1:9" ht="12.75">
      <c r="A13" s="1">
        <v>1960</v>
      </c>
      <c r="B13" s="227">
        <v>273</v>
      </c>
      <c r="C13" s="227">
        <v>139</v>
      </c>
      <c r="D13" s="227">
        <v>134</v>
      </c>
      <c r="E13" s="226">
        <v>17</v>
      </c>
      <c r="F13" s="226">
        <v>15</v>
      </c>
      <c r="G13" s="226">
        <v>2</v>
      </c>
      <c r="H13" s="226" t="s">
        <v>24</v>
      </c>
      <c r="I13" s="226" t="s">
        <v>24</v>
      </c>
    </row>
    <row r="14" spans="1:9" ht="12.75">
      <c r="A14" s="1">
        <v>1965</v>
      </c>
      <c r="B14" s="227">
        <v>303</v>
      </c>
      <c r="C14" s="227">
        <v>133</v>
      </c>
      <c r="D14" s="227">
        <v>170</v>
      </c>
      <c r="E14" s="226">
        <v>24</v>
      </c>
      <c r="F14" s="226">
        <v>19</v>
      </c>
      <c r="G14" s="226">
        <v>5</v>
      </c>
      <c r="H14" s="226" t="s">
        <v>24</v>
      </c>
      <c r="I14" s="226" t="s">
        <v>24</v>
      </c>
    </row>
    <row r="15" spans="1:9" ht="12.75">
      <c r="A15" s="1">
        <v>1970</v>
      </c>
      <c r="B15" s="227">
        <v>318</v>
      </c>
      <c r="C15" s="227">
        <v>166</v>
      </c>
      <c r="D15" s="227">
        <v>152</v>
      </c>
      <c r="E15" s="226">
        <v>25</v>
      </c>
      <c r="F15" s="226">
        <v>19</v>
      </c>
      <c r="G15" s="226">
        <v>6</v>
      </c>
      <c r="H15" s="226" t="s">
        <v>24</v>
      </c>
      <c r="I15" s="226" t="s">
        <v>24</v>
      </c>
    </row>
    <row r="16" spans="1:9" ht="12.75">
      <c r="A16" s="1">
        <v>1975</v>
      </c>
      <c r="B16" s="227">
        <v>644</v>
      </c>
      <c r="C16" s="227">
        <v>350</v>
      </c>
      <c r="D16" s="227">
        <v>294</v>
      </c>
      <c r="E16" s="226">
        <v>56</v>
      </c>
      <c r="F16" s="226" t="s">
        <v>24</v>
      </c>
      <c r="G16" s="226" t="s">
        <v>24</v>
      </c>
      <c r="H16" s="226" t="s">
        <v>24</v>
      </c>
      <c r="I16" s="226" t="s">
        <v>24</v>
      </c>
    </row>
    <row r="17" spans="1:9" ht="12.75">
      <c r="A17" s="1">
        <v>1980</v>
      </c>
      <c r="B17" s="227">
        <v>750</v>
      </c>
      <c r="C17" s="227">
        <v>402</v>
      </c>
      <c r="D17" s="227">
        <v>348</v>
      </c>
      <c r="E17" s="226">
        <v>35</v>
      </c>
      <c r="F17" s="226">
        <v>31</v>
      </c>
      <c r="G17" s="226">
        <v>4</v>
      </c>
      <c r="H17" s="226" t="s">
        <v>24</v>
      </c>
      <c r="I17" s="226" t="s">
        <v>24</v>
      </c>
    </row>
    <row r="18" spans="1:9" s="6" customFormat="1" ht="12.75">
      <c r="A18" s="7">
        <v>1985</v>
      </c>
      <c r="B18" s="229">
        <v>654</v>
      </c>
      <c r="C18" s="229">
        <v>372</v>
      </c>
      <c r="D18" s="229">
        <v>282</v>
      </c>
      <c r="E18" s="228">
        <v>35</v>
      </c>
      <c r="F18" s="228">
        <v>32</v>
      </c>
      <c r="G18" s="228">
        <v>3</v>
      </c>
      <c r="H18" s="228" t="s">
        <v>24</v>
      </c>
      <c r="I18" s="228" t="s">
        <v>24</v>
      </c>
    </row>
    <row r="19" spans="1:9" ht="12.75">
      <c r="A19" s="1" t="s">
        <v>27</v>
      </c>
      <c r="B19" s="227">
        <v>567</v>
      </c>
      <c r="C19" s="227">
        <v>311</v>
      </c>
      <c r="D19" s="227">
        <v>256</v>
      </c>
      <c r="E19" s="226">
        <v>34</v>
      </c>
      <c r="F19" s="226">
        <v>31</v>
      </c>
      <c r="G19" s="226">
        <v>3</v>
      </c>
      <c r="H19" s="226" t="s">
        <v>24</v>
      </c>
      <c r="I19" s="226" t="s">
        <v>24</v>
      </c>
    </row>
    <row r="20" spans="1:9" ht="12.75">
      <c r="A20" s="1" t="s">
        <v>28</v>
      </c>
      <c r="B20" s="227">
        <v>577</v>
      </c>
      <c r="C20" s="227">
        <v>331</v>
      </c>
      <c r="D20" s="227">
        <v>246</v>
      </c>
      <c r="E20" s="226" t="s">
        <v>25</v>
      </c>
      <c r="F20" s="226" t="s">
        <v>25</v>
      </c>
      <c r="G20" s="226" t="s">
        <v>25</v>
      </c>
      <c r="H20" s="226" t="s">
        <v>24</v>
      </c>
      <c r="I20" s="226" t="s">
        <v>24</v>
      </c>
    </row>
    <row r="21" spans="1:9" ht="12.75">
      <c r="A21" s="1" t="s">
        <v>29</v>
      </c>
      <c r="B21" s="227">
        <v>629</v>
      </c>
      <c r="C21" s="227">
        <v>362</v>
      </c>
      <c r="D21" s="227">
        <v>267</v>
      </c>
      <c r="E21" s="226">
        <v>36</v>
      </c>
      <c r="F21" s="226">
        <v>32</v>
      </c>
      <c r="G21" s="226">
        <v>4</v>
      </c>
      <c r="H21" s="226" t="s">
        <v>24</v>
      </c>
      <c r="I21" s="226" t="s">
        <v>24</v>
      </c>
    </row>
    <row r="22" spans="1:9" ht="12.75">
      <c r="A22" s="1" t="s">
        <v>30</v>
      </c>
      <c r="B22" s="227">
        <v>738</v>
      </c>
      <c r="C22" s="227">
        <v>337</v>
      </c>
      <c r="D22" s="227">
        <v>401</v>
      </c>
      <c r="E22" s="226">
        <v>44</v>
      </c>
      <c r="F22" s="226">
        <v>39</v>
      </c>
      <c r="G22" s="226">
        <v>5</v>
      </c>
      <c r="H22" s="226" t="s">
        <v>24</v>
      </c>
      <c r="I22" s="226" t="s">
        <v>24</v>
      </c>
    </row>
    <row r="23" spans="1:9" s="6" customFormat="1" ht="12.75">
      <c r="A23" s="7" t="s">
        <v>31</v>
      </c>
      <c r="B23" s="229">
        <v>796</v>
      </c>
      <c r="C23" s="229">
        <v>365</v>
      </c>
      <c r="D23" s="229">
        <v>431</v>
      </c>
      <c r="E23" s="228">
        <v>43</v>
      </c>
      <c r="F23" s="228">
        <v>36</v>
      </c>
      <c r="G23" s="228">
        <v>7</v>
      </c>
      <c r="H23" s="228" t="s">
        <v>24</v>
      </c>
      <c r="I23" s="228" t="s">
        <v>24</v>
      </c>
    </row>
    <row r="24" spans="1:9" ht="12.75">
      <c r="A24" s="1" t="s">
        <v>32</v>
      </c>
      <c r="B24" s="227">
        <v>783</v>
      </c>
      <c r="C24" s="227">
        <v>367</v>
      </c>
      <c r="D24" s="227">
        <v>416</v>
      </c>
      <c r="E24" s="226">
        <v>46</v>
      </c>
      <c r="F24" s="226">
        <v>39</v>
      </c>
      <c r="G24" s="226">
        <v>7</v>
      </c>
      <c r="H24" s="226" t="s">
        <v>24</v>
      </c>
      <c r="I24" s="226" t="s">
        <v>24</v>
      </c>
    </row>
    <row r="25" spans="1:9" ht="12.75">
      <c r="A25" s="1" t="s">
        <v>33</v>
      </c>
      <c r="B25" s="227">
        <v>776</v>
      </c>
      <c r="C25" s="227">
        <v>347</v>
      </c>
      <c r="D25" s="227">
        <v>429</v>
      </c>
      <c r="E25" s="226">
        <v>48</v>
      </c>
      <c r="F25" s="226">
        <v>39</v>
      </c>
      <c r="G25" s="226">
        <v>9</v>
      </c>
      <c r="H25" s="226" t="s">
        <v>24</v>
      </c>
      <c r="I25" s="226" t="s">
        <v>24</v>
      </c>
    </row>
    <row r="26" spans="1:9" ht="12.75">
      <c r="A26" s="1" t="s">
        <v>34</v>
      </c>
      <c r="B26" s="227">
        <v>764</v>
      </c>
      <c r="C26" s="227">
        <v>348</v>
      </c>
      <c r="D26" s="227">
        <v>416</v>
      </c>
      <c r="E26" s="226">
        <v>48</v>
      </c>
      <c r="F26" s="226">
        <v>39</v>
      </c>
      <c r="G26" s="226">
        <v>9</v>
      </c>
      <c r="H26" s="226" t="s">
        <v>24</v>
      </c>
      <c r="I26" s="226" t="s">
        <v>24</v>
      </c>
    </row>
    <row r="27" spans="1:9" ht="12.75">
      <c r="A27" s="1" t="s">
        <v>35</v>
      </c>
      <c r="B27" s="227">
        <v>693</v>
      </c>
      <c r="C27" s="227">
        <v>326</v>
      </c>
      <c r="D27" s="227">
        <v>367</v>
      </c>
      <c r="E27" s="226">
        <v>48</v>
      </c>
      <c r="F27" s="226">
        <v>32</v>
      </c>
      <c r="G27" s="226">
        <v>16</v>
      </c>
      <c r="H27" s="226" t="s">
        <v>24</v>
      </c>
      <c r="I27" s="226" t="s">
        <v>24</v>
      </c>
    </row>
    <row r="28" spans="1:9" s="6" customFormat="1" ht="12.75">
      <c r="A28" s="7" t="s">
        <v>36</v>
      </c>
      <c r="B28" s="229">
        <v>705</v>
      </c>
      <c r="C28" s="229">
        <v>337</v>
      </c>
      <c r="D28" s="229">
        <v>368</v>
      </c>
      <c r="E28" s="228">
        <v>48</v>
      </c>
      <c r="F28" s="228">
        <v>36</v>
      </c>
      <c r="G28" s="228">
        <v>12</v>
      </c>
      <c r="H28" s="228" t="s">
        <v>24</v>
      </c>
      <c r="I28" s="228" t="s">
        <v>24</v>
      </c>
    </row>
    <row r="29" spans="1:9" ht="12.75">
      <c r="A29" s="1" t="s">
        <v>37</v>
      </c>
      <c r="B29" s="227">
        <v>700</v>
      </c>
      <c r="C29" s="227">
        <v>352</v>
      </c>
      <c r="D29" s="227">
        <v>348</v>
      </c>
      <c r="E29" s="226">
        <v>47</v>
      </c>
      <c r="F29" s="226">
        <v>35</v>
      </c>
      <c r="G29" s="226">
        <v>12</v>
      </c>
      <c r="H29" s="226" t="s">
        <v>24</v>
      </c>
      <c r="I29" s="226" t="s">
        <v>24</v>
      </c>
    </row>
    <row r="30" spans="1:9" ht="12.75">
      <c r="A30" s="1" t="s">
        <v>38</v>
      </c>
      <c r="B30" s="227">
        <v>686</v>
      </c>
      <c r="C30" s="227">
        <v>355</v>
      </c>
      <c r="D30" s="227">
        <v>331</v>
      </c>
      <c r="E30" s="226">
        <v>43</v>
      </c>
      <c r="F30" s="226">
        <v>33</v>
      </c>
      <c r="G30" s="226">
        <v>10</v>
      </c>
      <c r="H30" s="226" t="s">
        <v>24</v>
      </c>
      <c r="I30" s="226" t="s">
        <v>24</v>
      </c>
    </row>
    <row r="31" spans="1:9" ht="12.75">
      <c r="A31" s="1" t="s">
        <v>39</v>
      </c>
      <c r="B31" s="227">
        <v>692</v>
      </c>
      <c r="C31" s="227">
        <v>350</v>
      </c>
      <c r="D31" s="227">
        <v>342</v>
      </c>
      <c r="E31" s="226">
        <v>116</v>
      </c>
      <c r="F31" s="226">
        <v>64</v>
      </c>
      <c r="G31" s="226">
        <v>52</v>
      </c>
      <c r="H31" s="226">
        <v>83.3</v>
      </c>
      <c r="I31" s="226">
        <v>52</v>
      </c>
    </row>
    <row r="32" spans="1:9" ht="12.75">
      <c r="A32" s="1" t="s">
        <v>40</v>
      </c>
      <c r="B32" s="227">
        <v>675</v>
      </c>
      <c r="C32" s="227">
        <v>332</v>
      </c>
      <c r="D32" s="227">
        <v>343</v>
      </c>
      <c r="E32" s="226">
        <v>114</v>
      </c>
      <c r="F32" s="226">
        <v>61</v>
      </c>
      <c r="G32" s="226">
        <v>53</v>
      </c>
      <c r="H32" s="226">
        <v>77.3</v>
      </c>
      <c r="I32" s="226">
        <v>49</v>
      </c>
    </row>
    <row r="33" spans="1:9" s="6" customFormat="1" ht="12.75">
      <c r="A33" s="7" t="s">
        <v>41</v>
      </c>
      <c r="B33" s="229">
        <v>690</v>
      </c>
      <c r="C33" s="229">
        <v>338</v>
      </c>
      <c r="D33" s="229">
        <v>352</v>
      </c>
      <c r="E33" s="228">
        <v>109</v>
      </c>
      <c r="F33" s="228">
        <v>58</v>
      </c>
      <c r="G33" s="228">
        <v>51</v>
      </c>
      <c r="H33" s="228">
        <v>77.6</v>
      </c>
      <c r="I33" s="228">
        <v>48</v>
      </c>
    </row>
    <row r="34" spans="1:9" ht="12.75">
      <c r="A34" s="1" t="s">
        <v>42</v>
      </c>
      <c r="B34" s="227">
        <v>716</v>
      </c>
      <c r="C34" s="227">
        <v>361</v>
      </c>
      <c r="D34" s="227">
        <v>355</v>
      </c>
      <c r="E34" s="226">
        <v>124</v>
      </c>
      <c r="F34" s="226">
        <v>62</v>
      </c>
      <c r="G34" s="226">
        <v>62</v>
      </c>
      <c r="H34" s="226">
        <v>83.6</v>
      </c>
      <c r="I34" s="226">
        <v>42</v>
      </c>
    </row>
    <row r="35" spans="1:9" ht="12.75">
      <c r="A35" s="1" t="s">
        <v>43</v>
      </c>
      <c r="B35" s="227">
        <v>712</v>
      </c>
      <c r="C35" s="227">
        <v>364</v>
      </c>
      <c r="D35" s="227">
        <v>348</v>
      </c>
      <c r="E35" s="226">
        <v>120</v>
      </c>
      <c r="F35" s="226">
        <v>57</v>
      </c>
      <c r="G35" s="226">
        <v>63</v>
      </c>
      <c r="H35" s="226">
        <v>80.4</v>
      </c>
      <c r="I35" s="226">
        <v>40</v>
      </c>
    </row>
    <row r="36" spans="1:9" ht="12.75">
      <c r="A36" s="1" t="s">
        <v>273</v>
      </c>
      <c r="B36" s="227">
        <v>732</v>
      </c>
      <c r="C36" s="227">
        <v>380</v>
      </c>
      <c r="D36" s="227">
        <v>352</v>
      </c>
      <c r="E36" s="226">
        <v>127</v>
      </c>
      <c r="F36" s="226">
        <v>60</v>
      </c>
      <c r="G36" s="226">
        <v>67</v>
      </c>
      <c r="H36" s="226">
        <v>86.5</v>
      </c>
      <c r="I36" s="226">
        <v>45</v>
      </c>
    </row>
    <row r="37" spans="1:9" ht="12.75">
      <c r="A37" s="1" t="s">
        <v>316</v>
      </c>
      <c r="B37" s="227">
        <v>724</v>
      </c>
      <c r="C37" s="227">
        <v>392</v>
      </c>
      <c r="D37" s="227">
        <v>332</v>
      </c>
      <c r="E37" s="226">
        <v>125</v>
      </c>
      <c r="F37" s="226">
        <v>64</v>
      </c>
      <c r="G37" s="226">
        <v>61</v>
      </c>
      <c r="H37" s="226">
        <v>91.7</v>
      </c>
      <c r="I37" s="226">
        <v>41</v>
      </c>
    </row>
    <row r="38" spans="1:9" s="6" customFormat="1" ht="12.75">
      <c r="A38" s="7" t="s">
        <v>489</v>
      </c>
      <c r="B38" s="229">
        <v>748</v>
      </c>
      <c r="C38" s="229">
        <v>400</v>
      </c>
      <c r="D38" s="229">
        <v>348</v>
      </c>
      <c r="E38" s="228">
        <v>122</v>
      </c>
      <c r="F38" s="228">
        <v>57</v>
      </c>
      <c r="G38" s="228">
        <v>65</v>
      </c>
      <c r="H38" s="228">
        <v>83.9</v>
      </c>
      <c r="I38" s="228">
        <v>43</v>
      </c>
    </row>
    <row r="39" spans="1:9" ht="12.75">
      <c r="A39" s="123" t="s">
        <v>513</v>
      </c>
      <c r="B39" s="227">
        <v>764</v>
      </c>
      <c r="C39" s="227">
        <v>398</v>
      </c>
      <c r="D39" s="227">
        <v>366</v>
      </c>
      <c r="E39" s="226">
        <v>125</v>
      </c>
      <c r="F39" s="226">
        <v>53</v>
      </c>
      <c r="G39" s="226">
        <v>72</v>
      </c>
      <c r="H39" s="226">
        <v>84.6</v>
      </c>
      <c r="I39" s="226">
        <v>45</v>
      </c>
    </row>
    <row r="40" spans="1:9" ht="12.75">
      <c r="A40" s="123" t="s">
        <v>593</v>
      </c>
      <c r="B40" s="227">
        <v>740</v>
      </c>
      <c r="C40" s="227">
        <v>376</v>
      </c>
      <c r="D40" s="227">
        <v>364</v>
      </c>
      <c r="E40" s="226">
        <v>126</v>
      </c>
      <c r="F40" s="226">
        <v>56</v>
      </c>
      <c r="G40" s="226">
        <v>70</v>
      </c>
      <c r="H40" s="226">
        <v>80.5</v>
      </c>
      <c r="I40" s="226">
        <v>43</v>
      </c>
    </row>
    <row r="41" spans="1:9" ht="12.75">
      <c r="A41" s="39" t="s">
        <v>633</v>
      </c>
      <c r="B41" s="227">
        <v>721</v>
      </c>
      <c r="C41" s="227">
        <v>360</v>
      </c>
      <c r="D41" s="227">
        <v>361</v>
      </c>
      <c r="E41" s="226">
        <v>120</v>
      </c>
      <c r="F41" s="226">
        <v>52</v>
      </c>
      <c r="G41" s="226">
        <v>68</v>
      </c>
      <c r="H41" s="226">
        <v>79.3</v>
      </c>
      <c r="I41" s="226">
        <v>42</v>
      </c>
    </row>
    <row r="42" spans="1:9" ht="12.75">
      <c r="A42" s="39" t="s">
        <v>649</v>
      </c>
      <c r="B42" s="227">
        <v>690</v>
      </c>
      <c r="C42" s="227">
        <v>350</v>
      </c>
      <c r="D42" s="227">
        <v>340</v>
      </c>
      <c r="E42" s="226">
        <v>111</v>
      </c>
      <c r="F42" s="226">
        <v>45</v>
      </c>
      <c r="G42" s="226">
        <v>66</v>
      </c>
      <c r="H42" s="226">
        <v>75.3</v>
      </c>
      <c r="I42" s="226">
        <v>42</v>
      </c>
    </row>
    <row r="43" spans="1:9" ht="12.75">
      <c r="A43" s="39" t="s">
        <v>678</v>
      </c>
      <c r="B43" s="227">
        <v>673</v>
      </c>
      <c r="C43" s="227">
        <v>358</v>
      </c>
      <c r="D43" s="227">
        <v>315</v>
      </c>
      <c r="E43" s="230">
        <v>104</v>
      </c>
      <c r="F43" s="230">
        <v>42</v>
      </c>
      <c r="G43" s="230">
        <v>62</v>
      </c>
      <c r="H43" s="226">
        <v>73.7</v>
      </c>
      <c r="I43" s="226">
        <v>40</v>
      </c>
    </row>
    <row r="44" spans="1:9" ht="12.75">
      <c r="A44" s="39" t="s">
        <v>688</v>
      </c>
      <c r="B44" s="227">
        <v>648</v>
      </c>
      <c r="C44" s="227">
        <v>337</v>
      </c>
      <c r="D44" s="227">
        <v>311</v>
      </c>
      <c r="E44" s="226">
        <v>106</v>
      </c>
      <c r="F44" s="226">
        <v>47</v>
      </c>
      <c r="G44" s="226">
        <v>59</v>
      </c>
      <c r="H44" s="226">
        <v>73.3</v>
      </c>
      <c r="I44" s="226">
        <v>41</v>
      </c>
    </row>
    <row r="45" spans="1:9" ht="12.75">
      <c r="A45" s="39" t="s">
        <v>738</v>
      </c>
      <c r="B45" s="227">
        <v>660</v>
      </c>
      <c r="C45" s="227">
        <v>333</v>
      </c>
      <c r="D45" s="227">
        <v>327</v>
      </c>
      <c r="E45" s="226">
        <v>110</v>
      </c>
      <c r="F45" s="226">
        <v>53</v>
      </c>
      <c r="G45" s="226">
        <v>57</v>
      </c>
      <c r="H45" s="226">
        <v>74.77</v>
      </c>
      <c r="I45" s="226">
        <v>40</v>
      </c>
    </row>
    <row r="46" spans="1:9" ht="12.75" customHeight="1">
      <c r="A46" s="9"/>
      <c r="B46" s="179"/>
      <c r="C46" s="179"/>
      <c r="D46" s="179"/>
      <c r="E46" s="36"/>
      <c r="F46" s="36"/>
      <c r="G46" s="36"/>
      <c r="H46" s="36"/>
      <c r="I46" s="36"/>
    </row>
    <row r="47" spans="1:9" ht="12.75" customHeight="1">
      <c r="A47" s="11" t="s">
        <v>285</v>
      </c>
      <c r="B47" s="67"/>
      <c r="C47" s="67"/>
      <c r="D47" s="67"/>
      <c r="I47" s="12"/>
    </row>
    <row r="48" spans="1:4" ht="12.75" customHeight="1">
      <c r="A48" s="11" t="s">
        <v>293</v>
      </c>
      <c r="B48" s="67"/>
      <c r="C48" s="67"/>
      <c r="D48" s="67"/>
    </row>
    <row r="49" spans="2:4" ht="12.75" customHeight="1">
      <c r="B49" s="67"/>
      <c r="C49" s="67"/>
      <c r="D49" s="67"/>
    </row>
    <row r="50" spans="2:4" ht="12.75" customHeight="1">
      <c r="B50" s="67"/>
      <c r="C50" s="67"/>
      <c r="D50" s="67"/>
    </row>
    <row r="51" spans="1:4" ht="12.75" customHeight="1">
      <c r="A51" s="5" t="s">
        <v>6</v>
      </c>
      <c r="B51" s="67"/>
      <c r="C51" s="67"/>
      <c r="D51" s="67"/>
    </row>
    <row r="52" spans="1:4" ht="12.75" customHeight="1">
      <c r="A52" s="3" t="s">
        <v>62</v>
      </c>
      <c r="B52" s="178"/>
      <c r="C52" s="178" t="s">
        <v>564</v>
      </c>
      <c r="D52" s="67"/>
    </row>
    <row r="53" spans="1:4" ht="12.75" customHeight="1">
      <c r="A53" s="65"/>
      <c r="B53" s="67"/>
      <c r="C53" s="67"/>
      <c r="D53" s="67"/>
    </row>
    <row r="54" spans="2:4" ht="12.75" customHeight="1">
      <c r="B54" s="67"/>
      <c r="C54" s="67"/>
      <c r="D54" s="67"/>
    </row>
    <row r="55" spans="2:4" ht="12.75" customHeight="1">
      <c r="B55" s="67"/>
      <c r="C55" s="67"/>
      <c r="D55" s="67"/>
    </row>
    <row r="57" spans="5:7" ht="12.75" customHeight="1">
      <c r="E57" s="365"/>
      <c r="F57" s="365"/>
      <c r="G57" s="365"/>
    </row>
  </sheetData>
  <sheetProtection/>
  <mergeCells count="4">
    <mergeCell ref="B5:D5"/>
    <mergeCell ref="E5:H5"/>
    <mergeCell ref="A5:A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41" customWidth="1"/>
    <col min="2" max="2" width="7.57421875" style="41" bestFit="1" customWidth="1"/>
    <col min="3" max="3" width="7.140625" style="41" bestFit="1" customWidth="1"/>
    <col min="4" max="4" width="6.7109375" style="41" bestFit="1" customWidth="1"/>
    <col min="5" max="5" width="11.140625" style="41" bestFit="1" customWidth="1"/>
    <col min="6" max="6" width="11.57421875" style="41" bestFit="1" customWidth="1"/>
    <col min="7" max="7" width="8.00390625" style="41" bestFit="1" customWidth="1"/>
    <col min="8" max="8" width="10.140625" style="41" customWidth="1"/>
    <col min="9" max="9" width="7.57421875" style="41" bestFit="1" customWidth="1"/>
    <col min="10" max="10" width="16.421875" style="41" bestFit="1" customWidth="1"/>
    <col min="11" max="16384" width="11.421875" style="41" customWidth="1"/>
  </cols>
  <sheetData>
    <row r="1" ht="12.75" customHeight="1">
      <c r="A1" s="41" t="s">
        <v>68</v>
      </c>
    </row>
    <row r="2" ht="12.75" customHeight="1">
      <c r="A2" s="41" t="s">
        <v>742</v>
      </c>
    </row>
    <row r="5" spans="1:10" s="37" customFormat="1" ht="24" customHeight="1">
      <c r="A5" s="392" t="s">
        <v>21</v>
      </c>
      <c r="B5" s="391" t="s">
        <v>55</v>
      </c>
      <c r="C5" s="391"/>
      <c r="D5" s="391"/>
      <c r="E5" s="391"/>
      <c r="F5" s="391"/>
      <c r="G5" s="391"/>
      <c r="H5" s="276"/>
      <c r="I5" s="392" t="s">
        <v>47</v>
      </c>
      <c r="J5" s="392"/>
    </row>
    <row r="6" spans="1:10" s="45" customFormat="1" ht="12.75">
      <c r="A6" s="392"/>
      <c r="B6" s="47" t="s">
        <v>23</v>
      </c>
      <c r="C6" s="132" t="s">
        <v>306</v>
      </c>
      <c r="D6" s="46" t="s">
        <v>307</v>
      </c>
      <c r="E6" s="46" t="s">
        <v>65</v>
      </c>
      <c r="F6" s="46" t="s">
        <v>66</v>
      </c>
      <c r="G6" s="46" t="s">
        <v>67</v>
      </c>
      <c r="H6" s="132" t="s">
        <v>259</v>
      </c>
      <c r="I6" s="46" t="s">
        <v>23</v>
      </c>
      <c r="J6" s="46" t="s">
        <v>54</v>
      </c>
    </row>
    <row r="7" spans="1:10" s="37" customFormat="1" ht="12.75">
      <c r="A7" s="39">
        <v>1993</v>
      </c>
      <c r="B7" s="230">
        <v>16</v>
      </c>
      <c r="C7" s="231" t="s">
        <v>24</v>
      </c>
      <c r="D7" s="230" t="s">
        <v>24</v>
      </c>
      <c r="E7" s="230" t="s">
        <v>24</v>
      </c>
      <c r="F7" s="230" t="s">
        <v>24</v>
      </c>
      <c r="G7" s="230" t="s">
        <v>24</v>
      </c>
      <c r="H7" s="231" t="s">
        <v>24</v>
      </c>
      <c r="I7" s="230" t="s">
        <v>24</v>
      </c>
      <c r="J7" s="238" t="s">
        <v>24</v>
      </c>
    </row>
    <row r="8" spans="1:10" s="37" customFormat="1" ht="12.75">
      <c r="A8" s="39">
        <v>1994</v>
      </c>
      <c r="B8" s="230">
        <v>37</v>
      </c>
      <c r="C8" s="231" t="s">
        <v>24</v>
      </c>
      <c r="D8" s="230" t="s">
        <v>24</v>
      </c>
      <c r="E8" s="230" t="s">
        <v>24</v>
      </c>
      <c r="F8" s="230" t="s">
        <v>24</v>
      </c>
      <c r="G8" s="230" t="s">
        <v>24</v>
      </c>
      <c r="H8" s="231" t="s">
        <v>24</v>
      </c>
      <c r="I8" s="230" t="s">
        <v>24</v>
      </c>
      <c r="J8" s="238" t="s">
        <v>24</v>
      </c>
    </row>
    <row r="9" spans="1:10" s="37" customFormat="1" ht="12.75">
      <c r="A9" s="39">
        <v>1995</v>
      </c>
      <c r="B9" s="230">
        <v>35</v>
      </c>
      <c r="C9" s="231" t="s">
        <v>24</v>
      </c>
      <c r="D9" s="230" t="s">
        <v>24</v>
      </c>
      <c r="E9" s="230" t="s">
        <v>24</v>
      </c>
      <c r="F9" s="230" t="s">
        <v>24</v>
      </c>
      <c r="G9" s="230" t="s">
        <v>24</v>
      </c>
      <c r="H9" s="231" t="s">
        <v>24</v>
      </c>
      <c r="I9" s="230" t="s">
        <v>24</v>
      </c>
      <c r="J9" s="238" t="s">
        <v>24</v>
      </c>
    </row>
    <row r="10" spans="1:10" s="37" customFormat="1" ht="12.75">
      <c r="A10" s="39">
        <v>1996</v>
      </c>
      <c r="B10" s="230">
        <v>45</v>
      </c>
      <c r="C10" s="231" t="s">
        <v>24</v>
      </c>
      <c r="D10" s="230" t="s">
        <v>24</v>
      </c>
      <c r="E10" s="230" t="s">
        <v>24</v>
      </c>
      <c r="F10" s="230" t="s">
        <v>24</v>
      </c>
      <c r="G10" s="230" t="s">
        <v>24</v>
      </c>
      <c r="H10" s="231" t="s">
        <v>24</v>
      </c>
      <c r="I10" s="230" t="s">
        <v>24</v>
      </c>
      <c r="J10" s="238" t="s">
        <v>24</v>
      </c>
    </row>
    <row r="11" spans="1:10" s="37" customFormat="1" ht="12.75">
      <c r="A11" s="39">
        <v>1997</v>
      </c>
      <c r="B11" s="230">
        <v>44</v>
      </c>
      <c r="C11" s="231" t="s">
        <v>24</v>
      </c>
      <c r="D11" s="230" t="s">
        <v>24</v>
      </c>
      <c r="E11" s="230" t="s">
        <v>24</v>
      </c>
      <c r="F11" s="230" t="s">
        <v>24</v>
      </c>
      <c r="G11" s="230" t="s">
        <v>24</v>
      </c>
      <c r="H11" s="231" t="s">
        <v>24</v>
      </c>
      <c r="I11" s="230" t="s">
        <v>24</v>
      </c>
      <c r="J11" s="238" t="s">
        <v>24</v>
      </c>
    </row>
    <row r="12" spans="1:10" s="37" customFormat="1" ht="12.75">
      <c r="A12" s="39">
        <v>1998</v>
      </c>
      <c r="B12" s="230">
        <v>57</v>
      </c>
      <c r="C12" s="231" t="s">
        <v>24</v>
      </c>
      <c r="D12" s="230" t="s">
        <v>24</v>
      </c>
      <c r="E12" s="230" t="s">
        <v>24</v>
      </c>
      <c r="F12" s="230" t="s">
        <v>24</v>
      </c>
      <c r="G12" s="230" t="s">
        <v>24</v>
      </c>
      <c r="H12" s="231" t="s">
        <v>24</v>
      </c>
      <c r="I12" s="230" t="s">
        <v>24</v>
      </c>
      <c r="J12" s="238" t="s">
        <v>24</v>
      </c>
    </row>
    <row r="13" spans="1:10" s="45" customFormat="1" ht="12.75">
      <c r="A13" s="46">
        <v>1999</v>
      </c>
      <c r="B13" s="232">
        <v>40</v>
      </c>
      <c r="C13" s="233" t="s">
        <v>24</v>
      </c>
      <c r="D13" s="232" t="s">
        <v>24</v>
      </c>
      <c r="E13" s="232" t="s">
        <v>24</v>
      </c>
      <c r="F13" s="232" t="s">
        <v>24</v>
      </c>
      <c r="G13" s="232" t="s">
        <v>24</v>
      </c>
      <c r="H13" s="233" t="s">
        <v>24</v>
      </c>
      <c r="I13" s="232" t="s">
        <v>24</v>
      </c>
      <c r="J13" s="239" t="s">
        <v>24</v>
      </c>
    </row>
    <row r="14" spans="1:10" s="37" customFormat="1" ht="12.75">
      <c r="A14" s="39">
        <v>2000</v>
      </c>
      <c r="B14" s="230">
        <v>39</v>
      </c>
      <c r="C14" s="231" t="s">
        <v>24</v>
      </c>
      <c r="D14" s="230" t="s">
        <v>24</v>
      </c>
      <c r="E14" s="230" t="s">
        <v>24</v>
      </c>
      <c r="F14" s="230" t="s">
        <v>24</v>
      </c>
      <c r="G14" s="230" t="s">
        <v>24</v>
      </c>
      <c r="H14" s="231" t="s">
        <v>24</v>
      </c>
      <c r="I14" s="230" t="s">
        <v>24</v>
      </c>
      <c r="J14" s="238" t="s">
        <v>24</v>
      </c>
    </row>
    <row r="15" spans="1:10" s="45" customFormat="1" ht="12.75">
      <c r="A15" s="46">
        <v>2001</v>
      </c>
      <c r="B15" s="232">
        <v>51</v>
      </c>
      <c r="C15" s="233" t="s">
        <v>24</v>
      </c>
      <c r="D15" s="232" t="s">
        <v>24</v>
      </c>
      <c r="E15" s="232" t="s">
        <v>24</v>
      </c>
      <c r="F15" s="232" t="s">
        <v>24</v>
      </c>
      <c r="G15" s="232" t="s">
        <v>24</v>
      </c>
      <c r="H15" s="233" t="s">
        <v>24</v>
      </c>
      <c r="I15" s="232" t="s">
        <v>24</v>
      </c>
      <c r="J15" s="239" t="s">
        <v>24</v>
      </c>
    </row>
    <row r="16" spans="1:10" ht="12.75">
      <c r="A16" s="39" t="s">
        <v>39</v>
      </c>
      <c r="B16" s="230">
        <v>42</v>
      </c>
      <c r="C16" s="231">
        <v>14</v>
      </c>
      <c r="D16" s="230">
        <v>28</v>
      </c>
      <c r="E16" s="230">
        <v>25</v>
      </c>
      <c r="F16" s="230">
        <v>15</v>
      </c>
      <c r="G16" s="230">
        <v>2</v>
      </c>
      <c r="H16" s="231">
        <v>0</v>
      </c>
      <c r="I16" s="230">
        <v>11</v>
      </c>
      <c r="J16" s="238">
        <v>7</v>
      </c>
    </row>
    <row r="17" spans="1:10" ht="12.75">
      <c r="A17" s="39" t="s">
        <v>40</v>
      </c>
      <c r="B17" s="230">
        <v>59</v>
      </c>
      <c r="C17" s="234">
        <v>27</v>
      </c>
      <c r="D17" s="235">
        <v>32</v>
      </c>
      <c r="E17" s="230">
        <v>32</v>
      </c>
      <c r="F17" s="230">
        <v>25</v>
      </c>
      <c r="G17" s="230">
        <v>2</v>
      </c>
      <c r="H17" s="231">
        <v>0</v>
      </c>
      <c r="I17" s="230">
        <v>13</v>
      </c>
      <c r="J17" s="238">
        <v>8.5</v>
      </c>
    </row>
    <row r="18" spans="1:10" ht="12.75">
      <c r="A18" s="39" t="s">
        <v>41</v>
      </c>
      <c r="B18" s="230">
        <v>65</v>
      </c>
      <c r="C18" s="234">
        <v>33</v>
      </c>
      <c r="D18" s="235">
        <v>32</v>
      </c>
      <c r="E18" s="230">
        <v>30</v>
      </c>
      <c r="F18" s="230">
        <v>30</v>
      </c>
      <c r="G18" s="230">
        <v>5</v>
      </c>
      <c r="H18" s="231">
        <v>0</v>
      </c>
      <c r="I18" s="230">
        <v>15</v>
      </c>
      <c r="J18" s="238">
        <v>9</v>
      </c>
    </row>
    <row r="19" spans="1:10" ht="12.75">
      <c r="A19" s="39" t="s">
        <v>42</v>
      </c>
      <c r="B19" s="230">
        <v>72</v>
      </c>
      <c r="C19" s="234">
        <v>30</v>
      </c>
      <c r="D19" s="235">
        <v>42</v>
      </c>
      <c r="E19" s="230">
        <v>42</v>
      </c>
      <c r="F19" s="230">
        <v>29</v>
      </c>
      <c r="G19" s="230">
        <v>1</v>
      </c>
      <c r="H19" s="231">
        <v>0</v>
      </c>
      <c r="I19" s="230">
        <v>22</v>
      </c>
      <c r="J19" s="238">
        <v>10.6</v>
      </c>
    </row>
    <row r="20" spans="1:10" ht="12.75">
      <c r="A20" s="39" t="s">
        <v>43</v>
      </c>
      <c r="B20" s="230">
        <v>84</v>
      </c>
      <c r="C20" s="234">
        <v>40</v>
      </c>
      <c r="D20" s="235">
        <v>44</v>
      </c>
      <c r="E20" s="230">
        <v>59</v>
      </c>
      <c r="F20" s="230">
        <v>24</v>
      </c>
      <c r="G20" s="230">
        <v>1</v>
      </c>
      <c r="H20" s="231">
        <v>0</v>
      </c>
      <c r="I20" s="230">
        <v>20</v>
      </c>
      <c r="J20" s="238">
        <v>11.1</v>
      </c>
    </row>
    <row r="21" spans="1:10" ht="12.75">
      <c r="A21" s="39" t="s">
        <v>273</v>
      </c>
      <c r="B21" s="230">
        <v>78</v>
      </c>
      <c r="C21" s="234">
        <v>32</v>
      </c>
      <c r="D21" s="235">
        <v>46</v>
      </c>
      <c r="E21" s="230">
        <v>46</v>
      </c>
      <c r="F21" s="230">
        <v>30</v>
      </c>
      <c r="G21" s="230">
        <v>2</v>
      </c>
      <c r="H21" s="231">
        <v>0</v>
      </c>
      <c r="I21" s="230">
        <v>19</v>
      </c>
      <c r="J21" s="238">
        <v>11.4</v>
      </c>
    </row>
    <row r="22" spans="1:10" ht="12.75">
      <c r="A22" s="39" t="s">
        <v>316</v>
      </c>
      <c r="B22" s="230">
        <v>77</v>
      </c>
      <c r="C22" s="234">
        <v>35</v>
      </c>
      <c r="D22" s="235">
        <v>42</v>
      </c>
      <c r="E22" s="230">
        <v>47</v>
      </c>
      <c r="F22" s="230">
        <v>29</v>
      </c>
      <c r="G22" s="230">
        <v>1</v>
      </c>
      <c r="H22" s="231">
        <v>0</v>
      </c>
      <c r="I22" s="230">
        <v>19</v>
      </c>
      <c r="J22" s="238">
        <v>12.3</v>
      </c>
    </row>
    <row r="23" spans="1:11" s="45" customFormat="1" ht="12.75">
      <c r="A23" s="46" t="s">
        <v>489</v>
      </c>
      <c r="B23" s="232">
        <v>72</v>
      </c>
      <c r="C23" s="236">
        <v>29</v>
      </c>
      <c r="D23" s="237">
        <v>43</v>
      </c>
      <c r="E23" s="232">
        <v>40</v>
      </c>
      <c r="F23" s="232">
        <v>30</v>
      </c>
      <c r="G23" s="232">
        <v>2</v>
      </c>
      <c r="H23" s="233">
        <v>0</v>
      </c>
      <c r="I23" s="232">
        <v>17</v>
      </c>
      <c r="J23" s="239">
        <v>11.7</v>
      </c>
      <c r="K23" s="122"/>
    </row>
    <row r="24" spans="1:10" ht="12.75">
      <c r="A24" s="39" t="s">
        <v>513</v>
      </c>
      <c r="B24" s="230">
        <v>60</v>
      </c>
      <c r="C24" s="234">
        <v>24</v>
      </c>
      <c r="D24" s="235">
        <v>36</v>
      </c>
      <c r="E24" s="230">
        <v>43</v>
      </c>
      <c r="F24" s="230">
        <v>17</v>
      </c>
      <c r="G24" s="230">
        <v>0</v>
      </c>
      <c r="H24" s="231">
        <v>0</v>
      </c>
      <c r="I24" s="230">
        <v>17</v>
      </c>
      <c r="J24" s="238">
        <v>11.3</v>
      </c>
    </row>
    <row r="25" spans="1:10" ht="12.75">
      <c r="A25" s="39" t="s">
        <v>593</v>
      </c>
      <c r="B25" s="230">
        <v>66</v>
      </c>
      <c r="C25" s="234">
        <v>27</v>
      </c>
      <c r="D25" s="235">
        <v>39</v>
      </c>
      <c r="E25" s="230">
        <v>42</v>
      </c>
      <c r="F25" s="230">
        <v>24</v>
      </c>
      <c r="G25" s="230">
        <v>0</v>
      </c>
      <c r="H25" s="231">
        <v>0</v>
      </c>
      <c r="I25" s="230">
        <v>17</v>
      </c>
      <c r="J25" s="238">
        <v>11.7</v>
      </c>
    </row>
    <row r="26" spans="1:10" ht="12.75">
      <c r="A26" s="39" t="s">
        <v>633</v>
      </c>
      <c r="B26" s="230">
        <v>65</v>
      </c>
      <c r="C26" s="234">
        <v>33</v>
      </c>
      <c r="D26" s="235">
        <v>32</v>
      </c>
      <c r="E26" s="230">
        <v>40</v>
      </c>
      <c r="F26" s="230">
        <v>24</v>
      </c>
      <c r="G26" s="230">
        <v>1</v>
      </c>
      <c r="H26" s="231">
        <v>0</v>
      </c>
      <c r="I26" s="230">
        <v>18</v>
      </c>
      <c r="J26" s="238">
        <v>12.2</v>
      </c>
    </row>
    <row r="27" spans="1:10" ht="12.75">
      <c r="A27" s="39" t="s">
        <v>649</v>
      </c>
      <c r="B27" s="230">
        <v>58</v>
      </c>
      <c r="C27" s="234">
        <v>27</v>
      </c>
      <c r="D27" s="235">
        <v>31</v>
      </c>
      <c r="E27" s="230">
        <v>35</v>
      </c>
      <c r="F27" s="230">
        <v>23</v>
      </c>
      <c r="G27" s="230" t="s">
        <v>634</v>
      </c>
      <c r="H27" s="231">
        <v>0</v>
      </c>
      <c r="I27" s="230">
        <v>19</v>
      </c>
      <c r="J27" s="238">
        <v>13.4</v>
      </c>
    </row>
    <row r="28" spans="1:10" ht="12.75">
      <c r="A28" s="39" t="s">
        <v>678</v>
      </c>
      <c r="B28" s="230">
        <v>74</v>
      </c>
      <c r="C28" s="234">
        <v>17</v>
      </c>
      <c r="D28" s="235">
        <v>57</v>
      </c>
      <c r="E28" s="230">
        <v>33</v>
      </c>
      <c r="F28" s="230">
        <v>39</v>
      </c>
      <c r="G28" s="230">
        <v>2</v>
      </c>
      <c r="H28" s="231">
        <v>0</v>
      </c>
      <c r="I28" s="230">
        <v>17</v>
      </c>
      <c r="J28" s="238">
        <v>12.7</v>
      </c>
    </row>
    <row r="29" spans="1:10" ht="12.75">
      <c r="A29" s="39" t="s">
        <v>688</v>
      </c>
      <c r="B29" s="230">
        <v>56</v>
      </c>
      <c r="C29" s="234">
        <v>27</v>
      </c>
      <c r="D29" s="235">
        <v>29</v>
      </c>
      <c r="E29" s="230">
        <v>31</v>
      </c>
      <c r="F29" s="230">
        <v>25</v>
      </c>
      <c r="G29" s="230">
        <v>0</v>
      </c>
      <c r="H29" s="231">
        <v>0</v>
      </c>
      <c r="I29" s="230">
        <v>16</v>
      </c>
      <c r="J29" s="238">
        <v>12.1</v>
      </c>
    </row>
    <row r="30" spans="1:10" ht="12.75">
      <c r="A30" s="39" t="s">
        <v>738</v>
      </c>
      <c r="B30" s="231">
        <v>62</v>
      </c>
      <c r="C30" s="234">
        <v>30</v>
      </c>
      <c r="D30" s="234">
        <v>32</v>
      </c>
      <c r="E30" s="231">
        <v>27</v>
      </c>
      <c r="F30" s="231">
        <v>34</v>
      </c>
      <c r="G30" s="231">
        <v>0</v>
      </c>
      <c r="H30" s="231">
        <v>1</v>
      </c>
      <c r="I30" s="231">
        <v>19</v>
      </c>
      <c r="J30" s="376">
        <v>13.12</v>
      </c>
    </row>
    <row r="31" spans="1:10" ht="12.75" customHeight="1">
      <c r="A31" s="37"/>
      <c r="B31" s="44"/>
      <c r="C31" s="125"/>
      <c r="D31" s="43"/>
      <c r="E31" s="43"/>
      <c r="F31" s="43"/>
      <c r="G31" s="43"/>
      <c r="H31" s="204"/>
      <c r="I31" s="43"/>
      <c r="J31" s="43"/>
    </row>
    <row r="32" spans="1:10" ht="12.75" customHeight="1">
      <c r="A32" s="41" t="s">
        <v>285</v>
      </c>
      <c r="C32" s="129"/>
      <c r="J32" s="48"/>
    </row>
    <row r="33" spans="1:3" ht="12.75" customHeight="1">
      <c r="A33" s="41" t="s">
        <v>293</v>
      </c>
      <c r="C33" s="129"/>
    </row>
    <row r="34" ht="12.75" customHeight="1">
      <c r="C34" s="129"/>
    </row>
    <row r="35" ht="12.75" customHeight="1">
      <c r="C35" s="129"/>
    </row>
    <row r="36" ht="12.75" customHeight="1">
      <c r="C36" s="129"/>
    </row>
    <row r="37" ht="12.75" customHeight="1">
      <c r="C37" s="129"/>
    </row>
    <row r="38" ht="12.75" customHeight="1">
      <c r="C38" s="129"/>
    </row>
    <row r="39" ht="12.75" customHeight="1">
      <c r="C39" s="129"/>
    </row>
    <row r="40" ht="12.75" customHeight="1">
      <c r="C40" s="129"/>
    </row>
    <row r="41" ht="12.75" customHeight="1">
      <c r="C41" s="129"/>
    </row>
    <row r="42" ht="12.75" customHeight="1">
      <c r="C42" s="129"/>
    </row>
    <row r="43" ht="12.75" customHeight="1">
      <c r="C43" s="129"/>
    </row>
    <row r="44" ht="12.75" customHeight="1">
      <c r="C44" s="129"/>
    </row>
    <row r="45" ht="12.75" customHeight="1">
      <c r="C45" s="129"/>
    </row>
    <row r="46" ht="12.75" customHeight="1">
      <c r="C46" s="129"/>
    </row>
    <row r="47" ht="12.75" customHeight="1">
      <c r="C47" s="129"/>
    </row>
    <row r="48" ht="12.75" customHeight="1">
      <c r="C48" s="129"/>
    </row>
    <row r="49" ht="12.75" customHeight="1">
      <c r="C49" s="129"/>
    </row>
    <row r="50" ht="12.75" customHeight="1">
      <c r="C50" s="129"/>
    </row>
    <row r="51" ht="12.75" customHeight="1">
      <c r="C51" s="129"/>
    </row>
    <row r="52" ht="12.75" customHeight="1">
      <c r="C52" s="129"/>
    </row>
  </sheetData>
  <sheetProtection/>
  <mergeCells count="3">
    <mergeCell ref="B5:G5"/>
    <mergeCell ref="I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9.57421875" style="0" customWidth="1"/>
    <col min="4" max="4" width="8.57421875" style="0" bestFit="1" customWidth="1"/>
    <col min="5" max="5" width="19.00390625" style="0" bestFit="1" customWidth="1"/>
    <col min="6" max="6" width="7.57421875" style="0" bestFit="1" customWidth="1"/>
    <col min="7" max="7" width="10.28125" style="0" bestFit="1" customWidth="1"/>
    <col min="8" max="9" width="18.421875" style="0" bestFit="1" customWidth="1"/>
    <col min="10" max="10" width="14.00390625" style="0" bestFit="1" customWidth="1"/>
  </cols>
  <sheetData>
    <row r="1" ht="12.75">
      <c r="A1" t="s">
        <v>72</v>
      </c>
    </row>
    <row r="2" ht="12.75">
      <c r="A2" t="s">
        <v>594</v>
      </c>
    </row>
    <row r="5" spans="1:10" ht="24" customHeight="1">
      <c r="A5" s="384" t="s">
        <v>21</v>
      </c>
      <c r="B5" s="383" t="s">
        <v>55</v>
      </c>
      <c r="C5" s="383"/>
      <c r="D5" s="383"/>
      <c r="E5" s="383"/>
      <c r="F5" s="383"/>
      <c r="G5" s="383"/>
      <c r="H5" s="383"/>
      <c r="I5" s="383"/>
      <c r="J5" s="384" t="s">
        <v>253</v>
      </c>
    </row>
    <row r="6" spans="1:10" ht="12.75">
      <c r="A6" s="384"/>
      <c r="B6" s="383" t="s">
        <v>69</v>
      </c>
      <c r="C6" s="383"/>
      <c r="D6" s="383"/>
      <c r="E6" s="383"/>
      <c r="F6" s="383" t="s">
        <v>70</v>
      </c>
      <c r="G6" s="383"/>
      <c r="H6" s="383"/>
      <c r="I6" s="383"/>
      <c r="J6" s="384"/>
    </row>
    <row r="7" spans="1:10" ht="12.75">
      <c r="A7" s="384"/>
      <c r="B7" s="75" t="s">
        <v>23</v>
      </c>
      <c r="C7" s="75" t="s">
        <v>304</v>
      </c>
      <c r="D7" s="75" t="s">
        <v>305</v>
      </c>
      <c r="E7" s="75" t="s">
        <v>254</v>
      </c>
      <c r="F7" s="75" t="s">
        <v>23</v>
      </c>
      <c r="G7" s="75" t="s">
        <v>71</v>
      </c>
      <c r="H7" s="75" t="s">
        <v>255</v>
      </c>
      <c r="I7" s="75" t="s">
        <v>256</v>
      </c>
      <c r="J7" s="384"/>
    </row>
    <row r="8" spans="1:10" ht="12.75">
      <c r="A8" s="1">
        <v>1937</v>
      </c>
      <c r="B8" s="227">
        <v>58</v>
      </c>
      <c r="C8" s="227">
        <v>58</v>
      </c>
      <c r="D8" s="227">
        <v>0</v>
      </c>
      <c r="E8" s="227">
        <v>26</v>
      </c>
      <c r="F8" s="227">
        <v>58</v>
      </c>
      <c r="G8" s="227">
        <v>0</v>
      </c>
      <c r="H8" s="227">
        <v>0</v>
      </c>
      <c r="I8" s="227">
        <v>0</v>
      </c>
      <c r="J8" s="227">
        <v>8</v>
      </c>
    </row>
    <row r="9" spans="1:10" ht="12.75">
      <c r="A9" s="1">
        <v>1940</v>
      </c>
      <c r="B9" s="227">
        <v>75</v>
      </c>
      <c r="C9" s="227">
        <v>75</v>
      </c>
      <c r="D9" s="227">
        <v>0</v>
      </c>
      <c r="E9" s="227">
        <v>40</v>
      </c>
      <c r="F9" s="227">
        <v>75</v>
      </c>
      <c r="G9" s="227">
        <v>0</v>
      </c>
      <c r="H9" s="227">
        <v>0</v>
      </c>
      <c r="I9" s="227">
        <v>0</v>
      </c>
      <c r="J9" s="227">
        <v>15</v>
      </c>
    </row>
    <row r="10" spans="1:10" ht="12.75">
      <c r="A10" s="1">
        <v>1945</v>
      </c>
      <c r="B10" s="227">
        <v>94</v>
      </c>
      <c r="C10" s="227">
        <v>94</v>
      </c>
      <c r="D10" s="227">
        <v>0</v>
      </c>
      <c r="E10" s="227">
        <v>60</v>
      </c>
      <c r="F10" s="227">
        <v>94</v>
      </c>
      <c r="G10" s="227">
        <v>3</v>
      </c>
      <c r="H10" s="227">
        <v>0</v>
      </c>
      <c r="I10" s="227">
        <v>0</v>
      </c>
      <c r="J10" s="227">
        <v>14</v>
      </c>
    </row>
    <row r="11" spans="1:10" ht="12.75">
      <c r="A11" s="1">
        <v>1950</v>
      </c>
      <c r="B11" s="227">
        <v>84</v>
      </c>
      <c r="C11" s="227">
        <v>84</v>
      </c>
      <c r="D11" s="227">
        <v>0</v>
      </c>
      <c r="E11" s="227">
        <v>40</v>
      </c>
      <c r="F11" s="227">
        <v>84</v>
      </c>
      <c r="G11" s="227">
        <v>6</v>
      </c>
      <c r="H11" s="227">
        <v>0</v>
      </c>
      <c r="I11" s="227">
        <v>0</v>
      </c>
      <c r="J11" s="227">
        <v>14</v>
      </c>
    </row>
    <row r="12" spans="1:10" ht="12.75">
      <c r="A12" s="1">
        <v>1955</v>
      </c>
      <c r="B12" s="227">
        <v>117</v>
      </c>
      <c r="C12" s="227">
        <v>117</v>
      </c>
      <c r="D12" s="227">
        <v>0</v>
      </c>
      <c r="E12" s="227">
        <v>58</v>
      </c>
      <c r="F12" s="227">
        <v>37</v>
      </c>
      <c r="G12" s="227">
        <v>0</v>
      </c>
      <c r="H12" s="227">
        <v>80</v>
      </c>
      <c r="I12" s="227">
        <v>0</v>
      </c>
      <c r="J12" s="227">
        <v>12</v>
      </c>
    </row>
    <row r="13" spans="1:10" ht="12.75">
      <c r="A13" s="1">
        <v>1960</v>
      </c>
      <c r="B13" s="227">
        <v>204</v>
      </c>
      <c r="C13" s="227">
        <v>204</v>
      </c>
      <c r="D13" s="227">
        <v>0</v>
      </c>
      <c r="E13" s="227">
        <v>111</v>
      </c>
      <c r="F13" s="227">
        <v>101</v>
      </c>
      <c r="G13" s="227">
        <v>0</v>
      </c>
      <c r="H13" s="227">
        <v>103</v>
      </c>
      <c r="I13" s="227">
        <v>5</v>
      </c>
      <c r="J13" s="227">
        <v>13</v>
      </c>
    </row>
    <row r="14" spans="1:10" ht="12.75">
      <c r="A14" s="1">
        <v>1965</v>
      </c>
      <c r="B14" s="227">
        <v>287</v>
      </c>
      <c r="C14" s="227">
        <v>287</v>
      </c>
      <c r="D14" s="227">
        <v>0</v>
      </c>
      <c r="E14" s="227">
        <v>170</v>
      </c>
      <c r="F14" s="227">
        <v>194</v>
      </c>
      <c r="G14" s="227">
        <v>8</v>
      </c>
      <c r="H14" s="227">
        <v>93</v>
      </c>
      <c r="I14" s="227">
        <v>11</v>
      </c>
      <c r="J14" s="227">
        <v>22</v>
      </c>
    </row>
    <row r="15" spans="1:10" ht="12.75">
      <c r="A15" s="1">
        <v>1970</v>
      </c>
      <c r="B15" s="227">
        <v>336</v>
      </c>
      <c r="C15" s="227">
        <v>293</v>
      </c>
      <c r="D15" s="227">
        <v>43</v>
      </c>
      <c r="E15" s="227">
        <v>205</v>
      </c>
      <c r="F15" s="227">
        <v>222</v>
      </c>
      <c r="G15" s="227">
        <v>15</v>
      </c>
      <c r="H15" s="227">
        <v>114</v>
      </c>
      <c r="I15" s="227">
        <v>9</v>
      </c>
      <c r="J15" s="227">
        <v>29</v>
      </c>
    </row>
    <row r="16" spans="1:10" ht="12.75">
      <c r="A16" s="1">
        <v>1975</v>
      </c>
      <c r="B16" s="227">
        <v>271</v>
      </c>
      <c r="C16" s="227">
        <v>181</v>
      </c>
      <c r="D16" s="227">
        <v>90</v>
      </c>
      <c r="E16" s="227" t="s">
        <v>24</v>
      </c>
      <c r="F16" s="227">
        <v>261</v>
      </c>
      <c r="G16" s="227">
        <v>21</v>
      </c>
      <c r="H16" s="227">
        <v>10</v>
      </c>
      <c r="I16" s="227">
        <v>7</v>
      </c>
      <c r="J16" s="227">
        <v>36</v>
      </c>
    </row>
    <row r="17" spans="1:10" ht="12.75">
      <c r="A17" s="1">
        <v>1980</v>
      </c>
      <c r="B17" s="227">
        <v>371</v>
      </c>
      <c r="C17" s="227">
        <v>222</v>
      </c>
      <c r="D17" s="227">
        <v>149</v>
      </c>
      <c r="E17" s="227">
        <v>206</v>
      </c>
      <c r="F17" s="227">
        <v>371</v>
      </c>
      <c r="G17" s="227">
        <v>22</v>
      </c>
      <c r="H17" s="227" t="s">
        <v>25</v>
      </c>
      <c r="I17" s="227" t="s">
        <v>25</v>
      </c>
      <c r="J17" s="227">
        <v>20</v>
      </c>
    </row>
    <row r="18" spans="1:10" s="32" customFormat="1" ht="12.75">
      <c r="A18" s="7">
        <v>1985</v>
      </c>
      <c r="B18" s="229">
        <v>451</v>
      </c>
      <c r="C18" s="229">
        <v>261</v>
      </c>
      <c r="D18" s="229">
        <v>190</v>
      </c>
      <c r="E18" s="229">
        <v>231</v>
      </c>
      <c r="F18" s="229">
        <v>451</v>
      </c>
      <c r="G18" s="229">
        <v>49</v>
      </c>
      <c r="H18" s="229" t="s">
        <v>25</v>
      </c>
      <c r="I18" s="229" t="s">
        <v>25</v>
      </c>
      <c r="J18" s="229">
        <v>26</v>
      </c>
    </row>
    <row r="19" spans="1:10" ht="12.75">
      <c r="A19" s="1" t="s">
        <v>27</v>
      </c>
      <c r="B19" s="227">
        <v>487</v>
      </c>
      <c r="C19" s="227">
        <v>267</v>
      </c>
      <c r="D19" s="227">
        <v>220</v>
      </c>
      <c r="E19" s="227">
        <v>250</v>
      </c>
      <c r="F19" s="227">
        <v>487</v>
      </c>
      <c r="G19" s="227">
        <v>43</v>
      </c>
      <c r="H19" s="227" t="s">
        <v>25</v>
      </c>
      <c r="I19" s="227" t="s">
        <v>25</v>
      </c>
      <c r="J19" s="226">
        <v>27</v>
      </c>
    </row>
    <row r="20" spans="1:10" ht="12.75">
      <c r="A20" s="1" t="s">
        <v>28</v>
      </c>
      <c r="B20" s="227">
        <v>489</v>
      </c>
      <c r="C20" s="227">
        <v>262</v>
      </c>
      <c r="D20" s="227">
        <v>227</v>
      </c>
      <c r="E20" s="227">
        <v>284</v>
      </c>
      <c r="F20" s="227">
        <v>489</v>
      </c>
      <c r="G20" s="227">
        <v>54</v>
      </c>
      <c r="H20" s="227" t="s">
        <v>25</v>
      </c>
      <c r="I20" s="227" t="s">
        <v>25</v>
      </c>
      <c r="J20" s="226">
        <v>27</v>
      </c>
    </row>
    <row r="21" spans="1:10" ht="12.75">
      <c r="A21" s="1" t="s">
        <v>29</v>
      </c>
      <c r="B21" s="227">
        <v>509</v>
      </c>
      <c r="C21" s="227">
        <v>271</v>
      </c>
      <c r="D21" s="227">
        <v>238</v>
      </c>
      <c r="E21" s="227">
        <v>292</v>
      </c>
      <c r="F21" s="227">
        <v>509</v>
      </c>
      <c r="G21" s="227">
        <v>52</v>
      </c>
      <c r="H21" s="227" t="s">
        <v>25</v>
      </c>
      <c r="I21" s="227" t="s">
        <v>25</v>
      </c>
      <c r="J21" s="226">
        <v>28</v>
      </c>
    </row>
    <row r="22" spans="1:10" ht="12.75">
      <c r="A22" s="1" t="s">
        <v>30</v>
      </c>
      <c r="B22" s="227">
        <v>546</v>
      </c>
      <c r="C22" s="227">
        <v>290</v>
      </c>
      <c r="D22" s="227">
        <v>256</v>
      </c>
      <c r="E22" s="227">
        <v>324</v>
      </c>
      <c r="F22" s="227">
        <v>546</v>
      </c>
      <c r="G22" s="227">
        <v>50</v>
      </c>
      <c r="H22" s="227" t="s">
        <v>25</v>
      </c>
      <c r="I22" s="227" t="s">
        <v>25</v>
      </c>
      <c r="J22" s="226">
        <v>29</v>
      </c>
    </row>
    <row r="23" spans="1:10" s="32" customFormat="1" ht="12.75">
      <c r="A23" s="7" t="s">
        <v>31</v>
      </c>
      <c r="B23" s="229">
        <v>567</v>
      </c>
      <c r="C23" s="229">
        <v>302</v>
      </c>
      <c r="D23" s="229">
        <v>265</v>
      </c>
      <c r="E23" s="229">
        <v>351</v>
      </c>
      <c r="F23" s="229">
        <v>567</v>
      </c>
      <c r="G23" s="229">
        <v>54</v>
      </c>
      <c r="H23" s="229" t="s">
        <v>25</v>
      </c>
      <c r="I23" s="229" t="s">
        <v>25</v>
      </c>
      <c r="J23" s="228">
        <v>29</v>
      </c>
    </row>
    <row r="24" spans="1:10" ht="12.75">
      <c r="A24" s="1" t="s">
        <v>32</v>
      </c>
      <c r="B24" s="227">
        <v>582</v>
      </c>
      <c r="C24" s="227">
        <v>310</v>
      </c>
      <c r="D24" s="227">
        <v>272</v>
      </c>
      <c r="E24" s="227">
        <v>364</v>
      </c>
      <c r="F24" s="227">
        <v>582</v>
      </c>
      <c r="G24" s="227">
        <v>49</v>
      </c>
      <c r="H24" s="227" t="s">
        <v>25</v>
      </c>
      <c r="I24" s="227" t="s">
        <v>25</v>
      </c>
      <c r="J24" s="226">
        <v>29</v>
      </c>
    </row>
    <row r="25" spans="1:10" ht="12.75">
      <c r="A25" s="1" t="s">
        <v>33</v>
      </c>
      <c r="B25" s="227">
        <v>592</v>
      </c>
      <c r="C25" s="227">
        <v>306</v>
      </c>
      <c r="D25" s="227">
        <v>286</v>
      </c>
      <c r="E25" s="227">
        <v>369</v>
      </c>
      <c r="F25" s="227">
        <v>592</v>
      </c>
      <c r="G25" s="227" t="s">
        <v>25</v>
      </c>
      <c r="H25" s="227" t="s">
        <v>25</v>
      </c>
      <c r="I25" s="227" t="s">
        <v>25</v>
      </c>
      <c r="J25" s="226">
        <v>30</v>
      </c>
    </row>
    <row r="26" spans="1:10" ht="12.75">
      <c r="A26" s="1" t="s">
        <v>34</v>
      </c>
      <c r="B26" s="227">
        <v>597</v>
      </c>
      <c r="C26" s="227">
        <v>306</v>
      </c>
      <c r="D26" s="227">
        <v>291</v>
      </c>
      <c r="E26" s="227">
        <v>410</v>
      </c>
      <c r="F26" s="227">
        <v>597</v>
      </c>
      <c r="G26" s="227" t="s">
        <v>25</v>
      </c>
      <c r="H26" s="227" t="s">
        <v>25</v>
      </c>
      <c r="I26" s="227" t="s">
        <v>25</v>
      </c>
      <c r="J26" s="226">
        <v>30</v>
      </c>
    </row>
    <row r="27" spans="1:10" ht="12.75">
      <c r="A27" s="1" t="s">
        <v>35</v>
      </c>
      <c r="B27" s="227">
        <v>616</v>
      </c>
      <c r="C27" s="227">
        <v>313</v>
      </c>
      <c r="D27" s="227">
        <v>303</v>
      </c>
      <c r="E27" s="227">
        <v>444</v>
      </c>
      <c r="F27" s="227">
        <v>616</v>
      </c>
      <c r="G27" s="227" t="s">
        <v>25</v>
      </c>
      <c r="H27" s="227" t="s">
        <v>25</v>
      </c>
      <c r="I27" s="227" t="s">
        <v>25</v>
      </c>
      <c r="J27" s="226">
        <v>33</v>
      </c>
    </row>
    <row r="28" spans="1:10" s="32" customFormat="1" ht="12.75">
      <c r="A28" s="7" t="s">
        <v>36</v>
      </c>
      <c r="B28" s="229">
        <v>651</v>
      </c>
      <c r="C28" s="229">
        <v>329</v>
      </c>
      <c r="D28" s="229">
        <v>322</v>
      </c>
      <c r="E28" s="229">
        <v>473</v>
      </c>
      <c r="F28" s="229">
        <v>651</v>
      </c>
      <c r="G28" s="229" t="s">
        <v>25</v>
      </c>
      <c r="H28" s="229" t="s">
        <v>25</v>
      </c>
      <c r="I28" s="229" t="s">
        <v>25</v>
      </c>
      <c r="J28" s="228">
        <v>35</v>
      </c>
    </row>
    <row r="29" spans="1:10" ht="12.75">
      <c r="A29" s="1" t="s">
        <v>37</v>
      </c>
      <c r="B29" s="227">
        <v>679</v>
      </c>
      <c r="C29" s="227">
        <v>343</v>
      </c>
      <c r="D29" s="227">
        <v>336</v>
      </c>
      <c r="E29" s="227">
        <v>508</v>
      </c>
      <c r="F29" s="227">
        <v>679</v>
      </c>
      <c r="G29" s="227" t="s">
        <v>25</v>
      </c>
      <c r="H29" s="227" t="s">
        <v>25</v>
      </c>
      <c r="I29" s="227" t="s">
        <v>25</v>
      </c>
      <c r="J29" s="226">
        <v>36</v>
      </c>
    </row>
    <row r="30" spans="1:10" ht="12.75">
      <c r="A30" s="1" t="s">
        <v>38</v>
      </c>
      <c r="B30" s="227">
        <v>684</v>
      </c>
      <c r="C30" s="227">
        <v>328</v>
      </c>
      <c r="D30" s="227">
        <v>356</v>
      </c>
      <c r="E30" s="227">
        <v>544</v>
      </c>
      <c r="F30" s="227">
        <v>684</v>
      </c>
      <c r="G30" s="227" t="s">
        <v>25</v>
      </c>
      <c r="H30" s="227" t="s">
        <v>25</v>
      </c>
      <c r="I30" s="227" t="s">
        <v>25</v>
      </c>
      <c r="J30" s="226">
        <v>38</v>
      </c>
    </row>
    <row r="31" spans="1:10" ht="12.75" customHeight="1">
      <c r="A31" s="9"/>
      <c r="B31" s="75"/>
      <c r="C31" s="180"/>
      <c r="D31" s="75"/>
      <c r="E31" s="75"/>
      <c r="F31" s="75"/>
      <c r="G31" s="180"/>
      <c r="H31" s="181"/>
      <c r="I31" s="180"/>
      <c r="J31" s="49"/>
    </row>
    <row r="32" spans="1:10" ht="12.75">
      <c r="A32" t="s">
        <v>292</v>
      </c>
      <c r="B32" s="109"/>
      <c r="C32" s="109"/>
      <c r="D32" s="109"/>
      <c r="E32" s="109"/>
      <c r="F32" s="109"/>
      <c r="G32" s="109"/>
      <c r="H32" s="109"/>
      <c r="I32" s="109"/>
      <c r="J32" s="33"/>
    </row>
    <row r="33" spans="1:9" ht="12.75">
      <c r="A33" t="s">
        <v>295</v>
      </c>
      <c r="B33" s="109"/>
      <c r="C33" s="109"/>
      <c r="D33" s="109"/>
      <c r="E33" s="109"/>
      <c r="F33" s="109"/>
      <c r="G33" s="109"/>
      <c r="H33" s="109"/>
      <c r="I33" s="109"/>
    </row>
    <row r="34" spans="2:9" ht="12.75">
      <c r="B34" s="109"/>
      <c r="C34" s="109"/>
      <c r="D34" s="109"/>
      <c r="E34" s="109"/>
      <c r="F34" s="109"/>
      <c r="G34" s="109"/>
      <c r="H34" s="109"/>
      <c r="I34" s="109"/>
    </row>
    <row r="35" spans="1:9" ht="12.75">
      <c r="A35" s="5" t="s">
        <v>6</v>
      </c>
      <c r="B35" s="109"/>
      <c r="C35" s="109"/>
      <c r="D35" s="109"/>
      <c r="E35" s="109"/>
      <c r="F35" s="109"/>
      <c r="G35" s="109"/>
      <c r="H35" s="109"/>
      <c r="I35" s="109"/>
    </row>
    <row r="36" spans="1:9" ht="12.75">
      <c r="A36" s="3" t="s">
        <v>563</v>
      </c>
      <c r="B36" s="109"/>
      <c r="C36" s="182" t="s">
        <v>562</v>
      </c>
      <c r="D36" s="109"/>
      <c r="E36" s="109"/>
      <c r="F36" s="109"/>
      <c r="G36" s="109"/>
      <c r="H36" s="109"/>
      <c r="I36" s="109"/>
    </row>
    <row r="37" spans="2:9" ht="12.75">
      <c r="B37" s="109"/>
      <c r="C37" s="109"/>
      <c r="D37" s="109"/>
      <c r="E37" s="109"/>
      <c r="F37" s="109"/>
      <c r="G37" s="109"/>
      <c r="H37" s="109"/>
      <c r="I37" s="109"/>
    </row>
    <row r="38" spans="2:9" ht="12.75">
      <c r="B38" s="109"/>
      <c r="C38" s="109"/>
      <c r="D38" s="109"/>
      <c r="E38" s="109"/>
      <c r="F38" s="109"/>
      <c r="G38" s="109"/>
      <c r="H38" s="109"/>
      <c r="I38" s="109"/>
    </row>
    <row r="39" spans="2:9" ht="12.75">
      <c r="B39" s="109"/>
      <c r="C39" s="109"/>
      <c r="D39" s="109"/>
      <c r="E39" s="109"/>
      <c r="F39" s="109"/>
      <c r="G39" s="109"/>
      <c r="H39" s="109"/>
      <c r="I39" s="109"/>
    </row>
    <row r="40" spans="2:9" ht="12.75">
      <c r="B40" s="109"/>
      <c r="C40" s="109"/>
      <c r="D40" s="109"/>
      <c r="E40" s="109"/>
      <c r="F40" s="109"/>
      <c r="G40" s="109"/>
      <c r="H40" s="109"/>
      <c r="I40" s="109"/>
    </row>
    <row r="41" spans="2:9" ht="12.75">
      <c r="B41" s="109"/>
      <c r="C41" s="109"/>
      <c r="D41" s="109"/>
      <c r="E41" s="109"/>
      <c r="F41" s="109"/>
      <c r="G41" s="109"/>
      <c r="H41" s="109"/>
      <c r="I41" s="109"/>
    </row>
    <row r="42" spans="2:9" ht="12.75">
      <c r="B42" s="109"/>
      <c r="C42" s="109"/>
      <c r="D42" s="109"/>
      <c r="E42" s="109"/>
      <c r="F42" s="109"/>
      <c r="G42" s="109"/>
      <c r="H42" s="109"/>
      <c r="I42" s="109"/>
    </row>
    <row r="43" spans="2:9" ht="12.75">
      <c r="B43" s="109"/>
      <c r="C43" s="109"/>
      <c r="D43" s="109"/>
      <c r="E43" s="109"/>
      <c r="F43" s="109"/>
      <c r="G43" s="109"/>
      <c r="H43" s="109"/>
      <c r="I43" s="109"/>
    </row>
    <row r="44" spans="2:9" ht="12.75">
      <c r="B44" s="109"/>
      <c r="C44" s="109"/>
      <c r="D44" s="109"/>
      <c r="E44" s="109"/>
      <c r="F44" s="109"/>
      <c r="G44" s="109"/>
      <c r="H44" s="109"/>
      <c r="I44" s="109"/>
    </row>
    <row r="45" spans="2:9" ht="12.75">
      <c r="B45" s="109"/>
      <c r="C45" s="109"/>
      <c r="D45" s="109"/>
      <c r="E45" s="109"/>
      <c r="F45" s="109"/>
      <c r="G45" s="109"/>
      <c r="H45" s="109"/>
      <c r="I45" s="109"/>
    </row>
    <row r="46" spans="2:9" ht="12.75">
      <c r="B46" s="109"/>
      <c r="C46" s="109"/>
      <c r="D46" s="109"/>
      <c r="E46" s="109"/>
      <c r="F46" s="109"/>
      <c r="G46" s="109"/>
      <c r="H46" s="109"/>
      <c r="I46" s="109"/>
    </row>
    <row r="47" spans="2:9" ht="12.75">
      <c r="B47" s="109"/>
      <c r="C47" s="109"/>
      <c r="D47" s="109"/>
      <c r="E47" s="109"/>
      <c r="F47" s="109"/>
      <c r="G47" s="109"/>
      <c r="H47" s="109"/>
      <c r="I47" s="109"/>
    </row>
    <row r="48" spans="2:9" ht="12.75">
      <c r="B48" s="109"/>
      <c r="C48" s="109"/>
      <c r="D48" s="109"/>
      <c r="E48" s="109"/>
      <c r="F48" s="109"/>
      <c r="G48" s="109"/>
      <c r="H48" s="109"/>
      <c r="I48" s="109"/>
    </row>
    <row r="49" spans="2:9" ht="12.75">
      <c r="B49" s="109"/>
      <c r="C49" s="109"/>
      <c r="D49" s="109"/>
      <c r="E49" s="109"/>
      <c r="F49" s="109"/>
      <c r="G49" s="109"/>
      <c r="H49" s="109"/>
      <c r="I49" s="109"/>
    </row>
    <row r="50" spans="2:9" ht="12.75">
      <c r="B50" s="109"/>
      <c r="C50" s="109"/>
      <c r="D50" s="109"/>
      <c r="E50" s="109"/>
      <c r="F50" s="109"/>
      <c r="G50" s="109"/>
      <c r="H50" s="109"/>
      <c r="I50" s="109"/>
    </row>
    <row r="51" spans="2:9" ht="12.75">
      <c r="B51" s="109"/>
      <c r="C51" s="109"/>
      <c r="D51" s="109"/>
      <c r="E51" s="109"/>
      <c r="F51" s="109"/>
      <c r="G51" s="109"/>
      <c r="H51" s="109"/>
      <c r="I51" s="109"/>
    </row>
    <row r="52" spans="2:9" ht="12.75">
      <c r="B52" s="109"/>
      <c r="C52" s="109"/>
      <c r="D52" s="109"/>
      <c r="E52" s="109"/>
      <c r="F52" s="109"/>
      <c r="G52" s="109"/>
      <c r="H52" s="109"/>
      <c r="I52" s="109"/>
    </row>
    <row r="53" spans="2:9" ht="12.75">
      <c r="B53" s="109"/>
      <c r="C53" s="109"/>
      <c r="D53" s="109"/>
      <c r="E53" s="109"/>
      <c r="F53" s="109"/>
      <c r="G53" s="109"/>
      <c r="H53" s="109"/>
      <c r="I53" s="109"/>
    </row>
    <row r="54" spans="2:9" ht="12.75">
      <c r="B54" s="109"/>
      <c r="C54" s="109"/>
      <c r="D54" s="109"/>
      <c r="E54" s="109"/>
      <c r="F54" s="109"/>
      <c r="G54" s="109"/>
      <c r="H54" s="109"/>
      <c r="I54" s="109"/>
    </row>
    <row r="55" spans="2:9" ht="12.75">
      <c r="B55" s="109"/>
      <c r="C55" s="109"/>
      <c r="D55" s="109"/>
      <c r="E55" s="109"/>
      <c r="F55" s="109"/>
      <c r="G55" s="109"/>
      <c r="H55" s="109"/>
      <c r="I55" s="109"/>
    </row>
    <row r="56" spans="2:9" ht="12.75">
      <c r="B56" s="109"/>
      <c r="C56" s="109"/>
      <c r="D56" s="109"/>
      <c r="E56" s="109"/>
      <c r="F56" s="109"/>
      <c r="G56" s="109"/>
      <c r="H56" s="109"/>
      <c r="I56" s="109"/>
    </row>
    <row r="57" spans="2:9" ht="12.75">
      <c r="B57" s="109"/>
      <c r="C57" s="109"/>
      <c r="D57" s="109"/>
      <c r="E57" s="109"/>
      <c r="F57" s="109"/>
      <c r="G57" s="109"/>
      <c r="H57" s="109"/>
      <c r="I57" s="109"/>
    </row>
    <row r="58" spans="2:9" ht="12.75">
      <c r="B58" s="109"/>
      <c r="C58" s="109"/>
      <c r="D58" s="109"/>
      <c r="E58" s="109"/>
      <c r="F58" s="109"/>
      <c r="G58" s="109"/>
      <c r="H58" s="109"/>
      <c r="I58" s="109"/>
    </row>
    <row r="59" spans="2:9" ht="12.75">
      <c r="B59" s="109"/>
      <c r="C59" s="109"/>
      <c r="D59" s="109"/>
      <c r="E59" s="109"/>
      <c r="F59" s="109"/>
      <c r="G59" s="109"/>
      <c r="H59" s="109"/>
      <c r="I59" s="109"/>
    </row>
    <row r="60" spans="2:9" ht="12.75">
      <c r="B60" s="109"/>
      <c r="C60" s="109"/>
      <c r="D60" s="109"/>
      <c r="E60" s="109"/>
      <c r="F60" s="109"/>
      <c r="G60" s="109"/>
      <c r="H60" s="109"/>
      <c r="I60" s="109"/>
    </row>
    <row r="61" spans="2:9" ht="12.75">
      <c r="B61" s="109"/>
      <c r="C61" s="109"/>
      <c r="D61" s="109"/>
      <c r="E61" s="109"/>
      <c r="F61" s="109"/>
      <c r="G61" s="109"/>
      <c r="H61" s="109"/>
      <c r="I61" s="109"/>
    </row>
    <row r="62" spans="2:9" ht="12.75">
      <c r="B62" s="109"/>
      <c r="C62" s="109"/>
      <c r="D62" s="109"/>
      <c r="E62" s="109"/>
      <c r="F62" s="109"/>
      <c r="G62" s="109"/>
      <c r="H62" s="109"/>
      <c r="I62" s="109"/>
    </row>
    <row r="63" spans="2:9" ht="12.75">
      <c r="B63" s="109"/>
      <c r="C63" s="109"/>
      <c r="D63" s="109"/>
      <c r="E63" s="109"/>
      <c r="F63" s="109"/>
      <c r="G63" s="109"/>
      <c r="H63" s="109"/>
      <c r="I63" s="109"/>
    </row>
    <row r="64" spans="2:9" ht="12.75">
      <c r="B64" s="109"/>
      <c r="C64" s="109"/>
      <c r="D64" s="109"/>
      <c r="E64" s="109"/>
      <c r="F64" s="109"/>
      <c r="G64" s="109"/>
      <c r="H64" s="109"/>
      <c r="I64" s="109"/>
    </row>
    <row r="65" spans="2:9" ht="12.75">
      <c r="B65" s="109"/>
      <c r="C65" s="109"/>
      <c r="D65" s="109"/>
      <c r="E65" s="109"/>
      <c r="F65" s="109"/>
      <c r="G65" s="109"/>
      <c r="H65" s="109"/>
      <c r="I65" s="109"/>
    </row>
    <row r="66" spans="2:9" ht="12.75">
      <c r="B66" s="109"/>
      <c r="C66" s="109"/>
      <c r="D66" s="109"/>
      <c r="E66" s="109"/>
      <c r="F66" s="109"/>
      <c r="G66" s="109"/>
      <c r="H66" s="109"/>
      <c r="I66" s="109"/>
    </row>
    <row r="67" spans="2:9" ht="12.75">
      <c r="B67" s="109"/>
      <c r="C67" s="109"/>
      <c r="D67" s="109"/>
      <c r="E67" s="109"/>
      <c r="F67" s="109"/>
      <c r="G67" s="109"/>
      <c r="H67" s="109"/>
      <c r="I67" s="109"/>
    </row>
    <row r="68" spans="2:9" ht="12.75">
      <c r="B68" s="109"/>
      <c r="C68" s="109"/>
      <c r="D68" s="109"/>
      <c r="E68" s="109"/>
      <c r="F68" s="109"/>
      <c r="G68" s="109"/>
      <c r="H68" s="109"/>
      <c r="I68" s="109"/>
    </row>
    <row r="69" spans="2:9" ht="12.75">
      <c r="B69" s="109"/>
      <c r="C69" s="109"/>
      <c r="D69" s="109"/>
      <c r="E69" s="109"/>
      <c r="F69" s="109"/>
      <c r="G69" s="109"/>
      <c r="H69" s="109"/>
      <c r="I69" s="109"/>
    </row>
    <row r="70" spans="2:9" ht="12.75">
      <c r="B70" s="109"/>
      <c r="C70" s="109"/>
      <c r="D70" s="109"/>
      <c r="E70" s="109"/>
      <c r="F70" s="109"/>
      <c r="G70" s="109"/>
      <c r="H70" s="109"/>
      <c r="I70" s="109"/>
    </row>
    <row r="71" spans="2:9" ht="12.75">
      <c r="B71" s="109"/>
      <c r="C71" s="109"/>
      <c r="D71" s="109"/>
      <c r="E71" s="109"/>
      <c r="F71" s="109"/>
      <c r="G71" s="109"/>
      <c r="H71" s="109"/>
      <c r="I71" s="109"/>
    </row>
    <row r="72" spans="2:9" ht="12.75">
      <c r="B72" s="109"/>
      <c r="C72" s="109"/>
      <c r="D72" s="109"/>
      <c r="E72" s="109"/>
      <c r="F72" s="109"/>
      <c r="G72" s="109"/>
      <c r="H72" s="109"/>
      <c r="I72" s="109"/>
    </row>
    <row r="73" spans="2:9" ht="12.75">
      <c r="B73" s="109"/>
      <c r="C73" s="109"/>
      <c r="D73" s="109"/>
      <c r="E73" s="109"/>
      <c r="F73" s="109"/>
      <c r="G73" s="109"/>
      <c r="H73" s="109"/>
      <c r="I73" s="109"/>
    </row>
    <row r="74" spans="2:9" ht="12.75">
      <c r="B74" s="109"/>
      <c r="C74" s="109"/>
      <c r="D74" s="109"/>
      <c r="E74" s="109"/>
      <c r="F74" s="109"/>
      <c r="G74" s="109"/>
      <c r="H74" s="109"/>
      <c r="I74" s="109"/>
    </row>
    <row r="75" spans="2:9" ht="12.75">
      <c r="B75" s="109"/>
      <c r="C75" s="109"/>
      <c r="D75" s="109"/>
      <c r="E75" s="109"/>
      <c r="F75" s="109"/>
      <c r="G75" s="109"/>
      <c r="H75" s="109"/>
      <c r="I75" s="109"/>
    </row>
    <row r="76" spans="2:9" ht="12.75">
      <c r="B76" s="109"/>
      <c r="C76" s="109"/>
      <c r="D76" s="109"/>
      <c r="E76" s="109"/>
      <c r="F76" s="109"/>
      <c r="G76" s="109"/>
      <c r="H76" s="109"/>
      <c r="I76" s="109"/>
    </row>
    <row r="77" spans="2:9" ht="12.75">
      <c r="B77" s="109"/>
      <c r="C77" s="109"/>
      <c r="D77" s="109"/>
      <c r="E77" s="109"/>
      <c r="F77" s="109"/>
      <c r="G77" s="109"/>
      <c r="H77" s="109"/>
      <c r="I77" s="109"/>
    </row>
    <row r="78" spans="2:9" ht="12.75">
      <c r="B78" s="109"/>
      <c r="C78" s="109"/>
      <c r="D78" s="109"/>
      <c r="E78" s="109"/>
      <c r="F78" s="109"/>
      <c r="G78" s="109"/>
      <c r="H78" s="109"/>
      <c r="I78" s="109"/>
    </row>
    <row r="79" spans="2:9" ht="12.75">
      <c r="B79" s="109"/>
      <c r="C79" s="109"/>
      <c r="D79" s="109"/>
      <c r="E79" s="109"/>
      <c r="F79" s="109"/>
      <c r="G79" s="109"/>
      <c r="H79" s="109"/>
      <c r="I79" s="109"/>
    </row>
    <row r="80" spans="2:9" ht="12.75">
      <c r="B80" s="109"/>
      <c r="C80" s="109"/>
      <c r="D80" s="109"/>
      <c r="E80" s="109"/>
      <c r="F80" s="109"/>
      <c r="G80" s="109"/>
      <c r="H80" s="109"/>
      <c r="I80" s="109"/>
    </row>
    <row r="81" spans="2:9" ht="12.75">
      <c r="B81" s="109"/>
      <c r="C81" s="109"/>
      <c r="D81" s="109"/>
      <c r="E81" s="109"/>
      <c r="F81" s="109"/>
      <c r="G81" s="109"/>
      <c r="H81" s="109"/>
      <c r="I81" s="109"/>
    </row>
    <row r="82" spans="2:9" ht="12.75">
      <c r="B82" s="109"/>
      <c r="C82" s="109"/>
      <c r="D82" s="109"/>
      <c r="E82" s="109"/>
      <c r="F82" s="109"/>
      <c r="G82" s="109"/>
      <c r="H82" s="109"/>
      <c r="I82" s="109"/>
    </row>
    <row r="83" spans="2:9" ht="12.75">
      <c r="B83" s="109"/>
      <c r="C83" s="109"/>
      <c r="D83" s="109"/>
      <c r="E83" s="109"/>
      <c r="F83" s="109"/>
      <c r="G83" s="109"/>
      <c r="H83" s="109"/>
      <c r="I83" s="109"/>
    </row>
    <row r="84" spans="2:9" ht="12.75">
      <c r="B84" s="109"/>
      <c r="C84" s="109"/>
      <c r="D84" s="109"/>
      <c r="E84" s="109"/>
      <c r="F84" s="109"/>
      <c r="G84" s="109"/>
      <c r="H84" s="109"/>
      <c r="I84" s="109"/>
    </row>
    <row r="85" spans="2:9" ht="12.75">
      <c r="B85" s="109"/>
      <c r="C85" s="109"/>
      <c r="D85" s="109"/>
      <c r="E85" s="109"/>
      <c r="F85" s="109"/>
      <c r="G85" s="109"/>
      <c r="H85" s="109"/>
      <c r="I85" s="109"/>
    </row>
    <row r="86" spans="2:9" ht="12.75">
      <c r="B86" s="109"/>
      <c r="C86" s="109"/>
      <c r="D86" s="109"/>
      <c r="E86" s="109"/>
      <c r="F86" s="109"/>
      <c r="G86" s="109"/>
      <c r="H86" s="109"/>
      <c r="I86" s="109"/>
    </row>
    <row r="87" spans="2:9" ht="12.75">
      <c r="B87" s="109"/>
      <c r="C87" s="109"/>
      <c r="D87" s="109"/>
      <c r="E87" s="109"/>
      <c r="F87" s="109"/>
      <c r="G87" s="109"/>
      <c r="H87" s="109"/>
      <c r="I87" s="109"/>
    </row>
    <row r="88" spans="2:9" ht="12.75">
      <c r="B88" s="109"/>
      <c r="C88" s="109"/>
      <c r="D88" s="109"/>
      <c r="E88" s="109"/>
      <c r="F88" s="109"/>
      <c r="G88" s="109"/>
      <c r="H88" s="109"/>
      <c r="I88" s="109"/>
    </row>
    <row r="89" spans="2:9" ht="12.75">
      <c r="B89" s="109"/>
      <c r="C89" s="109"/>
      <c r="D89" s="109"/>
      <c r="E89" s="109"/>
      <c r="F89" s="109"/>
      <c r="G89" s="109"/>
      <c r="H89" s="109"/>
      <c r="I89" s="109"/>
    </row>
    <row r="90" spans="2:9" ht="12.75">
      <c r="B90" s="109"/>
      <c r="C90" s="109"/>
      <c r="D90" s="109"/>
      <c r="E90" s="109"/>
      <c r="F90" s="109"/>
      <c r="G90" s="109"/>
      <c r="H90" s="109"/>
      <c r="I90" s="109"/>
    </row>
    <row r="91" spans="2:9" ht="12.75">
      <c r="B91" s="109"/>
      <c r="C91" s="109"/>
      <c r="D91" s="109"/>
      <c r="E91" s="109"/>
      <c r="F91" s="109"/>
      <c r="G91" s="109"/>
      <c r="H91" s="109"/>
      <c r="I91" s="109"/>
    </row>
    <row r="92" spans="2:9" ht="12.75">
      <c r="B92" s="109"/>
      <c r="C92" s="109"/>
      <c r="D92" s="109"/>
      <c r="E92" s="109"/>
      <c r="F92" s="109"/>
      <c r="G92" s="109"/>
      <c r="H92" s="109"/>
      <c r="I92" s="109"/>
    </row>
    <row r="93" spans="2:9" ht="12.75">
      <c r="B93" s="109"/>
      <c r="C93" s="109"/>
      <c r="D93" s="109"/>
      <c r="E93" s="109"/>
      <c r="F93" s="109"/>
      <c r="G93" s="109"/>
      <c r="H93" s="109"/>
      <c r="I93" s="109"/>
    </row>
    <row r="94" spans="2:9" ht="12.75">
      <c r="B94" s="109"/>
      <c r="C94" s="109"/>
      <c r="D94" s="109"/>
      <c r="E94" s="109"/>
      <c r="F94" s="109"/>
      <c r="G94" s="109"/>
      <c r="H94" s="109"/>
      <c r="I94" s="109"/>
    </row>
    <row r="95" spans="2:9" ht="12.75">
      <c r="B95" s="109"/>
      <c r="C95" s="109"/>
      <c r="D95" s="109"/>
      <c r="E95" s="109"/>
      <c r="F95" s="109"/>
      <c r="G95" s="109"/>
      <c r="H95" s="109"/>
      <c r="I95" s="109"/>
    </row>
    <row r="96" spans="2:9" ht="12.75">
      <c r="B96" s="109"/>
      <c r="C96" s="109"/>
      <c r="D96" s="109"/>
      <c r="E96" s="109"/>
      <c r="F96" s="109"/>
      <c r="G96" s="109"/>
      <c r="H96" s="109"/>
      <c r="I96" s="109"/>
    </row>
    <row r="97" spans="2:9" ht="12.75">
      <c r="B97" s="109"/>
      <c r="C97" s="109"/>
      <c r="D97" s="109"/>
      <c r="E97" s="109"/>
      <c r="F97" s="109"/>
      <c r="G97" s="109"/>
      <c r="H97" s="109"/>
      <c r="I97" s="109"/>
    </row>
    <row r="98" spans="2:9" ht="12.75">
      <c r="B98" s="109"/>
      <c r="C98" s="109"/>
      <c r="D98" s="109"/>
      <c r="E98" s="109"/>
      <c r="F98" s="109"/>
      <c r="G98" s="109"/>
      <c r="H98" s="109"/>
      <c r="I98" s="109"/>
    </row>
    <row r="99" spans="2:9" ht="12.75">
      <c r="B99" s="109"/>
      <c r="C99" s="109"/>
      <c r="D99" s="109"/>
      <c r="E99" s="109"/>
      <c r="F99" s="109"/>
      <c r="G99" s="109"/>
      <c r="H99" s="109"/>
      <c r="I99" s="109"/>
    </row>
    <row r="100" spans="2:9" ht="12.75">
      <c r="B100" s="109"/>
      <c r="C100" s="109"/>
      <c r="D100" s="109"/>
      <c r="E100" s="109"/>
      <c r="F100" s="109"/>
      <c r="G100" s="109"/>
      <c r="H100" s="109"/>
      <c r="I100" s="109"/>
    </row>
    <row r="101" spans="2:9" ht="12.75">
      <c r="B101" s="109"/>
      <c r="C101" s="109"/>
      <c r="D101" s="109"/>
      <c r="E101" s="109"/>
      <c r="F101" s="109"/>
      <c r="G101" s="109"/>
      <c r="H101" s="109"/>
      <c r="I101" s="109"/>
    </row>
    <row r="102" spans="2:9" ht="12.75">
      <c r="B102" s="109"/>
      <c r="C102" s="109"/>
      <c r="D102" s="109"/>
      <c r="E102" s="109"/>
      <c r="F102" s="109"/>
      <c r="G102" s="109"/>
      <c r="H102" s="109"/>
      <c r="I102" s="109"/>
    </row>
    <row r="103" spans="2:9" ht="12.75">
      <c r="B103" s="109"/>
      <c r="C103" s="109"/>
      <c r="D103" s="109"/>
      <c r="E103" s="109"/>
      <c r="F103" s="109"/>
      <c r="G103" s="109"/>
      <c r="H103" s="109"/>
      <c r="I103" s="109"/>
    </row>
    <row r="104" spans="2:9" ht="12.75">
      <c r="B104" s="109"/>
      <c r="C104" s="109"/>
      <c r="D104" s="109"/>
      <c r="E104" s="109"/>
      <c r="F104" s="109"/>
      <c r="G104" s="109"/>
      <c r="H104" s="109"/>
      <c r="I104" s="109"/>
    </row>
    <row r="105" spans="2:9" ht="12.75">
      <c r="B105" s="109"/>
      <c r="C105" s="109"/>
      <c r="D105" s="109"/>
      <c r="E105" s="109"/>
      <c r="F105" s="109"/>
      <c r="G105" s="109"/>
      <c r="H105" s="109"/>
      <c r="I105" s="109"/>
    </row>
    <row r="106" spans="2:9" ht="12.75">
      <c r="B106" s="109"/>
      <c r="C106" s="109"/>
      <c r="D106" s="109"/>
      <c r="E106" s="109"/>
      <c r="F106" s="109"/>
      <c r="G106" s="109"/>
      <c r="H106" s="109"/>
      <c r="I106" s="109"/>
    </row>
    <row r="107" spans="2:9" ht="12.75">
      <c r="B107" s="109"/>
      <c r="C107" s="109"/>
      <c r="D107" s="109"/>
      <c r="E107" s="109"/>
      <c r="F107" s="109"/>
      <c r="G107" s="109"/>
      <c r="H107" s="109"/>
      <c r="I107" s="109"/>
    </row>
    <row r="108" spans="2:9" ht="12.75">
      <c r="B108" s="109"/>
      <c r="C108" s="109"/>
      <c r="D108" s="109"/>
      <c r="E108" s="109"/>
      <c r="F108" s="109"/>
      <c r="G108" s="109"/>
      <c r="H108" s="109"/>
      <c r="I108" s="109"/>
    </row>
    <row r="109" spans="2:9" ht="12.75">
      <c r="B109" s="109"/>
      <c r="C109" s="109"/>
      <c r="D109" s="109"/>
      <c r="E109" s="109"/>
      <c r="F109" s="109"/>
      <c r="G109" s="109"/>
      <c r="H109" s="109"/>
      <c r="I109" s="109"/>
    </row>
    <row r="110" spans="2:9" ht="12.75">
      <c r="B110" s="109"/>
      <c r="C110" s="109"/>
      <c r="D110" s="109"/>
      <c r="E110" s="109"/>
      <c r="F110" s="109"/>
      <c r="G110" s="109"/>
      <c r="H110" s="109"/>
      <c r="I110" s="109"/>
    </row>
    <row r="111" spans="2:9" ht="12.75">
      <c r="B111" s="109"/>
      <c r="C111" s="109"/>
      <c r="D111" s="109"/>
      <c r="E111" s="109"/>
      <c r="F111" s="109"/>
      <c r="G111" s="109"/>
      <c r="H111" s="109"/>
      <c r="I111" s="109"/>
    </row>
    <row r="112" spans="2:9" ht="12.75">
      <c r="B112" s="109"/>
      <c r="C112" s="109"/>
      <c r="D112" s="109"/>
      <c r="E112" s="109"/>
      <c r="F112" s="109"/>
      <c r="G112" s="109"/>
      <c r="H112" s="109"/>
      <c r="I112" s="109"/>
    </row>
    <row r="113" spans="2:9" ht="12.75">
      <c r="B113" s="109"/>
      <c r="C113" s="109"/>
      <c r="D113" s="109"/>
      <c r="E113" s="109"/>
      <c r="F113" s="109"/>
      <c r="G113" s="109"/>
      <c r="H113" s="109"/>
      <c r="I113" s="109"/>
    </row>
    <row r="114" spans="2:9" ht="12.75">
      <c r="B114" s="109"/>
      <c r="C114" s="109"/>
      <c r="D114" s="109"/>
      <c r="E114" s="109"/>
      <c r="F114" s="109"/>
      <c r="G114" s="109"/>
      <c r="H114" s="109"/>
      <c r="I114" s="109"/>
    </row>
    <row r="115" spans="2:9" ht="12.75">
      <c r="B115" s="109"/>
      <c r="C115" s="109"/>
      <c r="D115" s="109"/>
      <c r="E115" s="109"/>
      <c r="F115" s="109"/>
      <c r="G115" s="109"/>
      <c r="H115" s="109"/>
      <c r="I115" s="109"/>
    </row>
    <row r="116" spans="2:9" ht="12.75">
      <c r="B116" s="109"/>
      <c r="C116" s="109"/>
      <c r="D116" s="109"/>
      <c r="E116" s="109"/>
      <c r="F116" s="109"/>
      <c r="G116" s="109"/>
      <c r="H116" s="109"/>
      <c r="I116" s="109"/>
    </row>
    <row r="117" spans="2:9" ht="12.75">
      <c r="B117" s="109"/>
      <c r="C117" s="109"/>
      <c r="D117" s="109"/>
      <c r="E117" s="109"/>
      <c r="F117" s="109"/>
      <c r="G117" s="109"/>
      <c r="H117" s="109"/>
      <c r="I117" s="109"/>
    </row>
    <row r="118" spans="2:9" ht="12.75">
      <c r="B118" s="109"/>
      <c r="C118" s="109"/>
      <c r="D118" s="109"/>
      <c r="E118" s="109"/>
      <c r="F118" s="109"/>
      <c r="G118" s="109"/>
      <c r="H118" s="109"/>
      <c r="I118" s="109"/>
    </row>
    <row r="119" spans="2:9" ht="12.75">
      <c r="B119" s="109"/>
      <c r="C119" s="109"/>
      <c r="D119" s="109"/>
      <c r="E119" s="109"/>
      <c r="F119" s="109"/>
      <c r="G119" s="109"/>
      <c r="H119" s="109"/>
      <c r="I119" s="109"/>
    </row>
    <row r="120" spans="2:9" ht="12.75">
      <c r="B120" s="109"/>
      <c r="C120" s="109"/>
      <c r="D120" s="109"/>
      <c r="E120" s="109"/>
      <c r="F120" s="109"/>
      <c r="G120" s="109"/>
      <c r="H120" s="109"/>
      <c r="I120" s="109"/>
    </row>
    <row r="121" spans="2:9" ht="12.75">
      <c r="B121" s="109"/>
      <c r="C121" s="109"/>
      <c r="D121" s="109"/>
      <c r="E121" s="109"/>
      <c r="F121" s="109"/>
      <c r="G121" s="109"/>
      <c r="H121" s="109"/>
      <c r="I121" s="109"/>
    </row>
    <row r="122" spans="2:9" ht="12.75">
      <c r="B122" s="109"/>
      <c r="C122" s="109"/>
      <c r="D122" s="109"/>
      <c r="E122" s="109"/>
      <c r="F122" s="109"/>
      <c r="G122" s="109"/>
      <c r="H122" s="109"/>
      <c r="I122" s="109"/>
    </row>
    <row r="123" spans="2:9" ht="12.75">
      <c r="B123" s="109"/>
      <c r="C123" s="109"/>
      <c r="D123" s="109"/>
      <c r="E123" s="109"/>
      <c r="F123" s="109"/>
      <c r="G123" s="109"/>
      <c r="H123" s="109"/>
      <c r="I123" s="109"/>
    </row>
    <row r="124" spans="2:9" ht="12.75">
      <c r="B124" s="109"/>
      <c r="C124" s="109"/>
      <c r="D124" s="109"/>
      <c r="E124" s="109"/>
      <c r="F124" s="109"/>
      <c r="G124" s="109"/>
      <c r="H124" s="109"/>
      <c r="I124" s="109"/>
    </row>
    <row r="125" spans="2:9" ht="12.75">
      <c r="B125" s="109"/>
      <c r="C125" s="109"/>
      <c r="D125" s="109"/>
      <c r="E125" s="109"/>
      <c r="F125" s="109"/>
      <c r="G125" s="109"/>
      <c r="H125" s="109"/>
      <c r="I125" s="109"/>
    </row>
    <row r="126" spans="2:9" ht="12.75">
      <c r="B126" s="109"/>
      <c r="C126" s="109"/>
      <c r="D126" s="109"/>
      <c r="E126" s="109"/>
      <c r="F126" s="109"/>
      <c r="G126" s="109"/>
      <c r="H126" s="109"/>
      <c r="I126" s="109"/>
    </row>
    <row r="127" spans="2:9" ht="12.75">
      <c r="B127" s="109"/>
      <c r="C127" s="109"/>
      <c r="D127" s="109"/>
      <c r="E127" s="109"/>
      <c r="F127" s="109"/>
      <c r="G127" s="109"/>
      <c r="H127" s="109"/>
      <c r="I127" s="109"/>
    </row>
    <row r="128" spans="2:9" ht="12.75">
      <c r="B128" s="109"/>
      <c r="C128" s="109"/>
      <c r="D128" s="109"/>
      <c r="E128" s="109"/>
      <c r="F128" s="109"/>
      <c r="G128" s="109"/>
      <c r="H128" s="109"/>
      <c r="I128" s="109"/>
    </row>
    <row r="129" spans="2:9" ht="12.75">
      <c r="B129" s="109"/>
      <c r="C129" s="109"/>
      <c r="D129" s="109"/>
      <c r="E129" s="109"/>
      <c r="F129" s="109"/>
      <c r="G129" s="109"/>
      <c r="H129" s="109"/>
      <c r="I129" s="109"/>
    </row>
    <row r="130" spans="2:9" ht="12.75">
      <c r="B130" s="109"/>
      <c r="C130" s="109"/>
      <c r="D130" s="109"/>
      <c r="E130" s="109"/>
      <c r="F130" s="109"/>
      <c r="G130" s="109"/>
      <c r="H130" s="109"/>
      <c r="I130" s="109"/>
    </row>
    <row r="131" spans="2:9" ht="12.75">
      <c r="B131" s="109"/>
      <c r="C131" s="109"/>
      <c r="D131" s="109"/>
      <c r="E131" s="109"/>
      <c r="F131" s="109"/>
      <c r="G131" s="109"/>
      <c r="H131" s="109"/>
      <c r="I131" s="109"/>
    </row>
    <row r="132" spans="2:9" ht="12.75">
      <c r="B132" s="109"/>
      <c r="C132" s="109"/>
      <c r="D132" s="109"/>
      <c r="E132" s="109"/>
      <c r="F132" s="109"/>
      <c r="G132" s="109"/>
      <c r="H132" s="109"/>
      <c r="I132" s="109"/>
    </row>
    <row r="133" spans="2:9" ht="12.75">
      <c r="B133" s="109"/>
      <c r="C133" s="109"/>
      <c r="D133" s="109"/>
      <c r="E133" s="109"/>
      <c r="F133" s="109"/>
      <c r="G133" s="109"/>
      <c r="H133" s="109"/>
      <c r="I133" s="109"/>
    </row>
    <row r="134" spans="2:9" ht="12.75">
      <c r="B134" s="109"/>
      <c r="C134" s="109"/>
      <c r="D134" s="109"/>
      <c r="E134" s="109"/>
      <c r="F134" s="109"/>
      <c r="G134" s="109"/>
      <c r="H134" s="109"/>
      <c r="I134" s="109"/>
    </row>
    <row r="135" spans="2:9" ht="12.75">
      <c r="B135" s="109"/>
      <c r="C135" s="109"/>
      <c r="D135" s="109"/>
      <c r="E135" s="109"/>
      <c r="F135" s="109"/>
      <c r="G135" s="109"/>
      <c r="H135" s="109"/>
      <c r="I135" s="109"/>
    </row>
    <row r="136" spans="2:9" ht="12.75">
      <c r="B136" s="109"/>
      <c r="C136" s="109"/>
      <c r="D136" s="109"/>
      <c r="E136" s="109"/>
      <c r="F136" s="109"/>
      <c r="G136" s="109"/>
      <c r="H136" s="109"/>
      <c r="I136" s="109"/>
    </row>
    <row r="137" spans="2:9" ht="12.75">
      <c r="B137" s="109"/>
      <c r="C137" s="109"/>
      <c r="D137" s="109"/>
      <c r="E137" s="109"/>
      <c r="F137" s="109"/>
      <c r="G137" s="109"/>
      <c r="H137" s="109"/>
      <c r="I137" s="109"/>
    </row>
    <row r="138" spans="2:9" ht="12.75">
      <c r="B138" s="109"/>
      <c r="C138" s="109"/>
      <c r="D138" s="109"/>
      <c r="E138" s="109"/>
      <c r="F138" s="109"/>
      <c r="G138" s="109"/>
      <c r="H138" s="109"/>
      <c r="I138" s="109"/>
    </row>
    <row r="139" spans="2:9" ht="12.75">
      <c r="B139" s="109"/>
      <c r="C139" s="109"/>
      <c r="D139" s="109"/>
      <c r="E139" s="109"/>
      <c r="F139" s="109"/>
      <c r="G139" s="109"/>
      <c r="H139" s="109"/>
      <c r="I139" s="109"/>
    </row>
    <row r="140" spans="2:9" ht="12.75">
      <c r="B140" s="109"/>
      <c r="C140" s="109"/>
      <c r="D140" s="109"/>
      <c r="E140" s="109"/>
      <c r="F140" s="109"/>
      <c r="G140" s="109"/>
      <c r="H140" s="109"/>
      <c r="I140" s="109"/>
    </row>
    <row r="141" spans="2:9" ht="12.75">
      <c r="B141" s="109"/>
      <c r="C141" s="109"/>
      <c r="D141" s="109"/>
      <c r="E141" s="109"/>
      <c r="F141" s="109"/>
      <c r="G141" s="109"/>
      <c r="H141" s="109"/>
      <c r="I141" s="109"/>
    </row>
    <row r="142" spans="2:9" ht="12.75">
      <c r="B142" s="109"/>
      <c r="C142" s="109"/>
      <c r="D142" s="109"/>
      <c r="E142" s="109"/>
      <c r="F142" s="109"/>
      <c r="G142" s="109"/>
      <c r="H142" s="109"/>
      <c r="I142" s="109"/>
    </row>
    <row r="143" spans="2:9" ht="12.75">
      <c r="B143" s="109"/>
      <c r="C143" s="109"/>
      <c r="D143" s="109"/>
      <c r="E143" s="109"/>
      <c r="F143" s="109"/>
      <c r="G143" s="109"/>
      <c r="H143" s="109"/>
      <c r="I143" s="109"/>
    </row>
    <row r="144" spans="2:9" ht="12.75">
      <c r="B144" s="109"/>
      <c r="C144" s="109"/>
      <c r="D144" s="109"/>
      <c r="E144" s="109"/>
      <c r="F144" s="109"/>
      <c r="G144" s="109"/>
      <c r="H144" s="109"/>
      <c r="I144" s="109"/>
    </row>
    <row r="145" spans="2:9" ht="12.75">
      <c r="B145" s="109"/>
      <c r="C145" s="109"/>
      <c r="D145" s="109"/>
      <c r="E145" s="109"/>
      <c r="F145" s="109"/>
      <c r="G145" s="109"/>
      <c r="H145" s="109"/>
      <c r="I145" s="109"/>
    </row>
    <row r="146" spans="2:9" ht="12.75">
      <c r="B146" s="109"/>
      <c r="C146" s="109"/>
      <c r="D146" s="109"/>
      <c r="E146" s="109"/>
      <c r="F146" s="109"/>
      <c r="G146" s="109"/>
      <c r="H146" s="109"/>
      <c r="I146" s="109"/>
    </row>
    <row r="147" spans="2:9" ht="12.75">
      <c r="B147" s="109"/>
      <c r="C147" s="109"/>
      <c r="D147" s="109"/>
      <c r="E147" s="109"/>
      <c r="F147" s="109"/>
      <c r="G147" s="109"/>
      <c r="H147" s="109"/>
      <c r="I147" s="109"/>
    </row>
    <row r="148" spans="2:9" ht="12.75">
      <c r="B148" s="109"/>
      <c r="C148" s="109"/>
      <c r="D148" s="109"/>
      <c r="E148" s="109"/>
      <c r="F148" s="109"/>
      <c r="G148" s="109"/>
      <c r="H148" s="109"/>
      <c r="I148" s="109"/>
    </row>
    <row r="149" spans="2:9" ht="12.75">
      <c r="B149" s="109"/>
      <c r="C149" s="109"/>
      <c r="D149" s="109"/>
      <c r="E149" s="109"/>
      <c r="F149" s="109"/>
      <c r="G149" s="109"/>
      <c r="H149" s="109"/>
      <c r="I149" s="109"/>
    </row>
    <row r="150" spans="2:9" ht="12.75">
      <c r="B150" s="109"/>
      <c r="C150" s="109"/>
      <c r="D150" s="109"/>
      <c r="E150" s="109"/>
      <c r="F150" s="109"/>
      <c r="G150" s="109"/>
      <c r="H150" s="109"/>
      <c r="I150" s="109"/>
    </row>
    <row r="151" spans="2:9" ht="12.75">
      <c r="B151" s="109"/>
      <c r="C151" s="109"/>
      <c r="D151" s="109"/>
      <c r="E151" s="109"/>
      <c r="F151" s="109"/>
      <c r="G151" s="109"/>
      <c r="H151" s="109"/>
      <c r="I151" s="109"/>
    </row>
    <row r="152" spans="2:9" ht="12.75">
      <c r="B152" s="109"/>
      <c r="C152" s="109"/>
      <c r="D152" s="109"/>
      <c r="E152" s="109"/>
      <c r="F152" s="109"/>
      <c r="G152" s="109"/>
      <c r="H152" s="109"/>
      <c r="I152" s="109"/>
    </row>
    <row r="153" spans="2:9" ht="12.75">
      <c r="B153" s="109"/>
      <c r="C153" s="109"/>
      <c r="D153" s="109"/>
      <c r="E153" s="109"/>
      <c r="F153" s="109"/>
      <c r="G153" s="109"/>
      <c r="H153" s="109"/>
      <c r="I153" s="109"/>
    </row>
  </sheetData>
  <sheetProtection/>
  <mergeCells count="5">
    <mergeCell ref="A5:A7"/>
    <mergeCell ref="J5:J7"/>
    <mergeCell ref="B6:E6"/>
    <mergeCell ref="B5:I5"/>
    <mergeCell ref="F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7.8515625" defaultRowHeight="12.75" customHeight="1"/>
  <cols>
    <col min="1" max="1" width="9.28125" style="11" customWidth="1"/>
    <col min="2" max="2" width="7.57421875" style="2" bestFit="1" customWidth="1"/>
    <col min="3" max="3" width="7.28125" style="2" bestFit="1" customWidth="1"/>
    <col min="4" max="4" width="8.57421875" style="2" bestFit="1" customWidth="1"/>
    <col min="5" max="5" width="19.00390625" style="2" bestFit="1" customWidth="1"/>
    <col min="6" max="6" width="9.00390625" style="2" bestFit="1" customWidth="1"/>
    <col min="7" max="7" width="7.57421875" style="2" bestFit="1" customWidth="1"/>
    <col min="8" max="8" width="7.140625" style="2" bestFit="1" customWidth="1"/>
    <col min="9" max="9" width="6.7109375" style="2" bestFit="1" customWidth="1"/>
    <col min="10" max="10" width="16.421875" style="2" bestFit="1" customWidth="1"/>
    <col min="11" max="16384" width="7.8515625" style="2" customWidth="1"/>
  </cols>
  <sheetData>
    <row r="1" ht="12.75" customHeight="1">
      <c r="A1" s="11" t="s">
        <v>72</v>
      </c>
    </row>
    <row r="2" ht="12.75" customHeight="1">
      <c r="A2" s="65" t="s">
        <v>789</v>
      </c>
    </row>
    <row r="5" spans="1:10" ht="24" customHeight="1">
      <c r="A5" s="384" t="s">
        <v>21</v>
      </c>
      <c r="B5" s="383" t="s">
        <v>55</v>
      </c>
      <c r="C5" s="383"/>
      <c r="D5" s="383"/>
      <c r="E5" s="383"/>
      <c r="F5" s="383"/>
      <c r="G5" s="384" t="s">
        <v>47</v>
      </c>
      <c r="H5" s="384"/>
      <c r="I5" s="384"/>
      <c r="J5" s="384"/>
    </row>
    <row r="6" spans="1:10" ht="12.75">
      <c r="A6" s="384"/>
      <c r="B6" s="168" t="s">
        <v>23</v>
      </c>
      <c r="C6" s="168" t="s">
        <v>304</v>
      </c>
      <c r="D6" s="168" t="s">
        <v>305</v>
      </c>
      <c r="E6" s="168" t="s">
        <v>257</v>
      </c>
      <c r="F6" s="168" t="s">
        <v>73</v>
      </c>
      <c r="G6" s="50" t="s">
        <v>23</v>
      </c>
      <c r="H6" s="50" t="s">
        <v>306</v>
      </c>
      <c r="I6" s="50" t="s">
        <v>307</v>
      </c>
      <c r="J6" s="50" t="s">
        <v>54</v>
      </c>
    </row>
    <row r="7" spans="1:10" ht="12.75">
      <c r="A7" s="1" t="s">
        <v>39</v>
      </c>
      <c r="B7" s="90">
        <v>724</v>
      </c>
      <c r="C7" s="90">
        <v>329</v>
      </c>
      <c r="D7" s="90">
        <v>395</v>
      </c>
      <c r="E7" s="90">
        <v>337</v>
      </c>
      <c r="F7" s="90">
        <v>387</v>
      </c>
      <c r="G7" s="30">
        <v>99</v>
      </c>
      <c r="H7" s="31">
        <v>63</v>
      </c>
      <c r="I7" s="31">
        <v>36</v>
      </c>
      <c r="J7" s="87">
        <v>74.6</v>
      </c>
    </row>
    <row r="8" spans="1:10" ht="12.75">
      <c r="A8" s="1" t="s">
        <v>40</v>
      </c>
      <c r="B8" s="90">
        <v>738</v>
      </c>
      <c r="C8" s="90">
        <v>338</v>
      </c>
      <c r="D8" s="90">
        <v>400</v>
      </c>
      <c r="E8" s="90">
        <v>330</v>
      </c>
      <c r="F8" s="90">
        <v>408</v>
      </c>
      <c r="G8" s="30">
        <v>98</v>
      </c>
      <c r="H8" s="31">
        <v>61</v>
      </c>
      <c r="I8" s="31">
        <v>37</v>
      </c>
      <c r="J8" s="87">
        <v>77.5</v>
      </c>
    </row>
    <row r="9" spans="1:10" ht="12.75">
      <c r="A9" s="1" t="s">
        <v>41</v>
      </c>
      <c r="B9" s="90">
        <v>744</v>
      </c>
      <c r="C9" s="90">
        <v>334</v>
      </c>
      <c r="D9" s="90">
        <v>410</v>
      </c>
      <c r="E9" s="90">
        <v>312</v>
      </c>
      <c r="F9" s="90">
        <v>432</v>
      </c>
      <c r="G9" s="30">
        <v>103</v>
      </c>
      <c r="H9" s="31">
        <v>66</v>
      </c>
      <c r="I9" s="31">
        <v>37</v>
      </c>
      <c r="J9" s="87">
        <v>77.8</v>
      </c>
    </row>
    <row r="10" spans="1:10" ht="12.75">
      <c r="A10" s="1" t="s">
        <v>42</v>
      </c>
      <c r="B10" s="90">
        <v>695</v>
      </c>
      <c r="C10" s="90">
        <v>300</v>
      </c>
      <c r="D10" s="90">
        <v>395</v>
      </c>
      <c r="E10" s="90">
        <v>283</v>
      </c>
      <c r="F10" s="90">
        <v>412</v>
      </c>
      <c r="G10" s="30">
        <v>96</v>
      </c>
      <c r="H10" s="31">
        <v>62</v>
      </c>
      <c r="I10" s="31">
        <v>34</v>
      </c>
      <c r="J10" s="87">
        <v>72</v>
      </c>
    </row>
    <row r="11" spans="1:10" ht="12.75">
      <c r="A11" s="1" t="s">
        <v>43</v>
      </c>
      <c r="B11" s="90">
        <v>699</v>
      </c>
      <c r="C11" s="90">
        <v>300</v>
      </c>
      <c r="D11" s="90">
        <v>399</v>
      </c>
      <c r="E11" s="90">
        <v>283</v>
      </c>
      <c r="F11" s="90">
        <v>416</v>
      </c>
      <c r="G11" s="30">
        <v>97</v>
      </c>
      <c r="H11" s="31">
        <v>59</v>
      </c>
      <c r="I11" s="31">
        <v>38</v>
      </c>
      <c r="J11" s="87">
        <v>73.6</v>
      </c>
    </row>
    <row r="12" spans="1:10" ht="12.75">
      <c r="A12" s="1" t="s">
        <v>273</v>
      </c>
      <c r="B12" s="90">
        <v>725</v>
      </c>
      <c r="C12" s="90">
        <v>304</v>
      </c>
      <c r="D12" s="90">
        <v>421</v>
      </c>
      <c r="E12" s="90">
        <v>315</v>
      </c>
      <c r="F12" s="90">
        <v>410</v>
      </c>
      <c r="G12" s="30">
        <v>93</v>
      </c>
      <c r="H12" s="31">
        <v>56</v>
      </c>
      <c r="I12" s="31">
        <v>37</v>
      </c>
      <c r="J12" s="87">
        <v>75.7</v>
      </c>
    </row>
    <row r="13" spans="1:10" ht="12.75">
      <c r="A13" s="1" t="s">
        <v>316</v>
      </c>
      <c r="B13" s="90">
        <v>738</v>
      </c>
      <c r="C13" s="90">
        <v>321</v>
      </c>
      <c r="D13" s="90">
        <v>417</v>
      </c>
      <c r="E13" s="90">
        <v>327</v>
      </c>
      <c r="F13" s="90">
        <v>411</v>
      </c>
      <c r="G13" s="30">
        <v>101</v>
      </c>
      <c r="H13" s="31">
        <v>61</v>
      </c>
      <c r="I13" s="31">
        <v>40</v>
      </c>
      <c r="J13" s="87">
        <v>78.2</v>
      </c>
    </row>
    <row r="14" spans="1:10" s="6" customFormat="1" ht="12.75">
      <c r="A14" s="7" t="s">
        <v>489</v>
      </c>
      <c r="B14" s="93">
        <v>720</v>
      </c>
      <c r="C14" s="93">
        <v>318</v>
      </c>
      <c r="D14" s="93">
        <v>402</v>
      </c>
      <c r="E14" s="93">
        <v>310</v>
      </c>
      <c r="F14" s="93">
        <v>410</v>
      </c>
      <c r="G14" s="55">
        <v>92</v>
      </c>
      <c r="H14" s="86">
        <v>55</v>
      </c>
      <c r="I14" s="86">
        <v>37</v>
      </c>
      <c r="J14" s="88">
        <v>75.8</v>
      </c>
    </row>
    <row r="15" spans="1:10" ht="12.75">
      <c r="A15" s="123" t="s">
        <v>513</v>
      </c>
      <c r="B15" s="90">
        <v>715</v>
      </c>
      <c r="C15" s="90">
        <v>314</v>
      </c>
      <c r="D15" s="90">
        <v>401</v>
      </c>
      <c r="E15" s="90">
        <v>291</v>
      </c>
      <c r="F15" s="90">
        <v>424</v>
      </c>
      <c r="G15" s="30">
        <v>90</v>
      </c>
      <c r="H15" s="31">
        <v>52</v>
      </c>
      <c r="I15" s="31">
        <v>38</v>
      </c>
      <c r="J15" s="87">
        <v>73.1</v>
      </c>
    </row>
    <row r="16" spans="1:10" ht="12.75">
      <c r="A16" s="39" t="s">
        <v>593</v>
      </c>
      <c r="B16" s="90">
        <v>738</v>
      </c>
      <c r="C16" s="90">
        <v>327</v>
      </c>
      <c r="D16" s="90">
        <v>411</v>
      </c>
      <c r="E16" s="90">
        <v>294</v>
      </c>
      <c r="F16" s="90">
        <v>444</v>
      </c>
      <c r="G16" s="30">
        <v>95</v>
      </c>
      <c r="H16" s="31">
        <v>51</v>
      </c>
      <c r="I16" s="31">
        <v>44</v>
      </c>
      <c r="J16" s="87">
        <v>76.1</v>
      </c>
    </row>
    <row r="17" spans="1:10" ht="12.75">
      <c r="A17" s="39" t="s">
        <v>633</v>
      </c>
      <c r="B17" s="90">
        <v>756</v>
      </c>
      <c r="C17" s="90">
        <v>340</v>
      </c>
      <c r="D17" s="90">
        <v>416</v>
      </c>
      <c r="E17" s="90">
        <v>301</v>
      </c>
      <c r="F17" s="90">
        <v>455</v>
      </c>
      <c r="G17" s="30">
        <v>103</v>
      </c>
      <c r="H17" s="31">
        <v>53</v>
      </c>
      <c r="I17" s="31">
        <v>50</v>
      </c>
      <c r="J17" s="87">
        <v>79.8</v>
      </c>
    </row>
    <row r="18" spans="1:10" ht="12.75">
      <c r="A18" s="39" t="s">
        <v>649</v>
      </c>
      <c r="B18" s="90">
        <v>754</v>
      </c>
      <c r="C18" s="90">
        <f>149+181</f>
        <v>330</v>
      </c>
      <c r="D18" s="90">
        <f>183+241</f>
        <v>424</v>
      </c>
      <c r="E18" s="90">
        <v>295</v>
      </c>
      <c r="F18" s="90">
        <v>459</v>
      </c>
      <c r="G18" s="30">
        <v>100</v>
      </c>
      <c r="H18" s="31">
        <v>52</v>
      </c>
      <c r="I18" s="31">
        <v>48</v>
      </c>
      <c r="J18" s="87">
        <v>78.4</v>
      </c>
    </row>
    <row r="19" spans="1:10" ht="12.75">
      <c r="A19" s="39" t="s">
        <v>678</v>
      </c>
      <c r="B19" s="90">
        <f>403+328</f>
        <v>731</v>
      </c>
      <c r="C19" s="90">
        <f>175+148</f>
        <v>323</v>
      </c>
      <c r="D19" s="90">
        <f>228+180</f>
        <v>408</v>
      </c>
      <c r="E19" s="90">
        <v>271</v>
      </c>
      <c r="F19" s="90">
        <v>460</v>
      </c>
      <c r="G19" s="30">
        <v>99</v>
      </c>
      <c r="H19" s="31">
        <v>53</v>
      </c>
      <c r="I19" s="31">
        <v>46</v>
      </c>
      <c r="J19" s="87">
        <v>77</v>
      </c>
    </row>
    <row r="20" spans="1:10" ht="12.75">
      <c r="A20" s="39" t="s">
        <v>688</v>
      </c>
      <c r="B20" s="90">
        <v>743</v>
      </c>
      <c r="C20" s="90">
        <v>312</v>
      </c>
      <c r="D20" s="90">
        <v>431</v>
      </c>
      <c r="E20" s="90">
        <v>267</v>
      </c>
      <c r="F20" s="90">
        <v>476</v>
      </c>
      <c r="G20" s="30">
        <v>97</v>
      </c>
      <c r="H20" s="31">
        <v>48</v>
      </c>
      <c r="I20" s="31">
        <v>49</v>
      </c>
      <c r="J20" s="87">
        <v>75.9</v>
      </c>
    </row>
    <row r="21" spans="1:10" ht="12.75">
      <c r="A21" s="39" t="s">
        <v>738</v>
      </c>
      <c r="B21" s="90">
        <v>746</v>
      </c>
      <c r="C21" s="90">
        <v>324</v>
      </c>
      <c r="D21" s="90">
        <v>422</v>
      </c>
      <c r="E21" s="90">
        <v>273</v>
      </c>
      <c r="F21" s="90">
        <v>473</v>
      </c>
      <c r="G21" s="375">
        <v>97</v>
      </c>
      <c r="H21" s="375">
        <v>49</v>
      </c>
      <c r="I21" s="375">
        <v>48</v>
      </c>
      <c r="J21" s="87">
        <v>76.22</v>
      </c>
    </row>
    <row r="22" spans="1:10" ht="12.75" customHeight="1">
      <c r="A22" s="9"/>
      <c r="B22" s="168"/>
      <c r="C22" s="168"/>
      <c r="D22" s="168"/>
      <c r="E22" s="168"/>
      <c r="F22" s="168"/>
      <c r="G22" s="50"/>
      <c r="H22" s="50"/>
      <c r="I22" s="50"/>
      <c r="J22" s="50"/>
    </row>
    <row r="23" spans="1:10" ht="12.75" customHeight="1">
      <c r="A23" s="11" t="s">
        <v>292</v>
      </c>
      <c r="B23" s="67"/>
      <c r="C23" s="265"/>
      <c r="D23" s="67"/>
      <c r="E23" s="119"/>
      <c r="F23" s="67"/>
      <c r="J23" s="12"/>
    </row>
    <row r="24" spans="1:6" ht="12.75" customHeight="1">
      <c r="A24" s="11" t="s">
        <v>296</v>
      </c>
      <c r="B24" s="67"/>
      <c r="C24" s="67"/>
      <c r="D24" s="67"/>
      <c r="E24" s="119"/>
      <c r="F24" s="67"/>
    </row>
    <row r="25" spans="2:6" ht="12.75" customHeight="1">
      <c r="B25" s="67"/>
      <c r="C25" s="67"/>
      <c r="D25" s="67"/>
      <c r="E25" s="119"/>
      <c r="F25" s="67"/>
    </row>
    <row r="26" spans="2:6" ht="12.75" customHeight="1">
      <c r="B26" s="67"/>
      <c r="C26" s="67"/>
      <c r="D26" s="67"/>
      <c r="E26" s="119"/>
      <c r="F26" s="67"/>
    </row>
    <row r="27" spans="2:6" ht="12.75" customHeight="1">
      <c r="B27" s="67"/>
      <c r="C27" s="67"/>
      <c r="D27" s="67"/>
      <c r="E27" s="119"/>
      <c r="F27" s="67"/>
    </row>
    <row r="28" spans="2:6" ht="12.75" customHeight="1">
      <c r="B28" s="67"/>
      <c r="C28" s="67"/>
      <c r="D28" s="67"/>
      <c r="E28" s="67"/>
      <c r="F28" s="67"/>
    </row>
    <row r="29" spans="2:6" ht="12.75" customHeight="1">
      <c r="B29" s="67"/>
      <c r="C29" s="67"/>
      <c r="D29" s="67"/>
      <c r="E29" s="67"/>
      <c r="F29" s="67"/>
    </row>
    <row r="30" spans="2:6" ht="12.75" customHeight="1">
      <c r="B30" s="370"/>
      <c r="C30" s="370"/>
      <c r="D30" s="370"/>
      <c r="E30" s="67"/>
      <c r="F30" s="67"/>
    </row>
    <row r="31" spans="2:6" ht="12.75" customHeight="1">
      <c r="B31" s="67"/>
      <c r="C31" s="67"/>
      <c r="D31" s="67"/>
      <c r="E31" s="67"/>
      <c r="F31" s="67"/>
    </row>
    <row r="32" spans="2:6" ht="12.75" customHeight="1">
      <c r="B32" s="67"/>
      <c r="C32" s="67"/>
      <c r="D32" s="67"/>
      <c r="E32" s="67"/>
      <c r="F32" s="67"/>
    </row>
    <row r="33" spans="2:6" ht="12.75" customHeight="1">
      <c r="B33" s="67"/>
      <c r="C33" s="67"/>
      <c r="D33" s="67"/>
      <c r="E33" s="67"/>
      <c r="F33" s="67"/>
    </row>
    <row r="34" spans="2:6" ht="12.75" customHeight="1">
      <c r="B34" s="67"/>
      <c r="C34" s="67"/>
      <c r="D34" s="67"/>
      <c r="E34" s="67"/>
      <c r="F34" s="67"/>
    </row>
    <row r="35" spans="2:6" ht="12.75" customHeight="1">
      <c r="B35" s="67"/>
      <c r="C35" s="67"/>
      <c r="D35" s="67"/>
      <c r="E35" s="67"/>
      <c r="F35" s="67"/>
    </row>
    <row r="36" spans="2:6" ht="12.75" customHeight="1">
      <c r="B36" s="67"/>
      <c r="C36" s="67"/>
      <c r="D36" s="67"/>
      <c r="E36" s="67"/>
      <c r="F36" s="67"/>
    </row>
    <row r="37" spans="2:6" ht="12.75" customHeight="1">
      <c r="B37" s="67"/>
      <c r="C37" s="67"/>
      <c r="D37" s="67"/>
      <c r="E37" s="67"/>
      <c r="F37" s="67"/>
    </row>
    <row r="38" spans="2:6" ht="12.75" customHeight="1">
      <c r="B38" s="67"/>
      <c r="C38" s="67"/>
      <c r="D38" s="67"/>
      <c r="E38" s="67"/>
      <c r="F38" s="67"/>
    </row>
    <row r="39" spans="2:6" ht="12.75" customHeight="1">
      <c r="B39" s="67"/>
      <c r="C39" s="67"/>
      <c r="D39" s="67"/>
      <c r="E39" s="67"/>
      <c r="F39" s="67"/>
    </row>
    <row r="40" spans="2:6" ht="12.75" customHeight="1">
      <c r="B40" s="67"/>
      <c r="C40" s="67"/>
      <c r="D40" s="67"/>
      <c r="E40" s="67"/>
      <c r="F40" s="67"/>
    </row>
    <row r="41" spans="2:6" ht="12.75" customHeight="1">
      <c r="B41" s="67"/>
      <c r="C41" s="67"/>
      <c r="D41" s="67"/>
      <c r="E41" s="67"/>
      <c r="F41" s="67"/>
    </row>
    <row r="42" spans="2:6" ht="12.75" customHeight="1">
      <c r="B42" s="67"/>
      <c r="C42" s="67"/>
      <c r="D42" s="67"/>
      <c r="E42" s="67"/>
      <c r="F42" s="67"/>
    </row>
    <row r="43" spans="2:6" ht="12.75" customHeight="1">
      <c r="B43" s="67"/>
      <c r="C43" s="67"/>
      <c r="D43" s="67"/>
      <c r="E43" s="67"/>
      <c r="F43" s="67"/>
    </row>
    <row r="44" spans="2:6" ht="12.75" customHeight="1">
      <c r="B44" s="67"/>
      <c r="C44" s="67"/>
      <c r="D44" s="67"/>
      <c r="E44" s="67"/>
      <c r="F44" s="67"/>
    </row>
    <row r="45" spans="2:6" ht="12.75" customHeight="1">
      <c r="B45" s="67"/>
      <c r="C45" s="67"/>
      <c r="D45" s="67"/>
      <c r="E45" s="67"/>
      <c r="F45" s="67"/>
    </row>
    <row r="46" spans="2:6" ht="12.75" customHeight="1">
      <c r="B46" s="67"/>
      <c r="C46" s="67"/>
      <c r="D46" s="67"/>
      <c r="E46" s="67"/>
      <c r="F46" s="67"/>
    </row>
    <row r="47" spans="2:6" ht="12.75" customHeight="1">
      <c r="B47" s="67"/>
      <c r="C47" s="67"/>
      <c r="D47" s="67"/>
      <c r="E47" s="67"/>
      <c r="F47" s="67"/>
    </row>
    <row r="48" spans="2:6" ht="12.75" customHeight="1">
      <c r="B48" s="67"/>
      <c r="C48" s="67"/>
      <c r="D48" s="67"/>
      <c r="E48" s="67"/>
      <c r="F48" s="67"/>
    </row>
    <row r="49" spans="2:6" ht="12.75" customHeight="1">
      <c r="B49" s="67"/>
      <c r="C49" s="67"/>
      <c r="D49" s="67"/>
      <c r="E49" s="67"/>
      <c r="F49" s="67"/>
    </row>
    <row r="50" spans="2:6" ht="12.75" customHeight="1">
      <c r="B50" s="67"/>
      <c r="C50" s="67"/>
      <c r="D50" s="67"/>
      <c r="E50" s="67"/>
      <c r="F50" s="67"/>
    </row>
    <row r="51" spans="2:6" ht="12.75" customHeight="1">
      <c r="B51" s="67"/>
      <c r="C51" s="67"/>
      <c r="D51" s="67"/>
      <c r="E51" s="67"/>
      <c r="F51" s="67"/>
    </row>
    <row r="52" spans="2:6" ht="12.75" customHeight="1">
      <c r="B52" s="67"/>
      <c r="C52" s="67"/>
      <c r="D52" s="67"/>
      <c r="E52" s="67"/>
      <c r="F52" s="67"/>
    </row>
    <row r="53" spans="2:6" ht="12.75" customHeight="1">
      <c r="B53" s="67"/>
      <c r="C53" s="67"/>
      <c r="D53" s="67"/>
      <c r="E53" s="67"/>
      <c r="F53" s="67"/>
    </row>
    <row r="54" spans="2:6" ht="12.75" customHeight="1">
      <c r="B54" s="67"/>
      <c r="C54" s="67"/>
      <c r="D54" s="67"/>
      <c r="E54" s="67"/>
      <c r="F54" s="67"/>
    </row>
    <row r="55" spans="2:6" ht="12.75" customHeight="1">
      <c r="B55" s="67"/>
      <c r="C55" s="67"/>
      <c r="D55" s="67"/>
      <c r="E55" s="67"/>
      <c r="F55" s="67"/>
    </row>
    <row r="56" spans="2:6" ht="12.75" customHeight="1">
      <c r="B56" s="67"/>
      <c r="C56" s="67"/>
      <c r="D56" s="67"/>
      <c r="E56" s="67"/>
      <c r="F56" s="67"/>
    </row>
  </sheetData>
  <sheetProtection/>
  <mergeCells count="3">
    <mergeCell ref="B5:F5"/>
    <mergeCell ref="G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8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7.8515625" defaultRowHeight="12.75" customHeight="1"/>
  <cols>
    <col min="1" max="1" width="7.7109375" style="94" customWidth="1"/>
    <col min="2" max="2" width="5.00390625" style="67" bestFit="1" customWidth="1"/>
    <col min="3" max="3" width="7.28125" style="67" bestFit="1" customWidth="1"/>
    <col min="4" max="4" width="8.57421875" style="67" bestFit="1" customWidth="1"/>
    <col min="5" max="5" width="3.8515625" style="67" customWidth="1"/>
    <col min="6" max="6" width="7.57421875" style="67" bestFit="1" customWidth="1"/>
    <col min="7" max="7" width="7.28125" style="67" bestFit="1" customWidth="1"/>
    <col min="8" max="8" width="8.57421875" style="67" bestFit="1" customWidth="1"/>
    <col min="9" max="9" width="3.8515625" style="67" customWidth="1"/>
    <col min="10" max="10" width="7.57421875" style="67" bestFit="1" customWidth="1"/>
    <col min="11" max="11" width="7.28125" style="67" bestFit="1" customWidth="1"/>
    <col min="12" max="12" width="8.57421875" style="67" bestFit="1" customWidth="1"/>
    <col min="13" max="13" width="3.8515625" style="67" customWidth="1"/>
    <col min="14" max="14" width="7.57421875" style="67" bestFit="1" customWidth="1"/>
    <col min="15" max="15" width="7.28125" style="67" bestFit="1" customWidth="1"/>
    <col min="16" max="16" width="8.57421875" style="67" bestFit="1" customWidth="1"/>
    <col min="17" max="17" width="3.8515625" style="67" customWidth="1"/>
    <col min="18" max="18" width="7.57421875" style="67" bestFit="1" customWidth="1"/>
    <col min="19" max="19" width="7.28125" style="67" bestFit="1" customWidth="1"/>
    <col min="20" max="20" width="8.57421875" style="67" bestFit="1" customWidth="1"/>
    <col min="21" max="16384" width="7.8515625" style="67" customWidth="1"/>
  </cols>
  <sheetData>
    <row r="1" ht="12.75" customHeight="1">
      <c r="A1" s="194" t="s">
        <v>78</v>
      </c>
    </row>
    <row r="2" ht="12.75" customHeight="1">
      <c r="A2" s="194" t="s">
        <v>743</v>
      </c>
    </row>
    <row r="5" spans="1:20" ht="24" customHeight="1">
      <c r="A5" s="383" t="s">
        <v>21</v>
      </c>
      <c r="B5" s="383" t="s">
        <v>74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spans="1:20" ht="12.75">
      <c r="A6" s="383"/>
      <c r="B6" s="383" t="s">
        <v>23</v>
      </c>
      <c r="C6" s="383"/>
      <c r="D6" s="383"/>
      <c r="E6" s="75"/>
      <c r="F6" s="383" t="s">
        <v>75</v>
      </c>
      <c r="G6" s="383"/>
      <c r="H6" s="383"/>
      <c r="I6" s="75"/>
      <c r="J6" s="383" t="s">
        <v>76</v>
      </c>
      <c r="K6" s="383"/>
      <c r="L6" s="383"/>
      <c r="M6" s="75"/>
      <c r="N6" s="383" t="s">
        <v>77</v>
      </c>
      <c r="O6" s="383"/>
      <c r="P6" s="383"/>
      <c r="Q6" s="75"/>
      <c r="R6" s="383" t="s">
        <v>280</v>
      </c>
      <c r="S6" s="383"/>
      <c r="T6" s="383"/>
    </row>
    <row r="7" spans="1:20" s="286" customFormat="1" ht="12.75">
      <c r="A7" s="383"/>
      <c r="B7" s="85" t="s">
        <v>0</v>
      </c>
      <c r="C7" s="85" t="s">
        <v>304</v>
      </c>
      <c r="D7" s="85" t="s">
        <v>305</v>
      </c>
      <c r="E7" s="85"/>
      <c r="F7" s="85" t="s">
        <v>23</v>
      </c>
      <c r="G7" s="85" t="s">
        <v>304</v>
      </c>
      <c r="H7" s="85" t="s">
        <v>305</v>
      </c>
      <c r="I7" s="85"/>
      <c r="J7" s="85" t="s">
        <v>23</v>
      </c>
      <c r="K7" s="85" t="s">
        <v>304</v>
      </c>
      <c r="L7" s="85" t="s">
        <v>305</v>
      </c>
      <c r="M7" s="85"/>
      <c r="N7" s="85" t="s">
        <v>23</v>
      </c>
      <c r="O7" s="85" t="s">
        <v>304</v>
      </c>
      <c r="P7" s="85" t="s">
        <v>305</v>
      </c>
      <c r="Q7" s="85"/>
      <c r="R7" s="85" t="s">
        <v>23</v>
      </c>
      <c r="S7" s="85" t="s">
        <v>304</v>
      </c>
      <c r="T7" s="85" t="s">
        <v>305</v>
      </c>
    </row>
    <row r="8" spans="1:20" ht="12.75">
      <c r="A8" s="75" t="s">
        <v>39</v>
      </c>
      <c r="B8" s="241">
        <v>213</v>
      </c>
      <c r="C8" s="241">
        <v>114</v>
      </c>
      <c r="D8" s="241">
        <v>99</v>
      </c>
      <c r="E8" s="241"/>
      <c r="F8" s="241">
        <v>19</v>
      </c>
      <c r="G8" s="241">
        <v>10</v>
      </c>
      <c r="H8" s="241">
        <v>9</v>
      </c>
      <c r="I8" s="241"/>
      <c r="J8" s="241">
        <v>76</v>
      </c>
      <c r="K8" s="241">
        <v>38</v>
      </c>
      <c r="L8" s="241">
        <v>38</v>
      </c>
      <c r="M8" s="241"/>
      <c r="N8" s="241">
        <v>118</v>
      </c>
      <c r="O8" s="241">
        <v>66</v>
      </c>
      <c r="P8" s="241">
        <v>52</v>
      </c>
      <c r="Q8" s="241"/>
      <c r="R8" s="227">
        <v>0</v>
      </c>
      <c r="S8" s="227">
        <v>0</v>
      </c>
      <c r="T8" s="227">
        <v>0</v>
      </c>
    </row>
    <row r="9" spans="1:20" ht="12.75">
      <c r="A9" s="75" t="s">
        <v>40</v>
      </c>
      <c r="B9" s="241">
        <v>231</v>
      </c>
      <c r="C9" s="241">
        <v>125</v>
      </c>
      <c r="D9" s="241">
        <v>106</v>
      </c>
      <c r="E9" s="241"/>
      <c r="F9" s="241">
        <v>22</v>
      </c>
      <c r="G9" s="241">
        <v>15</v>
      </c>
      <c r="H9" s="241">
        <v>7</v>
      </c>
      <c r="I9" s="241"/>
      <c r="J9" s="241">
        <v>84</v>
      </c>
      <c r="K9" s="241">
        <v>43</v>
      </c>
      <c r="L9" s="241">
        <v>41</v>
      </c>
      <c r="M9" s="241"/>
      <c r="N9" s="241">
        <v>125</v>
      </c>
      <c r="O9" s="241">
        <v>67</v>
      </c>
      <c r="P9" s="241">
        <v>58</v>
      </c>
      <c r="Q9" s="241"/>
      <c r="R9" s="227">
        <v>0</v>
      </c>
      <c r="S9" s="227">
        <v>0</v>
      </c>
      <c r="T9" s="227">
        <v>0</v>
      </c>
    </row>
    <row r="10" spans="1:20" ht="12.75">
      <c r="A10" s="75" t="s">
        <v>41</v>
      </c>
      <c r="B10" s="241">
        <v>231</v>
      </c>
      <c r="C10" s="241">
        <v>118</v>
      </c>
      <c r="D10" s="241">
        <v>113</v>
      </c>
      <c r="E10" s="241"/>
      <c r="F10" s="241">
        <v>25</v>
      </c>
      <c r="G10" s="241">
        <v>13</v>
      </c>
      <c r="H10" s="241">
        <v>12</v>
      </c>
      <c r="I10" s="241"/>
      <c r="J10" s="241">
        <v>79</v>
      </c>
      <c r="K10" s="241">
        <v>39</v>
      </c>
      <c r="L10" s="241">
        <v>40</v>
      </c>
      <c r="M10" s="241"/>
      <c r="N10" s="241">
        <v>127</v>
      </c>
      <c r="O10" s="241">
        <v>66</v>
      </c>
      <c r="P10" s="241">
        <v>61</v>
      </c>
      <c r="Q10" s="241"/>
      <c r="R10" s="227">
        <v>0</v>
      </c>
      <c r="S10" s="227">
        <v>0</v>
      </c>
      <c r="T10" s="227">
        <v>0</v>
      </c>
    </row>
    <row r="11" spans="1:20" ht="12.75">
      <c r="A11" s="75" t="s">
        <v>42</v>
      </c>
      <c r="B11" s="241">
        <v>243</v>
      </c>
      <c r="C11" s="241">
        <v>128</v>
      </c>
      <c r="D11" s="241">
        <v>115</v>
      </c>
      <c r="E11" s="241"/>
      <c r="F11" s="241">
        <v>29</v>
      </c>
      <c r="G11" s="241">
        <v>19</v>
      </c>
      <c r="H11" s="241">
        <v>10</v>
      </c>
      <c r="I11" s="241"/>
      <c r="J11" s="241">
        <v>92</v>
      </c>
      <c r="K11" s="241">
        <v>50</v>
      </c>
      <c r="L11" s="241">
        <v>42</v>
      </c>
      <c r="M11" s="241"/>
      <c r="N11" s="241">
        <v>122</v>
      </c>
      <c r="O11" s="241">
        <v>59</v>
      </c>
      <c r="P11" s="241">
        <v>63</v>
      </c>
      <c r="Q11" s="241"/>
      <c r="R11" s="227">
        <v>0</v>
      </c>
      <c r="S11" s="227">
        <v>0</v>
      </c>
      <c r="T11" s="227">
        <v>0</v>
      </c>
    </row>
    <row r="12" spans="1:20" ht="12.75">
      <c r="A12" s="75" t="s">
        <v>43</v>
      </c>
      <c r="B12" s="241">
        <v>236</v>
      </c>
      <c r="C12" s="241">
        <v>132</v>
      </c>
      <c r="D12" s="241">
        <v>104</v>
      </c>
      <c r="E12" s="241"/>
      <c r="F12" s="241">
        <v>28</v>
      </c>
      <c r="G12" s="241">
        <v>17</v>
      </c>
      <c r="H12" s="241">
        <v>11</v>
      </c>
      <c r="I12" s="241"/>
      <c r="J12" s="241">
        <v>95</v>
      </c>
      <c r="K12" s="241">
        <v>54</v>
      </c>
      <c r="L12" s="241">
        <v>41</v>
      </c>
      <c r="M12" s="241"/>
      <c r="N12" s="241">
        <v>113</v>
      </c>
      <c r="O12" s="241">
        <v>61</v>
      </c>
      <c r="P12" s="241">
        <v>52</v>
      </c>
      <c r="Q12" s="241"/>
      <c r="R12" s="227">
        <v>0</v>
      </c>
      <c r="S12" s="227">
        <v>0</v>
      </c>
      <c r="T12" s="227">
        <v>0</v>
      </c>
    </row>
    <row r="13" spans="1:20" ht="12.75">
      <c r="A13" s="75" t="s">
        <v>273</v>
      </c>
      <c r="B13" s="241">
        <v>241</v>
      </c>
      <c r="C13" s="241">
        <v>126</v>
      </c>
      <c r="D13" s="241">
        <v>115</v>
      </c>
      <c r="E13" s="241"/>
      <c r="F13" s="241">
        <v>25</v>
      </c>
      <c r="G13" s="241">
        <v>10</v>
      </c>
      <c r="H13" s="241">
        <v>15</v>
      </c>
      <c r="I13" s="241"/>
      <c r="J13" s="241">
        <v>85</v>
      </c>
      <c r="K13" s="241">
        <v>43</v>
      </c>
      <c r="L13" s="241">
        <v>42</v>
      </c>
      <c r="M13" s="241"/>
      <c r="N13" s="241">
        <v>126</v>
      </c>
      <c r="O13" s="241">
        <v>70</v>
      </c>
      <c r="P13" s="241">
        <v>56</v>
      </c>
      <c r="Q13" s="241"/>
      <c r="R13" s="241">
        <v>5</v>
      </c>
      <c r="S13" s="241">
        <v>3</v>
      </c>
      <c r="T13" s="241">
        <v>2</v>
      </c>
    </row>
    <row r="14" spans="1:20" ht="12.75">
      <c r="A14" s="75" t="s">
        <v>316</v>
      </c>
      <c r="B14" s="241">
        <v>237</v>
      </c>
      <c r="C14" s="241">
        <v>127</v>
      </c>
      <c r="D14" s="241">
        <v>110</v>
      </c>
      <c r="E14" s="241"/>
      <c r="F14" s="241">
        <v>20</v>
      </c>
      <c r="G14" s="241">
        <v>9</v>
      </c>
      <c r="H14" s="241">
        <v>11</v>
      </c>
      <c r="I14" s="241"/>
      <c r="J14" s="241">
        <v>91</v>
      </c>
      <c r="K14" s="241">
        <v>49</v>
      </c>
      <c r="L14" s="241">
        <v>42</v>
      </c>
      <c r="M14" s="241"/>
      <c r="N14" s="241">
        <v>118</v>
      </c>
      <c r="O14" s="241">
        <v>66</v>
      </c>
      <c r="P14" s="241">
        <v>52</v>
      </c>
      <c r="Q14" s="241"/>
      <c r="R14" s="241">
        <v>8</v>
      </c>
      <c r="S14" s="241">
        <v>3</v>
      </c>
      <c r="T14" s="241">
        <v>5</v>
      </c>
    </row>
    <row r="15" spans="1:20" s="286" customFormat="1" ht="12.75">
      <c r="A15" s="192" t="s">
        <v>489</v>
      </c>
      <c r="B15" s="243">
        <v>241</v>
      </c>
      <c r="C15" s="243">
        <v>127</v>
      </c>
      <c r="D15" s="243">
        <v>114</v>
      </c>
      <c r="E15" s="243"/>
      <c r="F15" s="243">
        <v>21</v>
      </c>
      <c r="G15" s="243">
        <v>9</v>
      </c>
      <c r="H15" s="243">
        <v>12</v>
      </c>
      <c r="I15" s="243"/>
      <c r="J15" s="243">
        <v>89</v>
      </c>
      <c r="K15" s="243">
        <v>44</v>
      </c>
      <c r="L15" s="243">
        <v>45</v>
      </c>
      <c r="M15" s="243"/>
      <c r="N15" s="243">
        <v>113</v>
      </c>
      <c r="O15" s="243">
        <v>63</v>
      </c>
      <c r="P15" s="243">
        <v>50</v>
      </c>
      <c r="Q15" s="243"/>
      <c r="R15" s="243">
        <v>18</v>
      </c>
      <c r="S15" s="243">
        <v>11</v>
      </c>
      <c r="T15" s="243">
        <v>7</v>
      </c>
    </row>
    <row r="16" spans="1:20" ht="12.75">
      <c r="A16" s="278" t="s">
        <v>513</v>
      </c>
      <c r="B16" s="241">
        <v>249</v>
      </c>
      <c r="C16" s="241">
        <v>129</v>
      </c>
      <c r="D16" s="241">
        <v>120</v>
      </c>
      <c r="E16" s="241"/>
      <c r="F16" s="241">
        <v>21</v>
      </c>
      <c r="G16" s="241">
        <v>8</v>
      </c>
      <c r="H16" s="241">
        <v>13</v>
      </c>
      <c r="I16" s="241"/>
      <c r="J16" s="241">
        <v>81</v>
      </c>
      <c r="K16" s="241">
        <v>42</v>
      </c>
      <c r="L16" s="241">
        <v>39</v>
      </c>
      <c r="M16" s="241"/>
      <c r="N16" s="241">
        <v>121</v>
      </c>
      <c r="O16" s="241">
        <v>63</v>
      </c>
      <c r="P16" s="241">
        <v>58</v>
      </c>
      <c r="Q16" s="241"/>
      <c r="R16" s="241">
        <v>26</v>
      </c>
      <c r="S16" s="241">
        <v>16</v>
      </c>
      <c r="T16" s="241">
        <v>10</v>
      </c>
    </row>
    <row r="17" spans="1:20" ht="12.75">
      <c r="A17" s="79" t="s">
        <v>593</v>
      </c>
      <c r="B17" s="241">
        <v>239</v>
      </c>
      <c r="C17" s="241">
        <v>122</v>
      </c>
      <c r="D17" s="241">
        <v>117</v>
      </c>
      <c r="E17" s="241"/>
      <c r="F17" s="241">
        <v>23</v>
      </c>
      <c r="G17" s="241">
        <v>13</v>
      </c>
      <c r="H17" s="241">
        <v>10</v>
      </c>
      <c r="I17" s="241"/>
      <c r="J17" s="241">
        <v>76</v>
      </c>
      <c r="K17" s="241">
        <v>41</v>
      </c>
      <c r="L17" s="241">
        <v>35</v>
      </c>
      <c r="M17" s="241"/>
      <c r="N17" s="241">
        <v>114</v>
      </c>
      <c r="O17" s="241">
        <v>56</v>
      </c>
      <c r="P17" s="241">
        <v>58</v>
      </c>
      <c r="Q17" s="241"/>
      <c r="R17" s="241">
        <v>26</v>
      </c>
      <c r="S17" s="241">
        <v>12</v>
      </c>
      <c r="T17" s="241">
        <v>14</v>
      </c>
    </row>
    <row r="18" spans="1:20" ht="12.75">
      <c r="A18" s="79" t="s">
        <v>633</v>
      </c>
      <c r="B18" s="241">
        <v>234</v>
      </c>
      <c r="C18" s="241">
        <v>126</v>
      </c>
      <c r="D18" s="241">
        <v>108</v>
      </c>
      <c r="E18" s="241"/>
      <c r="F18" s="241">
        <v>30</v>
      </c>
      <c r="G18" s="241">
        <v>17</v>
      </c>
      <c r="H18" s="241">
        <v>13</v>
      </c>
      <c r="I18" s="241"/>
      <c r="J18" s="241">
        <v>55</v>
      </c>
      <c r="K18" s="241">
        <v>30</v>
      </c>
      <c r="L18" s="241">
        <v>25</v>
      </c>
      <c r="M18" s="241"/>
      <c r="N18" s="241">
        <v>117</v>
      </c>
      <c r="O18" s="241">
        <v>64</v>
      </c>
      <c r="P18" s="241">
        <v>53</v>
      </c>
      <c r="Q18" s="241"/>
      <c r="R18" s="241">
        <v>32</v>
      </c>
      <c r="S18" s="241">
        <v>15</v>
      </c>
      <c r="T18" s="241">
        <v>17</v>
      </c>
    </row>
    <row r="19" spans="1:20" ht="12.75">
      <c r="A19" s="79" t="s">
        <v>649</v>
      </c>
      <c r="B19" s="241">
        <v>190</v>
      </c>
      <c r="C19" s="241">
        <v>117</v>
      </c>
      <c r="D19" s="241">
        <v>73</v>
      </c>
      <c r="E19" s="241"/>
      <c r="F19" s="241">
        <v>26</v>
      </c>
      <c r="G19" s="241">
        <v>20</v>
      </c>
      <c r="H19" s="241">
        <v>6</v>
      </c>
      <c r="I19" s="241"/>
      <c r="J19" s="241">
        <v>60</v>
      </c>
      <c r="K19" s="241">
        <v>34</v>
      </c>
      <c r="L19" s="241">
        <v>26</v>
      </c>
      <c r="M19" s="241"/>
      <c r="N19" s="241">
        <v>79</v>
      </c>
      <c r="O19" s="241">
        <v>52</v>
      </c>
      <c r="P19" s="241">
        <v>27</v>
      </c>
      <c r="Q19" s="241"/>
      <c r="R19" s="241">
        <v>25</v>
      </c>
      <c r="S19" s="241">
        <v>11</v>
      </c>
      <c r="T19" s="241">
        <v>14</v>
      </c>
    </row>
    <row r="20" spans="1:20" ht="12.75">
      <c r="A20" s="79" t="s">
        <v>678</v>
      </c>
      <c r="B20" s="241">
        <v>173</v>
      </c>
      <c r="C20" s="241">
        <v>105</v>
      </c>
      <c r="D20" s="241">
        <v>68</v>
      </c>
      <c r="E20" s="241"/>
      <c r="F20" s="241">
        <v>18</v>
      </c>
      <c r="G20" s="241">
        <v>12</v>
      </c>
      <c r="H20" s="241">
        <v>6</v>
      </c>
      <c r="I20" s="241"/>
      <c r="J20" s="241">
        <v>71</v>
      </c>
      <c r="K20" s="241">
        <v>38</v>
      </c>
      <c r="L20" s="241">
        <v>33</v>
      </c>
      <c r="M20" s="241"/>
      <c r="N20" s="241">
        <v>59</v>
      </c>
      <c r="O20" s="241">
        <v>39</v>
      </c>
      <c r="P20" s="241">
        <v>20</v>
      </c>
      <c r="Q20" s="241"/>
      <c r="R20" s="241">
        <v>25</v>
      </c>
      <c r="S20" s="241">
        <v>16</v>
      </c>
      <c r="T20" s="241">
        <v>9</v>
      </c>
    </row>
    <row r="21" spans="1:20" ht="12.75">
      <c r="A21" s="79" t="s">
        <v>688</v>
      </c>
      <c r="B21" s="241">
        <v>181</v>
      </c>
      <c r="C21" s="241">
        <v>112</v>
      </c>
      <c r="D21" s="241">
        <v>69</v>
      </c>
      <c r="E21" s="241"/>
      <c r="F21" s="241">
        <v>15</v>
      </c>
      <c r="G21" s="241">
        <v>4</v>
      </c>
      <c r="H21" s="241">
        <v>11</v>
      </c>
      <c r="I21" s="241"/>
      <c r="J21" s="241">
        <v>67</v>
      </c>
      <c r="K21" s="241">
        <v>42</v>
      </c>
      <c r="L21" s="241">
        <v>25</v>
      </c>
      <c r="M21" s="241"/>
      <c r="N21" s="241">
        <v>71</v>
      </c>
      <c r="O21" s="241">
        <v>48</v>
      </c>
      <c r="P21" s="241">
        <v>23</v>
      </c>
      <c r="Q21" s="241"/>
      <c r="R21" s="241">
        <v>28</v>
      </c>
      <c r="S21" s="241">
        <v>18</v>
      </c>
      <c r="T21" s="241">
        <v>10</v>
      </c>
    </row>
    <row r="22" spans="1:20" ht="12.75">
      <c r="A22" s="79" t="s">
        <v>738</v>
      </c>
      <c r="B22" s="241">
        <v>196</v>
      </c>
      <c r="C22" s="241">
        <v>118</v>
      </c>
      <c r="D22" s="241">
        <v>78</v>
      </c>
      <c r="E22" s="241"/>
      <c r="F22" s="241">
        <v>18</v>
      </c>
      <c r="G22" s="241">
        <v>10</v>
      </c>
      <c r="H22" s="241">
        <v>8</v>
      </c>
      <c r="I22" s="241"/>
      <c r="J22" s="241">
        <v>73</v>
      </c>
      <c r="K22" s="241">
        <v>46</v>
      </c>
      <c r="L22" s="241">
        <v>27</v>
      </c>
      <c r="M22" s="241"/>
      <c r="N22" s="241">
        <v>72</v>
      </c>
      <c r="O22" s="241">
        <v>41</v>
      </c>
      <c r="P22" s="241">
        <v>31</v>
      </c>
      <c r="Q22" s="241"/>
      <c r="R22" s="241">
        <v>33</v>
      </c>
      <c r="S22" s="241">
        <v>21</v>
      </c>
      <c r="T22" s="241">
        <v>12</v>
      </c>
    </row>
    <row r="23" spans="1:17" ht="12.75" customHeight="1">
      <c r="A23" s="1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20" ht="12.75" customHeight="1">
      <c r="A24" s="94" t="s">
        <v>285</v>
      </c>
      <c r="P24" s="170"/>
      <c r="Q24" s="170"/>
      <c r="T24" s="170"/>
    </row>
    <row r="25" ht="12.75" customHeight="1">
      <c r="A25" s="94" t="s">
        <v>296</v>
      </c>
    </row>
    <row r="36" spans="23:29" ht="12.75" customHeight="1">
      <c r="W36" s="357"/>
      <c r="X36" s="357"/>
      <c r="Y36" s="357"/>
      <c r="AA36" s="357"/>
      <c r="AB36" s="357"/>
      <c r="AC36" s="357"/>
    </row>
    <row r="37" spans="23:33" ht="12.75" customHeight="1"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</row>
    <row r="38" spans="23:33" ht="12.75" customHeight="1"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</row>
    <row r="39" spans="23:33" ht="12.75" customHeight="1"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</row>
    <row r="40" spans="23:33" ht="12.75" customHeight="1">
      <c r="W40" s="356"/>
      <c r="X40" s="356"/>
      <c r="Y40" s="356"/>
      <c r="Z40" s="129"/>
      <c r="AA40" s="356"/>
      <c r="AB40" s="356"/>
      <c r="AC40" s="356"/>
      <c r="AD40" s="129"/>
      <c r="AE40" s="356"/>
      <c r="AF40" s="356"/>
      <c r="AG40" s="356"/>
    </row>
    <row r="41" spans="8:33" ht="12.75" customHeight="1">
      <c r="H41" s="128" t="s">
        <v>64</v>
      </c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</row>
  </sheetData>
  <sheetProtection/>
  <mergeCells count="7">
    <mergeCell ref="A5:A7"/>
    <mergeCell ref="B6:D6"/>
    <mergeCell ref="R6:T6"/>
    <mergeCell ref="F6:H6"/>
    <mergeCell ref="J6:L6"/>
    <mergeCell ref="N6:P6"/>
    <mergeCell ref="B5:T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7.28125" style="0" bestFit="1" customWidth="1"/>
    <col min="4" max="4" width="8.57421875" style="0" bestFit="1" customWidth="1"/>
    <col min="5" max="5" width="28.7109375" style="0" customWidth="1"/>
  </cols>
  <sheetData>
    <row r="1" ht="12.75">
      <c r="A1" t="s">
        <v>81</v>
      </c>
    </row>
    <row r="2" ht="12.75">
      <c r="A2" s="221" t="s">
        <v>744</v>
      </c>
    </row>
    <row r="4" spans="2:4" ht="12.75">
      <c r="B4" s="109"/>
      <c r="C4" s="109"/>
      <c r="D4" s="109"/>
    </row>
    <row r="5" spans="1:5" ht="24" customHeight="1">
      <c r="A5" s="384" t="s">
        <v>21</v>
      </c>
      <c r="B5" s="386" t="s">
        <v>659</v>
      </c>
      <c r="C5" s="383"/>
      <c r="D5" s="383"/>
      <c r="E5" s="1"/>
    </row>
    <row r="6" spans="1:5" s="32" customFormat="1" ht="12.75">
      <c r="A6" s="384"/>
      <c r="B6" s="85" t="s">
        <v>23</v>
      </c>
      <c r="C6" s="85" t="s">
        <v>304</v>
      </c>
      <c r="D6" s="85" t="s">
        <v>305</v>
      </c>
      <c r="E6" s="77" t="s">
        <v>258</v>
      </c>
    </row>
    <row r="7" spans="1:5" s="32" customFormat="1" ht="12.75">
      <c r="A7" s="7">
        <v>1974</v>
      </c>
      <c r="B7" s="90">
        <v>32</v>
      </c>
      <c r="C7" s="90">
        <v>13</v>
      </c>
      <c r="D7" s="90">
        <v>19</v>
      </c>
      <c r="E7" s="31" t="s">
        <v>80</v>
      </c>
    </row>
    <row r="8" spans="1:5" s="32" customFormat="1" ht="12.75">
      <c r="A8" s="7">
        <v>1980</v>
      </c>
      <c r="B8" s="93">
        <v>39</v>
      </c>
      <c r="C8" s="93">
        <v>22</v>
      </c>
      <c r="D8" s="93">
        <v>17</v>
      </c>
      <c r="E8" s="86" t="s">
        <v>80</v>
      </c>
    </row>
    <row r="9" spans="1:5" s="32" customFormat="1" ht="12.75">
      <c r="A9" s="7" t="s">
        <v>27</v>
      </c>
      <c r="B9" s="90">
        <v>65</v>
      </c>
      <c r="C9" s="90">
        <v>43</v>
      </c>
      <c r="D9" s="90">
        <v>22</v>
      </c>
      <c r="E9" s="31" t="s">
        <v>80</v>
      </c>
    </row>
    <row r="10" spans="1:5" ht="12.75">
      <c r="A10" s="1" t="s">
        <v>28</v>
      </c>
      <c r="B10" s="90">
        <v>61</v>
      </c>
      <c r="C10" s="90">
        <v>38</v>
      </c>
      <c r="D10" s="90">
        <v>23</v>
      </c>
      <c r="E10" s="31" t="s">
        <v>80</v>
      </c>
    </row>
    <row r="11" spans="1:5" ht="12.75">
      <c r="A11" s="1" t="s">
        <v>29</v>
      </c>
      <c r="B11" s="90">
        <v>58</v>
      </c>
      <c r="C11" s="90">
        <v>33</v>
      </c>
      <c r="D11" s="90">
        <v>25</v>
      </c>
      <c r="E11" s="31" t="s">
        <v>80</v>
      </c>
    </row>
    <row r="12" spans="1:5" ht="12.75">
      <c r="A12" s="1" t="s">
        <v>30</v>
      </c>
      <c r="B12" s="90">
        <v>61</v>
      </c>
      <c r="C12" s="90">
        <v>35</v>
      </c>
      <c r="D12" s="90">
        <v>26</v>
      </c>
      <c r="E12" s="31" t="s">
        <v>80</v>
      </c>
    </row>
    <row r="13" spans="1:5" s="32" customFormat="1" ht="12.75">
      <c r="A13" s="7" t="s">
        <v>31</v>
      </c>
      <c r="B13" s="93">
        <v>62</v>
      </c>
      <c r="C13" s="93">
        <v>39</v>
      </c>
      <c r="D13" s="93">
        <v>23</v>
      </c>
      <c r="E13" s="31" t="s">
        <v>80</v>
      </c>
    </row>
    <row r="14" spans="1:5" ht="12.75">
      <c r="A14" s="1" t="s">
        <v>32</v>
      </c>
      <c r="B14" s="90">
        <v>69</v>
      </c>
      <c r="C14" s="90">
        <v>42</v>
      </c>
      <c r="D14" s="90">
        <v>27</v>
      </c>
      <c r="E14" s="31" t="s">
        <v>80</v>
      </c>
    </row>
    <row r="15" spans="1:5" ht="12.75">
      <c r="A15" s="1" t="s">
        <v>33</v>
      </c>
      <c r="B15" s="90">
        <v>66</v>
      </c>
      <c r="C15" s="90">
        <v>39</v>
      </c>
      <c r="D15" s="90">
        <v>27</v>
      </c>
      <c r="E15" s="31" t="s">
        <v>80</v>
      </c>
    </row>
    <row r="16" spans="1:5" ht="12.75">
      <c r="A16" s="1" t="s">
        <v>34</v>
      </c>
      <c r="B16" s="90">
        <v>76</v>
      </c>
      <c r="C16" s="90">
        <v>54</v>
      </c>
      <c r="D16" s="90">
        <v>22</v>
      </c>
      <c r="E16" s="31" t="s">
        <v>80</v>
      </c>
    </row>
    <row r="17" spans="1:5" ht="12.75">
      <c r="A17" s="1" t="s">
        <v>35</v>
      </c>
      <c r="B17" s="90">
        <v>72</v>
      </c>
      <c r="C17" s="90">
        <v>50</v>
      </c>
      <c r="D17" s="90">
        <v>22</v>
      </c>
      <c r="E17" s="31" t="s">
        <v>80</v>
      </c>
    </row>
    <row r="18" spans="1:5" s="32" customFormat="1" ht="12.75">
      <c r="A18" s="7" t="s">
        <v>36</v>
      </c>
      <c r="B18" s="93">
        <v>67</v>
      </c>
      <c r="C18" s="93">
        <v>48</v>
      </c>
      <c r="D18" s="93">
        <v>19</v>
      </c>
      <c r="E18" s="86" t="s">
        <v>80</v>
      </c>
    </row>
    <row r="19" spans="1:5" ht="12.75">
      <c r="A19" s="1" t="s">
        <v>37</v>
      </c>
      <c r="B19" s="90">
        <v>71</v>
      </c>
      <c r="C19" s="90">
        <v>47</v>
      </c>
      <c r="D19" s="90">
        <v>24</v>
      </c>
      <c r="E19" s="31" t="s">
        <v>80</v>
      </c>
    </row>
    <row r="20" spans="1:5" ht="12.75">
      <c r="A20" s="1" t="s">
        <v>38</v>
      </c>
      <c r="B20" s="90">
        <v>102</v>
      </c>
      <c r="C20" s="90">
        <v>69</v>
      </c>
      <c r="D20" s="90">
        <v>33</v>
      </c>
      <c r="E20" s="31" t="s">
        <v>80</v>
      </c>
    </row>
    <row r="21" spans="1:5" ht="12.75">
      <c r="A21" s="1" t="s">
        <v>39</v>
      </c>
      <c r="B21" s="90">
        <v>111</v>
      </c>
      <c r="C21" s="90">
        <v>73</v>
      </c>
      <c r="D21" s="90">
        <v>38</v>
      </c>
      <c r="E21" s="31">
        <v>56</v>
      </c>
    </row>
    <row r="22" spans="1:5" ht="12.75">
      <c r="A22" s="1" t="s">
        <v>40</v>
      </c>
      <c r="B22" s="90">
        <v>110</v>
      </c>
      <c r="C22" s="90">
        <v>73</v>
      </c>
      <c r="D22" s="90">
        <v>37</v>
      </c>
      <c r="E22" s="31">
        <v>59</v>
      </c>
    </row>
    <row r="23" spans="1:5" s="32" customFormat="1" ht="12.75">
      <c r="A23" s="7" t="s">
        <v>41</v>
      </c>
      <c r="B23" s="93">
        <v>119</v>
      </c>
      <c r="C23" s="93">
        <v>80</v>
      </c>
      <c r="D23" s="93">
        <v>39</v>
      </c>
      <c r="E23" s="31">
        <v>68</v>
      </c>
    </row>
    <row r="24" spans="1:5" ht="12.75">
      <c r="A24" s="1" t="s">
        <v>42</v>
      </c>
      <c r="B24" s="90">
        <v>116</v>
      </c>
      <c r="C24" s="90">
        <v>87</v>
      </c>
      <c r="D24" s="90">
        <v>29</v>
      </c>
      <c r="E24" s="31">
        <v>72</v>
      </c>
    </row>
    <row r="25" spans="1:5" ht="12.75">
      <c r="A25" s="1" t="s">
        <v>43</v>
      </c>
      <c r="B25" s="90">
        <v>114</v>
      </c>
      <c r="C25" s="90">
        <v>80</v>
      </c>
      <c r="D25" s="90">
        <v>34</v>
      </c>
      <c r="E25" s="31">
        <v>72</v>
      </c>
    </row>
    <row r="26" spans="1:5" ht="12.75">
      <c r="A26" s="1" t="s">
        <v>273</v>
      </c>
      <c r="B26" s="90">
        <v>97</v>
      </c>
      <c r="C26" s="90">
        <v>68</v>
      </c>
      <c r="D26" s="90">
        <v>29</v>
      </c>
      <c r="E26" s="31">
        <v>62</v>
      </c>
    </row>
    <row r="27" spans="1:5" ht="12.75">
      <c r="A27" s="1" t="s">
        <v>316</v>
      </c>
      <c r="B27" s="90">
        <v>81</v>
      </c>
      <c r="C27" s="90">
        <v>58</v>
      </c>
      <c r="D27" s="90">
        <v>23</v>
      </c>
      <c r="E27" s="31">
        <v>56</v>
      </c>
    </row>
    <row r="28" spans="1:5" s="32" customFormat="1" ht="12.75">
      <c r="A28" s="7" t="s">
        <v>489</v>
      </c>
      <c r="B28" s="93">
        <v>78</v>
      </c>
      <c r="C28" s="93">
        <v>56</v>
      </c>
      <c r="D28" s="93">
        <v>22</v>
      </c>
      <c r="E28" s="86">
        <v>56</v>
      </c>
    </row>
    <row r="29" spans="1:5" ht="12.75">
      <c r="A29" s="123" t="s">
        <v>513</v>
      </c>
      <c r="B29" s="90">
        <v>84</v>
      </c>
      <c r="C29" s="90">
        <v>64</v>
      </c>
      <c r="D29" s="90">
        <v>20</v>
      </c>
      <c r="E29" s="31">
        <v>60</v>
      </c>
    </row>
    <row r="30" spans="1:5" ht="12.75">
      <c r="A30" s="39" t="s">
        <v>593</v>
      </c>
      <c r="B30" s="90">
        <v>81</v>
      </c>
      <c r="C30" s="90">
        <v>64</v>
      </c>
      <c r="D30" s="90">
        <v>17</v>
      </c>
      <c r="E30" s="31">
        <v>59</v>
      </c>
    </row>
    <row r="31" spans="1:5" ht="12.75">
      <c r="A31" s="39" t="s">
        <v>633</v>
      </c>
      <c r="B31" s="90">
        <v>79</v>
      </c>
      <c r="C31" s="90">
        <v>64</v>
      </c>
      <c r="D31" s="90">
        <v>15</v>
      </c>
      <c r="E31" s="31">
        <v>57</v>
      </c>
    </row>
    <row r="32" spans="1:13" ht="12.75">
      <c r="A32" s="39" t="s">
        <v>649</v>
      </c>
      <c r="B32" s="90">
        <v>87</v>
      </c>
      <c r="C32" s="90">
        <v>68</v>
      </c>
      <c r="D32" s="90">
        <v>19</v>
      </c>
      <c r="E32" s="31">
        <v>61</v>
      </c>
      <c r="I32" s="109"/>
      <c r="J32" s="109"/>
      <c r="K32" s="109"/>
      <c r="L32" s="109"/>
      <c r="M32" s="109"/>
    </row>
    <row r="33" spans="1:13" ht="12.75">
      <c r="A33" s="39" t="s">
        <v>678</v>
      </c>
      <c r="B33" s="90">
        <v>80</v>
      </c>
      <c r="C33" s="90">
        <v>56</v>
      </c>
      <c r="D33" s="90">
        <v>24</v>
      </c>
      <c r="E33" s="31">
        <v>57</v>
      </c>
      <c r="I33" s="109"/>
      <c r="J33" s="109"/>
      <c r="K33" s="109"/>
      <c r="L33" s="109"/>
      <c r="M33" s="109"/>
    </row>
    <row r="34" spans="1:13" ht="12.75">
      <c r="A34" s="39" t="s">
        <v>688</v>
      </c>
      <c r="B34" s="90">
        <v>82</v>
      </c>
      <c r="C34" s="90">
        <v>59</v>
      </c>
      <c r="D34" s="90">
        <v>23</v>
      </c>
      <c r="E34" s="31">
        <v>59</v>
      </c>
      <c r="I34" s="109"/>
      <c r="J34" s="109"/>
      <c r="K34" s="109"/>
      <c r="L34" s="109"/>
      <c r="M34" s="109"/>
    </row>
    <row r="35" spans="1:13" ht="12.75">
      <c r="A35" s="39" t="s">
        <v>738</v>
      </c>
      <c r="B35" s="90">
        <v>86</v>
      </c>
      <c r="C35" s="90">
        <v>65</v>
      </c>
      <c r="D35" s="90">
        <v>21</v>
      </c>
      <c r="E35" s="31">
        <v>64</v>
      </c>
      <c r="I35" s="109"/>
      <c r="J35" s="109"/>
      <c r="K35" s="109"/>
      <c r="L35" s="109"/>
      <c r="M35" s="109"/>
    </row>
    <row r="36" spans="2:13" ht="12.75">
      <c r="B36" s="109"/>
      <c r="C36" s="109"/>
      <c r="D36" s="109"/>
      <c r="I36" s="357"/>
      <c r="J36" s="357"/>
      <c r="K36" s="357"/>
      <c r="L36" s="357"/>
      <c r="M36" s="109"/>
    </row>
    <row r="37" spans="1:13" ht="12.75">
      <c r="A37" t="s">
        <v>285</v>
      </c>
      <c r="B37" s="109"/>
      <c r="C37" s="109"/>
      <c r="D37" s="109"/>
      <c r="E37" s="33"/>
      <c r="I37" s="109"/>
      <c r="J37" s="109"/>
      <c r="K37" s="109"/>
      <c r="L37" s="109"/>
      <c r="M37" s="109"/>
    </row>
    <row r="38" spans="1:4" ht="12.75">
      <c r="A38" t="s">
        <v>297</v>
      </c>
      <c r="B38" s="109"/>
      <c r="C38" s="109"/>
      <c r="D38" s="109"/>
    </row>
    <row r="39" spans="2:4" ht="12.75">
      <c r="B39" s="109"/>
      <c r="C39" s="109"/>
      <c r="D39" s="109"/>
    </row>
    <row r="40" spans="2:4" ht="12.75">
      <c r="B40" s="109"/>
      <c r="C40" s="109"/>
      <c r="D40" s="109"/>
    </row>
    <row r="41" spans="2:4" ht="12.75">
      <c r="B41" s="109"/>
      <c r="C41" s="109"/>
      <c r="D41" s="109"/>
    </row>
    <row r="42" spans="2:4" ht="12.75">
      <c r="B42" s="109"/>
      <c r="C42" s="109"/>
      <c r="D42" s="109"/>
    </row>
    <row r="43" spans="2:4" ht="12.75">
      <c r="B43" s="109"/>
      <c r="C43" s="109"/>
      <c r="D43" s="109"/>
    </row>
    <row r="44" spans="2:4" ht="12.75">
      <c r="B44" s="109"/>
      <c r="C44" s="109"/>
      <c r="D44" s="109"/>
    </row>
    <row r="45" spans="2:4" ht="12.75">
      <c r="B45" s="109"/>
      <c r="C45" s="109"/>
      <c r="D45" s="109"/>
    </row>
    <row r="46" spans="2:4" ht="12.75">
      <c r="B46" s="109"/>
      <c r="C46" s="109"/>
      <c r="D46" s="109"/>
    </row>
    <row r="47" spans="2:5" ht="12.75">
      <c r="B47" s="109"/>
      <c r="C47" s="109"/>
      <c r="D47" s="109"/>
      <c r="E47" t="s">
        <v>64</v>
      </c>
    </row>
    <row r="48" spans="2:4" ht="12.75">
      <c r="B48" s="109"/>
      <c r="C48" s="109"/>
      <c r="D48" s="109"/>
    </row>
    <row r="49" spans="2:4" ht="12.75">
      <c r="B49" s="109"/>
      <c r="C49" s="109"/>
      <c r="D49" s="109"/>
    </row>
    <row r="50" spans="2:4" ht="12.75">
      <c r="B50" s="109"/>
      <c r="C50" s="109"/>
      <c r="D50" s="109"/>
    </row>
    <row r="51" spans="2:4" ht="12.75">
      <c r="B51" s="109"/>
      <c r="C51" s="109"/>
      <c r="D51" s="109"/>
    </row>
    <row r="52" spans="2:4" ht="12.75">
      <c r="B52" s="109"/>
      <c r="C52" s="109"/>
      <c r="D52" s="109"/>
    </row>
    <row r="53" spans="2:4" ht="12.75">
      <c r="B53" s="109"/>
      <c r="C53" s="109"/>
      <c r="D53" s="109"/>
    </row>
  </sheetData>
  <sheetProtection/>
  <mergeCells count="2"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1"/>
  <sheetViews>
    <sheetView zoomScalePageLayoutView="0" workbookViewId="0" topLeftCell="A1">
      <selection activeCell="A1" sqref="A1:L1"/>
    </sheetView>
  </sheetViews>
  <sheetFormatPr defaultColWidth="11.421875" defaultRowHeight="12.75" outlineLevelRow="1"/>
  <cols>
    <col min="1" max="1" width="30.140625" style="103" customWidth="1"/>
    <col min="2" max="2" width="7.421875" style="0" bestFit="1" customWidth="1"/>
    <col min="3" max="3" width="15.421875" style="0" bestFit="1" customWidth="1"/>
    <col min="4" max="4" width="12.8515625" style="0" bestFit="1" customWidth="1"/>
    <col min="5" max="5" width="16.8515625" style="0" customWidth="1"/>
    <col min="6" max="6" width="11.8515625" style="0" bestFit="1" customWidth="1"/>
    <col min="7" max="7" width="8.28125" style="0" bestFit="1" customWidth="1"/>
    <col min="8" max="8" width="15.7109375" style="0" bestFit="1" customWidth="1"/>
    <col min="9" max="9" width="10.57421875" style="0" bestFit="1" customWidth="1"/>
    <col min="10" max="10" width="15.14062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382" t="s">
        <v>612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2.75">
      <c r="A2" s="380" t="s">
        <v>701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5" spans="1:12" ht="25.5">
      <c r="A5" s="103" t="s">
        <v>610</v>
      </c>
      <c r="B5" s="146" t="s">
        <v>0</v>
      </c>
      <c r="C5" s="148" t="s">
        <v>602</v>
      </c>
      <c r="D5" s="148" t="s">
        <v>229</v>
      </c>
      <c r="E5" s="148" t="s">
        <v>603</v>
      </c>
      <c r="F5" s="148" t="s">
        <v>604</v>
      </c>
      <c r="G5" s="148" t="s">
        <v>605</v>
      </c>
      <c r="H5" s="153" t="s">
        <v>606</v>
      </c>
      <c r="I5" s="149" t="s">
        <v>232</v>
      </c>
      <c r="J5" s="149" t="s">
        <v>607</v>
      </c>
      <c r="K5" s="149" t="s">
        <v>608</v>
      </c>
      <c r="L5" s="149" t="s">
        <v>609</v>
      </c>
    </row>
    <row r="6" spans="1:12" ht="15">
      <c r="A6" s="347" t="s">
        <v>702</v>
      </c>
      <c r="B6" s="225">
        <v>30374</v>
      </c>
      <c r="C6" s="225">
        <v>302</v>
      </c>
      <c r="D6" s="225">
        <v>6556</v>
      </c>
      <c r="E6" s="225">
        <v>1848</v>
      </c>
      <c r="F6" s="225">
        <v>10860</v>
      </c>
      <c r="G6" s="225">
        <v>2246</v>
      </c>
      <c r="H6" s="225">
        <v>2466</v>
      </c>
      <c r="I6" s="225">
        <v>879</v>
      </c>
      <c r="J6" s="225">
        <v>2929</v>
      </c>
      <c r="K6" s="225">
        <v>622</v>
      </c>
      <c r="L6" s="225">
        <v>1666</v>
      </c>
    </row>
    <row r="7" spans="1:12" ht="12.75" hidden="1" outlineLevel="1">
      <c r="A7" s="155" t="s">
        <v>615</v>
      </c>
      <c r="B7" s="225">
        <v>2155</v>
      </c>
      <c r="C7" s="225">
        <v>10</v>
      </c>
      <c r="D7" s="225">
        <v>1515</v>
      </c>
      <c r="E7" s="225">
        <v>222</v>
      </c>
      <c r="F7" s="225">
        <v>140</v>
      </c>
      <c r="G7" s="225">
        <v>137</v>
      </c>
      <c r="H7" s="225">
        <v>0</v>
      </c>
      <c r="I7" s="225">
        <v>0</v>
      </c>
      <c r="J7" s="225">
        <v>0</v>
      </c>
      <c r="K7" s="225">
        <v>0</v>
      </c>
      <c r="L7" s="225">
        <v>131</v>
      </c>
    </row>
    <row r="8" spans="1:12" ht="12.75" hidden="1" outlineLevel="1">
      <c r="A8" s="155" t="s">
        <v>616</v>
      </c>
      <c r="B8" s="225">
        <v>2220</v>
      </c>
      <c r="C8" s="225">
        <v>2</v>
      </c>
      <c r="D8" s="225">
        <v>255</v>
      </c>
      <c r="E8" s="225">
        <v>171</v>
      </c>
      <c r="F8" s="225">
        <v>883</v>
      </c>
      <c r="G8" s="225">
        <v>582</v>
      </c>
      <c r="H8" s="225">
        <v>44</v>
      </c>
      <c r="I8" s="225">
        <v>20</v>
      </c>
      <c r="J8" s="225">
        <v>161</v>
      </c>
      <c r="K8" s="225">
        <v>1</v>
      </c>
      <c r="L8" s="225">
        <v>101</v>
      </c>
    </row>
    <row r="9" spans="1:12" ht="12.75" hidden="1" outlineLevel="1">
      <c r="A9" s="155" t="s">
        <v>617</v>
      </c>
      <c r="B9" s="225">
        <v>2224</v>
      </c>
      <c r="C9" s="225">
        <v>18</v>
      </c>
      <c r="D9" s="225">
        <v>206</v>
      </c>
      <c r="E9" s="225">
        <v>85</v>
      </c>
      <c r="F9" s="225">
        <v>881</v>
      </c>
      <c r="G9" s="225">
        <v>256</v>
      </c>
      <c r="H9" s="225">
        <v>194</v>
      </c>
      <c r="I9" s="225">
        <v>47</v>
      </c>
      <c r="J9" s="225">
        <v>423</v>
      </c>
      <c r="K9" s="225">
        <v>10</v>
      </c>
      <c r="L9" s="225">
        <v>104</v>
      </c>
    </row>
    <row r="10" spans="1:12" ht="12.75" hidden="1" outlineLevel="1">
      <c r="A10" s="155" t="s">
        <v>618</v>
      </c>
      <c r="B10" s="225">
        <v>2346</v>
      </c>
      <c r="C10" s="225">
        <v>18</v>
      </c>
      <c r="D10" s="225">
        <v>267</v>
      </c>
      <c r="E10" s="225">
        <v>110</v>
      </c>
      <c r="F10" s="225">
        <v>828</v>
      </c>
      <c r="G10" s="225">
        <v>250</v>
      </c>
      <c r="H10" s="225">
        <v>251</v>
      </c>
      <c r="I10" s="225">
        <v>55</v>
      </c>
      <c r="J10" s="225">
        <v>432</v>
      </c>
      <c r="K10" s="225">
        <v>38</v>
      </c>
      <c r="L10" s="225">
        <v>97</v>
      </c>
    </row>
    <row r="11" spans="1:12" ht="12.75" hidden="1" outlineLevel="1">
      <c r="A11" s="155" t="s">
        <v>619</v>
      </c>
      <c r="B11" s="225">
        <v>2612</v>
      </c>
      <c r="C11" s="225">
        <v>26</v>
      </c>
      <c r="D11" s="225">
        <v>312</v>
      </c>
      <c r="E11" s="225">
        <v>127</v>
      </c>
      <c r="F11" s="225">
        <v>1054</v>
      </c>
      <c r="G11" s="225">
        <v>137</v>
      </c>
      <c r="H11" s="225">
        <v>307</v>
      </c>
      <c r="I11" s="225">
        <v>82</v>
      </c>
      <c r="J11" s="225">
        <v>409</v>
      </c>
      <c r="K11" s="225">
        <v>57</v>
      </c>
      <c r="L11" s="225">
        <v>101</v>
      </c>
    </row>
    <row r="12" spans="1:12" ht="12.75" hidden="1" outlineLevel="1">
      <c r="A12" s="155" t="s">
        <v>620</v>
      </c>
      <c r="B12" s="225">
        <v>3152</v>
      </c>
      <c r="C12" s="225">
        <v>30</v>
      </c>
      <c r="D12" s="225">
        <v>370</v>
      </c>
      <c r="E12" s="225">
        <v>123</v>
      </c>
      <c r="F12" s="225">
        <v>1311</v>
      </c>
      <c r="G12" s="225">
        <v>179</v>
      </c>
      <c r="H12" s="225">
        <v>409</v>
      </c>
      <c r="I12" s="225">
        <v>124</v>
      </c>
      <c r="J12" s="225">
        <v>408</v>
      </c>
      <c r="K12" s="225">
        <v>99</v>
      </c>
      <c r="L12" s="225">
        <v>99</v>
      </c>
    </row>
    <row r="13" spans="1:12" ht="12.75" hidden="1" outlineLevel="1">
      <c r="A13" s="155" t="s">
        <v>621</v>
      </c>
      <c r="B13" s="225">
        <v>3084</v>
      </c>
      <c r="C13" s="225">
        <v>28</v>
      </c>
      <c r="D13" s="225">
        <v>423</v>
      </c>
      <c r="E13" s="225">
        <v>143</v>
      </c>
      <c r="F13" s="225">
        <v>1304</v>
      </c>
      <c r="G13" s="225">
        <v>186</v>
      </c>
      <c r="H13" s="225">
        <v>351</v>
      </c>
      <c r="I13" s="225">
        <v>105</v>
      </c>
      <c r="J13" s="225">
        <v>352</v>
      </c>
      <c r="K13" s="225">
        <v>77</v>
      </c>
      <c r="L13" s="225">
        <v>115</v>
      </c>
    </row>
    <row r="14" spans="1:12" ht="12.75" hidden="1" outlineLevel="1">
      <c r="A14" s="155" t="s">
        <v>622</v>
      </c>
      <c r="B14" s="225">
        <v>2854</v>
      </c>
      <c r="C14" s="225">
        <v>41</v>
      </c>
      <c r="D14" s="225">
        <v>480</v>
      </c>
      <c r="E14" s="225">
        <v>175</v>
      </c>
      <c r="F14" s="225">
        <v>1171</v>
      </c>
      <c r="G14" s="225">
        <v>146</v>
      </c>
      <c r="H14" s="225">
        <v>270</v>
      </c>
      <c r="I14" s="225">
        <v>125</v>
      </c>
      <c r="J14" s="225">
        <v>246</v>
      </c>
      <c r="K14" s="225">
        <v>80</v>
      </c>
      <c r="L14" s="225">
        <v>120</v>
      </c>
    </row>
    <row r="15" spans="1:12" ht="12.75" hidden="1" outlineLevel="1">
      <c r="A15" s="155" t="s">
        <v>623</v>
      </c>
      <c r="B15" s="225">
        <v>2458</v>
      </c>
      <c r="C15" s="225">
        <v>57</v>
      </c>
      <c r="D15" s="225">
        <v>565</v>
      </c>
      <c r="E15" s="225">
        <v>174</v>
      </c>
      <c r="F15" s="225">
        <v>923</v>
      </c>
      <c r="G15" s="225">
        <v>101</v>
      </c>
      <c r="H15" s="225">
        <v>193</v>
      </c>
      <c r="I15" s="225">
        <v>91</v>
      </c>
      <c r="J15" s="225">
        <v>154</v>
      </c>
      <c r="K15" s="225">
        <v>75</v>
      </c>
      <c r="L15" s="225">
        <v>125</v>
      </c>
    </row>
    <row r="16" spans="1:12" ht="12.75" hidden="1" outlineLevel="1">
      <c r="A16" s="155" t="s">
        <v>624</v>
      </c>
      <c r="B16" s="225">
        <v>2247</v>
      </c>
      <c r="C16" s="225">
        <v>28</v>
      </c>
      <c r="D16" s="225">
        <v>559</v>
      </c>
      <c r="E16" s="225">
        <v>166</v>
      </c>
      <c r="F16" s="225">
        <v>863</v>
      </c>
      <c r="G16" s="225">
        <v>93</v>
      </c>
      <c r="H16" s="225">
        <v>150</v>
      </c>
      <c r="I16" s="225">
        <v>70</v>
      </c>
      <c r="J16" s="225">
        <v>137</v>
      </c>
      <c r="K16" s="225">
        <v>57</v>
      </c>
      <c r="L16" s="225">
        <v>124</v>
      </c>
    </row>
    <row r="17" spans="1:12" ht="12.75" hidden="1" outlineLevel="1">
      <c r="A17" s="155" t="s">
        <v>625</v>
      </c>
      <c r="B17" s="225">
        <v>1788</v>
      </c>
      <c r="C17" s="225">
        <v>22</v>
      </c>
      <c r="D17" s="225">
        <v>451</v>
      </c>
      <c r="E17" s="225">
        <v>121</v>
      </c>
      <c r="F17" s="225">
        <v>650</v>
      </c>
      <c r="G17" s="225">
        <v>69</v>
      </c>
      <c r="H17" s="225">
        <v>125</v>
      </c>
      <c r="I17" s="225">
        <v>74</v>
      </c>
      <c r="J17" s="225">
        <v>92</v>
      </c>
      <c r="K17" s="225">
        <v>45</v>
      </c>
      <c r="L17" s="225">
        <v>139</v>
      </c>
    </row>
    <row r="18" spans="1:12" ht="12.75" hidden="1" outlineLevel="1">
      <c r="A18" s="155" t="s">
        <v>626</v>
      </c>
      <c r="B18" s="225">
        <v>1244</v>
      </c>
      <c r="C18" s="225">
        <v>8</v>
      </c>
      <c r="D18" s="225">
        <v>369</v>
      </c>
      <c r="E18" s="225">
        <v>84</v>
      </c>
      <c r="F18" s="225">
        <v>402</v>
      </c>
      <c r="G18" s="225">
        <v>44</v>
      </c>
      <c r="H18" s="225">
        <v>91</v>
      </c>
      <c r="I18" s="225">
        <v>44</v>
      </c>
      <c r="J18" s="225">
        <v>40</v>
      </c>
      <c r="K18" s="225">
        <v>35</v>
      </c>
      <c r="L18" s="225">
        <v>127</v>
      </c>
    </row>
    <row r="19" spans="1:12" ht="12.75" hidden="1" outlineLevel="1">
      <c r="A19" s="155" t="s">
        <v>627</v>
      </c>
      <c r="B19" s="225">
        <v>829</v>
      </c>
      <c r="C19" s="225">
        <v>8</v>
      </c>
      <c r="D19" s="225">
        <v>292</v>
      </c>
      <c r="E19" s="225">
        <v>65</v>
      </c>
      <c r="F19" s="225">
        <v>219</v>
      </c>
      <c r="G19" s="225">
        <v>29</v>
      </c>
      <c r="H19" s="225">
        <v>44</v>
      </c>
      <c r="I19" s="225">
        <v>21</v>
      </c>
      <c r="J19" s="225">
        <v>35</v>
      </c>
      <c r="K19" s="225">
        <v>19</v>
      </c>
      <c r="L19" s="225">
        <v>97</v>
      </c>
    </row>
    <row r="20" spans="1:12" ht="12.75" hidden="1" outlineLevel="1">
      <c r="A20" s="155" t="s">
        <v>628</v>
      </c>
      <c r="B20" s="225">
        <v>621</v>
      </c>
      <c r="C20" s="225">
        <v>3</v>
      </c>
      <c r="D20" s="225">
        <v>253</v>
      </c>
      <c r="E20" s="225">
        <v>44</v>
      </c>
      <c r="F20" s="225">
        <v>132</v>
      </c>
      <c r="G20" s="225">
        <v>28</v>
      </c>
      <c r="H20" s="225">
        <v>17</v>
      </c>
      <c r="I20" s="225">
        <v>15</v>
      </c>
      <c r="J20" s="225">
        <v>23</v>
      </c>
      <c r="K20" s="225">
        <v>16</v>
      </c>
      <c r="L20" s="225">
        <v>90</v>
      </c>
    </row>
    <row r="21" spans="1:12" ht="12.75" hidden="1" outlineLevel="1">
      <c r="A21" s="155" t="s">
        <v>629</v>
      </c>
      <c r="B21" s="225">
        <v>373</v>
      </c>
      <c r="C21" s="225">
        <v>3</v>
      </c>
      <c r="D21" s="225">
        <v>172</v>
      </c>
      <c r="E21" s="225">
        <v>27</v>
      </c>
      <c r="F21" s="225">
        <v>69</v>
      </c>
      <c r="G21" s="225">
        <v>5</v>
      </c>
      <c r="H21" s="225">
        <v>16</v>
      </c>
      <c r="I21" s="225">
        <v>4</v>
      </c>
      <c r="J21" s="225">
        <v>10</v>
      </c>
      <c r="K21" s="225">
        <v>7</v>
      </c>
      <c r="L21" s="225">
        <v>60</v>
      </c>
    </row>
    <row r="22" spans="1:12" ht="12.75" hidden="1" outlineLevel="1">
      <c r="A22" s="155" t="s">
        <v>630</v>
      </c>
      <c r="B22" s="225">
        <v>132</v>
      </c>
      <c r="C22" s="225">
        <v>0</v>
      </c>
      <c r="D22" s="225">
        <v>54</v>
      </c>
      <c r="E22" s="225">
        <v>8</v>
      </c>
      <c r="F22" s="225">
        <v>23</v>
      </c>
      <c r="G22" s="225">
        <v>4</v>
      </c>
      <c r="H22" s="225">
        <v>4</v>
      </c>
      <c r="I22" s="225">
        <v>2</v>
      </c>
      <c r="J22" s="225">
        <v>5</v>
      </c>
      <c r="K22" s="225">
        <v>6</v>
      </c>
      <c r="L22" s="225">
        <v>26</v>
      </c>
    </row>
    <row r="23" spans="1:12" ht="12.75" hidden="1" outlineLevel="1">
      <c r="A23" s="155" t="s">
        <v>611</v>
      </c>
      <c r="B23" s="225">
        <v>35</v>
      </c>
      <c r="C23" s="225">
        <v>0</v>
      </c>
      <c r="D23" s="225">
        <v>13</v>
      </c>
      <c r="E23" s="225">
        <v>3</v>
      </c>
      <c r="F23" s="225">
        <v>7</v>
      </c>
      <c r="G23" s="225">
        <v>0</v>
      </c>
      <c r="H23" s="225">
        <v>0</v>
      </c>
      <c r="I23" s="225">
        <v>0</v>
      </c>
      <c r="J23" s="225">
        <v>2</v>
      </c>
      <c r="K23" s="225">
        <v>0</v>
      </c>
      <c r="L23" s="225">
        <v>10</v>
      </c>
    </row>
    <row r="24" spans="1:12" s="150" customFormat="1" ht="21.75" customHeight="1" hidden="1" outlineLevel="1">
      <c r="A24" s="152" t="s">
        <v>306</v>
      </c>
      <c r="B24" s="225">
        <v>14940</v>
      </c>
      <c r="C24" s="225">
        <v>141</v>
      </c>
      <c r="D24" s="225">
        <v>2557</v>
      </c>
      <c r="E24" s="225">
        <v>453</v>
      </c>
      <c r="F24" s="225">
        <v>5419</v>
      </c>
      <c r="G24" s="225">
        <v>916</v>
      </c>
      <c r="H24" s="225">
        <v>1669</v>
      </c>
      <c r="I24" s="225">
        <v>673</v>
      </c>
      <c r="J24" s="225">
        <v>1812</v>
      </c>
      <c r="K24" s="225">
        <v>486</v>
      </c>
      <c r="L24" s="225">
        <v>814</v>
      </c>
    </row>
    <row r="25" spans="1:12" s="150" customFormat="1" ht="12.75" hidden="1" outlineLevel="1">
      <c r="A25" s="155" t="s">
        <v>615</v>
      </c>
      <c r="B25" s="225">
        <v>1087</v>
      </c>
      <c r="C25" s="225">
        <v>7</v>
      </c>
      <c r="D25" s="225">
        <v>789</v>
      </c>
      <c r="E25" s="225">
        <v>82</v>
      </c>
      <c r="F25" s="225">
        <v>72</v>
      </c>
      <c r="G25" s="225">
        <v>62</v>
      </c>
      <c r="H25" s="225">
        <v>0</v>
      </c>
      <c r="I25" s="225">
        <v>0</v>
      </c>
      <c r="J25" s="225">
        <v>0</v>
      </c>
      <c r="K25" s="225">
        <v>0</v>
      </c>
      <c r="L25" s="225">
        <v>75</v>
      </c>
    </row>
    <row r="26" spans="1:12" s="150" customFormat="1" ht="12.75" hidden="1" outlineLevel="1">
      <c r="A26" s="155" t="s">
        <v>616</v>
      </c>
      <c r="B26" s="225">
        <v>1140</v>
      </c>
      <c r="C26" s="225">
        <v>0</v>
      </c>
      <c r="D26" s="225">
        <v>136</v>
      </c>
      <c r="E26" s="225">
        <v>70</v>
      </c>
      <c r="F26" s="225">
        <v>499</v>
      </c>
      <c r="G26" s="225">
        <v>279</v>
      </c>
      <c r="H26" s="225">
        <v>24</v>
      </c>
      <c r="I26" s="225">
        <v>10</v>
      </c>
      <c r="J26" s="225">
        <v>63</v>
      </c>
      <c r="K26" s="225">
        <v>0</v>
      </c>
      <c r="L26" s="225">
        <v>59</v>
      </c>
    </row>
    <row r="27" spans="1:12" s="150" customFormat="1" ht="12.75" hidden="1" outlineLevel="1">
      <c r="A27" s="155" t="s">
        <v>617</v>
      </c>
      <c r="B27" s="225">
        <v>1141</v>
      </c>
      <c r="C27" s="225">
        <v>6</v>
      </c>
      <c r="D27" s="225">
        <v>106</v>
      </c>
      <c r="E27" s="225">
        <v>31</v>
      </c>
      <c r="F27" s="225">
        <v>451</v>
      </c>
      <c r="G27" s="225">
        <v>117</v>
      </c>
      <c r="H27" s="225">
        <v>111</v>
      </c>
      <c r="I27" s="225">
        <v>28</v>
      </c>
      <c r="J27" s="225">
        <v>217</v>
      </c>
      <c r="K27" s="225">
        <v>6</v>
      </c>
      <c r="L27" s="225">
        <v>68</v>
      </c>
    </row>
    <row r="28" spans="1:12" s="150" customFormat="1" ht="12.75" hidden="1" outlineLevel="1">
      <c r="A28" s="155" t="s">
        <v>618</v>
      </c>
      <c r="B28" s="225">
        <v>1206</v>
      </c>
      <c r="C28" s="225">
        <v>8</v>
      </c>
      <c r="D28" s="225">
        <v>124</v>
      </c>
      <c r="E28" s="225">
        <v>43</v>
      </c>
      <c r="F28" s="225">
        <v>410</v>
      </c>
      <c r="G28" s="225">
        <v>103</v>
      </c>
      <c r="H28" s="225">
        <v>157</v>
      </c>
      <c r="I28" s="225">
        <v>30</v>
      </c>
      <c r="J28" s="225">
        <v>253</v>
      </c>
      <c r="K28" s="225">
        <v>23</v>
      </c>
      <c r="L28" s="225">
        <v>55</v>
      </c>
    </row>
    <row r="29" spans="1:12" s="150" customFormat="1" ht="12.75" hidden="1" outlineLevel="1">
      <c r="A29" s="155" t="s">
        <v>619</v>
      </c>
      <c r="B29" s="225">
        <v>1264</v>
      </c>
      <c r="C29" s="225">
        <v>14</v>
      </c>
      <c r="D29" s="225">
        <v>166</v>
      </c>
      <c r="E29" s="225">
        <v>42</v>
      </c>
      <c r="F29" s="225">
        <v>423</v>
      </c>
      <c r="G29" s="225">
        <v>38</v>
      </c>
      <c r="H29" s="225">
        <v>197</v>
      </c>
      <c r="I29" s="225">
        <v>55</v>
      </c>
      <c r="J29" s="225">
        <v>238</v>
      </c>
      <c r="K29" s="225">
        <v>37</v>
      </c>
      <c r="L29" s="225">
        <v>54</v>
      </c>
    </row>
    <row r="30" spans="1:12" s="150" customFormat="1" ht="12.75" hidden="1" outlineLevel="1">
      <c r="A30" s="155" t="s">
        <v>620</v>
      </c>
      <c r="B30" s="225">
        <v>1568</v>
      </c>
      <c r="C30" s="225">
        <v>15</v>
      </c>
      <c r="D30" s="225">
        <v>162</v>
      </c>
      <c r="E30" s="225">
        <v>28</v>
      </c>
      <c r="F30" s="225">
        <v>548</v>
      </c>
      <c r="G30" s="225">
        <v>55</v>
      </c>
      <c r="H30" s="225">
        <v>277</v>
      </c>
      <c r="I30" s="225">
        <v>87</v>
      </c>
      <c r="J30" s="225">
        <v>266</v>
      </c>
      <c r="K30" s="225">
        <v>77</v>
      </c>
      <c r="L30" s="225">
        <v>53</v>
      </c>
    </row>
    <row r="31" spans="1:12" s="150" customFormat="1" ht="12.75" hidden="1" outlineLevel="1">
      <c r="A31" s="155" t="s">
        <v>621</v>
      </c>
      <c r="B31" s="225">
        <v>1516</v>
      </c>
      <c r="C31" s="225">
        <v>16</v>
      </c>
      <c r="D31" s="225">
        <v>160</v>
      </c>
      <c r="E31" s="225">
        <v>19</v>
      </c>
      <c r="F31" s="225">
        <v>585</v>
      </c>
      <c r="G31" s="225">
        <v>56</v>
      </c>
      <c r="H31" s="225">
        <v>231</v>
      </c>
      <c r="I31" s="225">
        <v>81</v>
      </c>
      <c r="J31" s="225">
        <v>245</v>
      </c>
      <c r="K31" s="225">
        <v>55</v>
      </c>
      <c r="L31" s="225">
        <v>68</v>
      </c>
    </row>
    <row r="32" spans="1:12" s="150" customFormat="1" ht="12.75" hidden="1" outlineLevel="1">
      <c r="A32" s="155" t="s">
        <v>622</v>
      </c>
      <c r="B32" s="225">
        <v>1403</v>
      </c>
      <c r="C32" s="225">
        <v>22</v>
      </c>
      <c r="D32" s="225">
        <v>171</v>
      </c>
      <c r="E32" s="225">
        <v>32</v>
      </c>
      <c r="F32" s="225">
        <v>548</v>
      </c>
      <c r="G32" s="225">
        <v>55</v>
      </c>
      <c r="H32" s="225">
        <v>194</v>
      </c>
      <c r="I32" s="225">
        <v>108</v>
      </c>
      <c r="J32" s="225">
        <v>153</v>
      </c>
      <c r="K32" s="225">
        <v>64</v>
      </c>
      <c r="L32" s="225">
        <v>56</v>
      </c>
    </row>
    <row r="33" spans="1:12" s="150" customFormat="1" ht="12.75" hidden="1" outlineLevel="1">
      <c r="A33" s="155" t="s">
        <v>623</v>
      </c>
      <c r="B33" s="225">
        <v>1238</v>
      </c>
      <c r="C33" s="225">
        <v>29</v>
      </c>
      <c r="D33" s="225">
        <v>188</v>
      </c>
      <c r="E33" s="225">
        <v>25</v>
      </c>
      <c r="F33" s="225">
        <v>493</v>
      </c>
      <c r="G33" s="225">
        <v>37</v>
      </c>
      <c r="H33" s="225">
        <v>141</v>
      </c>
      <c r="I33" s="225">
        <v>73</v>
      </c>
      <c r="J33" s="225">
        <v>110</v>
      </c>
      <c r="K33" s="225">
        <v>63</v>
      </c>
      <c r="L33" s="225">
        <v>79</v>
      </c>
    </row>
    <row r="34" spans="1:12" s="150" customFormat="1" ht="12.75" hidden="1" outlineLevel="1">
      <c r="A34" s="155" t="s">
        <v>624</v>
      </c>
      <c r="B34" s="225">
        <v>1151</v>
      </c>
      <c r="C34" s="225">
        <v>11</v>
      </c>
      <c r="D34" s="225">
        <v>179</v>
      </c>
      <c r="E34" s="225">
        <v>26</v>
      </c>
      <c r="F34" s="225">
        <v>506</v>
      </c>
      <c r="G34" s="225">
        <v>46</v>
      </c>
      <c r="H34" s="225">
        <v>115</v>
      </c>
      <c r="I34" s="225">
        <v>59</v>
      </c>
      <c r="J34" s="225">
        <v>104</v>
      </c>
      <c r="K34" s="225">
        <v>50</v>
      </c>
      <c r="L34" s="225">
        <v>55</v>
      </c>
    </row>
    <row r="35" spans="1:12" s="150" customFormat="1" ht="12.75" hidden="1" outlineLevel="1">
      <c r="A35" s="155" t="s">
        <v>625</v>
      </c>
      <c r="B35" s="225">
        <v>891</v>
      </c>
      <c r="C35" s="225">
        <v>8</v>
      </c>
      <c r="D35" s="225">
        <v>139</v>
      </c>
      <c r="E35" s="225">
        <v>19</v>
      </c>
      <c r="F35" s="225">
        <v>370</v>
      </c>
      <c r="G35" s="225">
        <v>30</v>
      </c>
      <c r="H35" s="225">
        <v>97</v>
      </c>
      <c r="I35" s="225">
        <v>66</v>
      </c>
      <c r="J35" s="225">
        <v>71</v>
      </c>
      <c r="K35" s="225">
        <v>40</v>
      </c>
      <c r="L35" s="225">
        <v>51</v>
      </c>
    </row>
    <row r="36" spans="1:12" s="150" customFormat="1" ht="12.75" hidden="1" outlineLevel="1">
      <c r="A36" s="155" t="s">
        <v>626</v>
      </c>
      <c r="B36" s="225">
        <v>591</v>
      </c>
      <c r="C36" s="225">
        <v>3</v>
      </c>
      <c r="D36" s="225">
        <v>90</v>
      </c>
      <c r="E36" s="225">
        <v>11</v>
      </c>
      <c r="F36" s="225">
        <v>252</v>
      </c>
      <c r="G36" s="225">
        <v>18</v>
      </c>
      <c r="H36" s="225">
        <v>62</v>
      </c>
      <c r="I36" s="225">
        <v>40</v>
      </c>
      <c r="J36" s="225">
        <v>33</v>
      </c>
      <c r="K36" s="225">
        <v>29</v>
      </c>
      <c r="L36" s="225">
        <v>53</v>
      </c>
    </row>
    <row r="37" spans="1:12" s="150" customFormat="1" ht="12.75" hidden="1" outlineLevel="1">
      <c r="A37" s="155" t="s">
        <v>627</v>
      </c>
      <c r="B37" s="225">
        <v>340</v>
      </c>
      <c r="C37" s="225">
        <v>2</v>
      </c>
      <c r="D37" s="225">
        <v>54</v>
      </c>
      <c r="E37" s="225">
        <v>11</v>
      </c>
      <c r="F37" s="225">
        <v>135</v>
      </c>
      <c r="G37" s="225">
        <v>7</v>
      </c>
      <c r="H37" s="225">
        <v>37</v>
      </c>
      <c r="I37" s="225">
        <v>15</v>
      </c>
      <c r="J37" s="225">
        <v>29</v>
      </c>
      <c r="K37" s="225">
        <v>18</v>
      </c>
      <c r="L37" s="225">
        <v>32</v>
      </c>
    </row>
    <row r="38" spans="1:12" s="150" customFormat="1" ht="12.75" hidden="1" outlineLevel="1">
      <c r="A38" s="155" t="s">
        <v>628</v>
      </c>
      <c r="B38" s="225">
        <v>241</v>
      </c>
      <c r="C38" s="225">
        <v>0</v>
      </c>
      <c r="D38" s="225">
        <v>48</v>
      </c>
      <c r="E38" s="225">
        <v>8</v>
      </c>
      <c r="F38" s="225">
        <v>76</v>
      </c>
      <c r="G38" s="225">
        <v>12</v>
      </c>
      <c r="H38" s="225">
        <v>15</v>
      </c>
      <c r="I38" s="225">
        <v>15</v>
      </c>
      <c r="J38" s="225">
        <v>18</v>
      </c>
      <c r="K38" s="225">
        <v>13</v>
      </c>
      <c r="L38" s="225">
        <v>36</v>
      </c>
    </row>
    <row r="39" spans="1:12" s="150" customFormat="1" ht="12.75" hidden="1" outlineLevel="1">
      <c r="A39" s="155" t="s">
        <v>629</v>
      </c>
      <c r="B39" s="225">
        <v>106</v>
      </c>
      <c r="C39" s="225">
        <v>0</v>
      </c>
      <c r="D39" s="225">
        <v>30</v>
      </c>
      <c r="E39" s="225">
        <v>2</v>
      </c>
      <c r="F39" s="225">
        <v>33</v>
      </c>
      <c r="G39" s="225">
        <v>1</v>
      </c>
      <c r="H39" s="225">
        <v>8</v>
      </c>
      <c r="I39" s="225">
        <v>4</v>
      </c>
      <c r="J39" s="225">
        <v>6</v>
      </c>
      <c r="K39" s="225">
        <v>6</v>
      </c>
      <c r="L39" s="225">
        <v>16</v>
      </c>
    </row>
    <row r="40" spans="1:12" s="150" customFormat="1" ht="12.75" hidden="1" outlineLevel="1">
      <c r="A40" s="155" t="s">
        <v>630</v>
      </c>
      <c r="B40" s="225">
        <v>45</v>
      </c>
      <c r="C40" s="225">
        <v>0</v>
      </c>
      <c r="D40" s="225">
        <v>12</v>
      </c>
      <c r="E40" s="225">
        <v>3</v>
      </c>
      <c r="F40" s="225">
        <v>14</v>
      </c>
      <c r="G40" s="225">
        <v>0</v>
      </c>
      <c r="H40" s="225">
        <v>3</v>
      </c>
      <c r="I40" s="225">
        <v>2</v>
      </c>
      <c r="J40" s="225">
        <v>4</v>
      </c>
      <c r="K40" s="225">
        <v>5</v>
      </c>
      <c r="L40" s="225">
        <v>2</v>
      </c>
    </row>
    <row r="41" spans="1:12" s="150" customFormat="1" ht="12.75" hidden="1" outlineLevel="1">
      <c r="A41" s="155" t="s">
        <v>611</v>
      </c>
      <c r="B41" s="225">
        <v>12</v>
      </c>
      <c r="C41" s="225">
        <v>0</v>
      </c>
      <c r="D41" s="225">
        <v>3</v>
      </c>
      <c r="E41" s="225">
        <v>1</v>
      </c>
      <c r="F41" s="225">
        <v>4</v>
      </c>
      <c r="G41" s="225">
        <v>0</v>
      </c>
      <c r="H41" s="225">
        <v>0</v>
      </c>
      <c r="I41" s="225">
        <v>0</v>
      </c>
      <c r="J41" s="225">
        <v>2</v>
      </c>
      <c r="K41" s="225">
        <v>0</v>
      </c>
      <c r="L41" s="225">
        <v>2</v>
      </c>
    </row>
    <row r="42" spans="1:12" s="150" customFormat="1" ht="21.75" customHeight="1" hidden="1" outlineLevel="1">
      <c r="A42" s="152" t="s">
        <v>307</v>
      </c>
      <c r="B42" s="225">
        <v>15434</v>
      </c>
      <c r="C42" s="225">
        <v>161</v>
      </c>
      <c r="D42" s="225">
        <v>3999</v>
      </c>
      <c r="E42" s="225">
        <v>1395</v>
      </c>
      <c r="F42" s="225">
        <v>5441</v>
      </c>
      <c r="G42" s="225">
        <v>1330</v>
      </c>
      <c r="H42" s="225">
        <v>797</v>
      </c>
      <c r="I42" s="225">
        <v>206</v>
      </c>
      <c r="J42" s="225">
        <v>1117</v>
      </c>
      <c r="K42" s="225">
        <v>136</v>
      </c>
      <c r="L42" s="225">
        <v>852</v>
      </c>
    </row>
    <row r="43" spans="1:12" s="150" customFormat="1" ht="12.75" hidden="1" outlineLevel="1">
      <c r="A43" s="155" t="s">
        <v>615</v>
      </c>
      <c r="B43" s="225">
        <v>1068</v>
      </c>
      <c r="C43" s="225">
        <v>3</v>
      </c>
      <c r="D43" s="225">
        <v>726</v>
      </c>
      <c r="E43" s="225">
        <v>140</v>
      </c>
      <c r="F43" s="225">
        <v>68</v>
      </c>
      <c r="G43" s="225">
        <v>75</v>
      </c>
      <c r="H43" s="225">
        <v>0</v>
      </c>
      <c r="I43" s="225">
        <v>0</v>
      </c>
      <c r="J43" s="225">
        <v>0</v>
      </c>
      <c r="K43" s="225">
        <v>0</v>
      </c>
      <c r="L43" s="225">
        <v>56</v>
      </c>
    </row>
    <row r="44" spans="1:12" s="150" customFormat="1" ht="12.75" hidden="1" outlineLevel="1">
      <c r="A44" s="155" t="s">
        <v>616</v>
      </c>
      <c r="B44" s="225">
        <v>1080</v>
      </c>
      <c r="C44" s="225">
        <v>2</v>
      </c>
      <c r="D44" s="225">
        <v>119</v>
      </c>
      <c r="E44" s="225">
        <v>101</v>
      </c>
      <c r="F44" s="225">
        <v>384</v>
      </c>
      <c r="G44" s="225">
        <v>303</v>
      </c>
      <c r="H44" s="225">
        <v>20</v>
      </c>
      <c r="I44" s="225">
        <v>10</v>
      </c>
      <c r="J44" s="225">
        <v>98</v>
      </c>
      <c r="K44" s="225">
        <v>1</v>
      </c>
      <c r="L44" s="225">
        <v>42</v>
      </c>
    </row>
    <row r="45" spans="1:12" s="150" customFormat="1" ht="12.75" hidden="1" outlineLevel="1">
      <c r="A45" s="155" t="s">
        <v>617</v>
      </c>
      <c r="B45" s="225">
        <v>1083</v>
      </c>
      <c r="C45" s="225">
        <v>12</v>
      </c>
      <c r="D45" s="225">
        <v>100</v>
      </c>
      <c r="E45" s="225">
        <v>54</v>
      </c>
      <c r="F45" s="225">
        <v>430</v>
      </c>
      <c r="G45" s="225">
        <v>139</v>
      </c>
      <c r="H45" s="225">
        <v>83</v>
      </c>
      <c r="I45" s="225">
        <v>19</v>
      </c>
      <c r="J45" s="225">
        <v>206</v>
      </c>
      <c r="K45" s="225">
        <v>4</v>
      </c>
      <c r="L45" s="225">
        <v>36</v>
      </c>
    </row>
    <row r="46" spans="1:12" s="150" customFormat="1" ht="12.75" hidden="1" outlineLevel="1">
      <c r="A46" s="155" t="s">
        <v>618</v>
      </c>
      <c r="B46" s="225">
        <v>1140</v>
      </c>
      <c r="C46" s="225">
        <v>10</v>
      </c>
      <c r="D46" s="225">
        <v>143</v>
      </c>
      <c r="E46" s="225">
        <v>67</v>
      </c>
      <c r="F46" s="225">
        <v>418</v>
      </c>
      <c r="G46" s="225">
        <v>147</v>
      </c>
      <c r="H46" s="225">
        <v>94</v>
      </c>
      <c r="I46" s="225">
        <v>25</v>
      </c>
      <c r="J46" s="225">
        <v>179</v>
      </c>
      <c r="K46" s="225">
        <v>15</v>
      </c>
      <c r="L46" s="225">
        <v>42</v>
      </c>
    </row>
    <row r="47" spans="1:12" s="150" customFormat="1" ht="12.75" hidden="1" outlineLevel="1">
      <c r="A47" s="155" t="s">
        <v>619</v>
      </c>
      <c r="B47" s="225">
        <v>1348</v>
      </c>
      <c r="C47" s="225">
        <v>12</v>
      </c>
      <c r="D47" s="225">
        <v>146</v>
      </c>
      <c r="E47" s="225">
        <v>85</v>
      </c>
      <c r="F47" s="225">
        <v>631</v>
      </c>
      <c r="G47" s="225">
        <v>99</v>
      </c>
      <c r="H47" s="225">
        <v>110</v>
      </c>
      <c r="I47" s="225">
        <v>27</v>
      </c>
      <c r="J47" s="225">
        <v>171</v>
      </c>
      <c r="K47" s="225">
        <v>20</v>
      </c>
      <c r="L47" s="225">
        <v>47</v>
      </c>
    </row>
    <row r="48" spans="1:12" s="150" customFormat="1" ht="12.75" hidden="1" outlineLevel="1">
      <c r="A48" s="155" t="s">
        <v>620</v>
      </c>
      <c r="B48" s="225">
        <v>1584</v>
      </c>
      <c r="C48" s="225">
        <v>15</v>
      </c>
      <c r="D48" s="225">
        <v>208</v>
      </c>
      <c r="E48" s="225">
        <v>95</v>
      </c>
      <c r="F48" s="225">
        <v>763</v>
      </c>
      <c r="G48" s="225">
        <v>124</v>
      </c>
      <c r="H48" s="225">
        <v>132</v>
      </c>
      <c r="I48" s="225">
        <v>37</v>
      </c>
      <c r="J48" s="225">
        <v>142</v>
      </c>
      <c r="K48" s="225">
        <v>22</v>
      </c>
      <c r="L48" s="225">
        <v>46</v>
      </c>
    </row>
    <row r="49" spans="1:12" s="150" customFormat="1" ht="12.75" hidden="1" outlineLevel="1">
      <c r="A49" s="155" t="s">
        <v>621</v>
      </c>
      <c r="B49" s="225">
        <v>1568</v>
      </c>
      <c r="C49" s="225">
        <v>12</v>
      </c>
      <c r="D49" s="225">
        <v>263</v>
      </c>
      <c r="E49" s="225">
        <v>124</v>
      </c>
      <c r="F49" s="225">
        <v>719</v>
      </c>
      <c r="G49" s="225">
        <v>130</v>
      </c>
      <c r="H49" s="225">
        <v>120</v>
      </c>
      <c r="I49" s="225">
        <v>24</v>
      </c>
      <c r="J49" s="225">
        <v>107</v>
      </c>
      <c r="K49" s="225">
        <v>22</v>
      </c>
      <c r="L49" s="225">
        <v>47</v>
      </c>
    </row>
    <row r="50" spans="1:12" s="150" customFormat="1" ht="12.75" hidden="1" outlineLevel="1">
      <c r="A50" s="155" t="s">
        <v>622</v>
      </c>
      <c r="B50" s="225">
        <v>1451</v>
      </c>
      <c r="C50" s="225">
        <v>19</v>
      </c>
      <c r="D50" s="225">
        <v>309</v>
      </c>
      <c r="E50" s="225">
        <v>143</v>
      </c>
      <c r="F50" s="225">
        <v>623</v>
      </c>
      <c r="G50" s="225">
        <v>91</v>
      </c>
      <c r="H50" s="225">
        <v>76</v>
      </c>
      <c r="I50" s="225">
        <v>17</v>
      </c>
      <c r="J50" s="225">
        <v>93</v>
      </c>
      <c r="K50" s="225">
        <v>16</v>
      </c>
      <c r="L50" s="225">
        <v>64</v>
      </c>
    </row>
    <row r="51" spans="1:12" s="150" customFormat="1" ht="12.75" hidden="1" outlineLevel="1">
      <c r="A51" s="155" t="s">
        <v>623</v>
      </c>
      <c r="B51" s="225">
        <v>1220</v>
      </c>
      <c r="C51" s="225">
        <v>28</v>
      </c>
      <c r="D51" s="225">
        <v>377</v>
      </c>
      <c r="E51" s="225">
        <v>149</v>
      </c>
      <c r="F51" s="225">
        <v>430</v>
      </c>
      <c r="G51" s="225">
        <v>64</v>
      </c>
      <c r="H51" s="225">
        <v>52</v>
      </c>
      <c r="I51" s="225">
        <v>18</v>
      </c>
      <c r="J51" s="225">
        <v>44</v>
      </c>
      <c r="K51" s="225">
        <v>12</v>
      </c>
      <c r="L51" s="225">
        <v>46</v>
      </c>
    </row>
    <row r="52" spans="1:12" s="150" customFormat="1" ht="12.75" hidden="1" outlineLevel="1">
      <c r="A52" s="155" t="s">
        <v>624</v>
      </c>
      <c r="B52" s="225">
        <v>1096</v>
      </c>
      <c r="C52" s="225">
        <v>17</v>
      </c>
      <c r="D52" s="225">
        <v>380</v>
      </c>
      <c r="E52" s="225">
        <v>140</v>
      </c>
      <c r="F52" s="225">
        <v>357</v>
      </c>
      <c r="G52" s="225">
        <v>47</v>
      </c>
      <c r="H52" s="225">
        <v>35</v>
      </c>
      <c r="I52" s="225">
        <v>11</v>
      </c>
      <c r="J52" s="225">
        <v>33</v>
      </c>
      <c r="K52" s="225">
        <v>7</v>
      </c>
      <c r="L52" s="225">
        <v>69</v>
      </c>
    </row>
    <row r="53" spans="1:12" s="150" customFormat="1" ht="12.75" hidden="1" outlineLevel="1">
      <c r="A53" s="155" t="s">
        <v>625</v>
      </c>
      <c r="B53" s="225">
        <v>897</v>
      </c>
      <c r="C53" s="225">
        <v>14</v>
      </c>
      <c r="D53" s="225">
        <v>312</v>
      </c>
      <c r="E53" s="225">
        <v>102</v>
      </c>
      <c r="F53" s="225">
        <v>280</v>
      </c>
      <c r="G53" s="225">
        <v>39</v>
      </c>
      <c r="H53" s="225">
        <v>28</v>
      </c>
      <c r="I53" s="225">
        <v>8</v>
      </c>
      <c r="J53" s="225">
        <v>21</v>
      </c>
      <c r="K53" s="225">
        <v>5</v>
      </c>
      <c r="L53" s="225">
        <v>88</v>
      </c>
    </row>
    <row r="54" spans="1:12" s="150" customFormat="1" ht="12.75" hidden="1" outlineLevel="1">
      <c r="A54" s="155" t="s">
        <v>626</v>
      </c>
      <c r="B54" s="225">
        <v>653</v>
      </c>
      <c r="C54" s="225">
        <v>5</v>
      </c>
      <c r="D54" s="225">
        <v>279</v>
      </c>
      <c r="E54" s="225">
        <v>73</v>
      </c>
      <c r="F54" s="225">
        <v>150</v>
      </c>
      <c r="G54" s="225">
        <v>26</v>
      </c>
      <c r="H54" s="225">
        <v>29</v>
      </c>
      <c r="I54" s="225">
        <v>4</v>
      </c>
      <c r="J54" s="225">
        <v>7</v>
      </c>
      <c r="K54" s="225">
        <v>6</v>
      </c>
      <c r="L54" s="225">
        <v>74</v>
      </c>
    </row>
    <row r="55" spans="1:12" s="150" customFormat="1" ht="12.75" hidden="1" outlineLevel="1">
      <c r="A55" s="155" t="s">
        <v>627</v>
      </c>
      <c r="B55" s="225">
        <v>489</v>
      </c>
      <c r="C55" s="225">
        <v>6</v>
      </c>
      <c r="D55" s="225">
        <v>238</v>
      </c>
      <c r="E55" s="225">
        <v>54</v>
      </c>
      <c r="F55" s="225">
        <v>84</v>
      </c>
      <c r="G55" s="225">
        <v>22</v>
      </c>
      <c r="H55" s="225">
        <v>7</v>
      </c>
      <c r="I55" s="225">
        <v>6</v>
      </c>
      <c r="J55" s="225">
        <v>6</v>
      </c>
      <c r="K55" s="225">
        <v>1</v>
      </c>
      <c r="L55" s="225">
        <v>65</v>
      </c>
    </row>
    <row r="56" spans="1:12" s="150" customFormat="1" ht="12.75" hidden="1" outlineLevel="1">
      <c r="A56" s="155" t="s">
        <v>628</v>
      </c>
      <c r="B56" s="225">
        <v>380</v>
      </c>
      <c r="C56" s="225">
        <v>3</v>
      </c>
      <c r="D56" s="225">
        <v>205</v>
      </c>
      <c r="E56" s="225">
        <v>36</v>
      </c>
      <c r="F56" s="225">
        <v>56</v>
      </c>
      <c r="G56" s="225">
        <v>16</v>
      </c>
      <c r="H56" s="225">
        <v>2</v>
      </c>
      <c r="I56" s="225">
        <v>0</v>
      </c>
      <c r="J56" s="225">
        <v>5</v>
      </c>
      <c r="K56" s="225">
        <v>3</v>
      </c>
      <c r="L56" s="225">
        <v>54</v>
      </c>
    </row>
    <row r="57" spans="1:12" s="150" customFormat="1" ht="12.75" hidden="1" outlineLevel="1">
      <c r="A57" s="155" t="s">
        <v>629</v>
      </c>
      <c r="B57" s="225">
        <v>267</v>
      </c>
      <c r="C57" s="225">
        <v>3</v>
      </c>
      <c r="D57" s="225">
        <v>142</v>
      </c>
      <c r="E57" s="225">
        <v>25</v>
      </c>
      <c r="F57" s="225">
        <v>36</v>
      </c>
      <c r="G57" s="225">
        <v>4</v>
      </c>
      <c r="H57" s="225">
        <v>8</v>
      </c>
      <c r="I57" s="225">
        <v>0</v>
      </c>
      <c r="J57" s="225">
        <v>4</v>
      </c>
      <c r="K57" s="225">
        <v>1</v>
      </c>
      <c r="L57" s="225">
        <v>44</v>
      </c>
    </row>
    <row r="58" spans="1:12" s="150" customFormat="1" ht="12.75" hidden="1" outlineLevel="1">
      <c r="A58" s="155" t="s">
        <v>630</v>
      </c>
      <c r="B58" s="225">
        <v>87</v>
      </c>
      <c r="C58" s="225">
        <v>0</v>
      </c>
      <c r="D58" s="225">
        <v>42</v>
      </c>
      <c r="E58" s="225">
        <v>5</v>
      </c>
      <c r="F58" s="225">
        <v>9</v>
      </c>
      <c r="G58" s="225">
        <v>4</v>
      </c>
      <c r="H58" s="225">
        <v>1</v>
      </c>
      <c r="I58" s="225">
        <v>0</v>
      </c>
      <c r="J58" s="225">
        <v>1</v>
      </c>
      <c r="K58" s="225">
        <v>1</v>
      </c>
      <c r="L58" s="225">
        <v>24</v>
      </c>
    </row>
    <row r="59" spans="1:12" s="150" customFormat="1" ht="12.75" hidden="1" outlineLevel="1">
      <c r="A59" s="155" t="s">
        <v>611</v>
      </c>
      <c r="B59" s="225">
        <v>23</v>
      </c>
      <c r="C59" s="225">
        <v>0</v>
      </c>
      <c r="D59" s="225">
        <v>10</v>
      </c>
      <c r="E59" s="225">
        <v>2</v>
      </c>
      <c r="F59" s="225">
        <v>3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8</v>
      </c>
    </row>
    <row r="60" spans="1:12" ht="21.75" customHeight="1" hidden="1" outlineLevel="1">
      <c r="A60" s="151" t="s">
        <v>1</v>
      </c>
      <c r="B60" s="225">
        <v>19849</v>
      </c>
      <c r="C60" s="225">
        <v>83</v>
      </c>
      <c r="D60" s="225">
        <v>3976</v>
      </c>
      <c r="E60" s="225">
        <v>1198</v>
      </c>
      <c r="F60" s="225">
        <v>7709</v>
      </c>
      <c r="G60" s="225">
        <v>1522</v>
      </c>
      <c r="H60" s="225">
        <v>1668</v>
      </c>
      <c r="I60" s="225">
        <v>584</v>
      </c>
      <c r="J60" s="225">
        <v>1726</v>
      </c>
      <c r="K60" s="225">
        <v>314</v>
      </c>
      <c r="L60" s="225">
        <v>1069</v>
      </c>
    </row>
    <row r="61" spans="1:12" ht="12.75" hidden="1" outlineLevel="1">
      <c r="A61" s="155" t="s">
        <v>615</v>
      </c>
      <c r="B61" s="225">
        <v>1597</v>
      </c>
      <c r="C61" s="225">
        <v>4</v>
      </c>
      <c r="D61" s="225">
        <v>1134</v>
      </c>
      <c r="E61" s="225">
        <v>148</v>
      </c>
      <c r="F61" s="225">
        <v>120</v>
      </c>
      <c r="G61" s="225">
        <v>105</v>
      </c>
      <c r="H61" s="225">
        <v>0</v>
      </c>
      <c r="I61" s="225">
        <v>0</v>
      </c>
      <c r="J61" s="225">
        <v>0</v>
      </c>
      <c r="K61" s="225">
        <v>0</v>
      </c>
      <c r="L61" s="225">
        <v>86</v>
      </c>
    </row>
    <row r="62" spans="1:12" ht="12.75" hidden="1" outlineLevel="1">
      <c r="A62" s="155" t="s">
        <v>616</v>
      </c>
      <c r="B62" s="225">
        <v>1621</v>
      </c>
      <c r="C62" s="225">
        <v>0</v>
      </c>
      <c r="D62" s="225">
        <v>119</v>
      </c>
      <c r="E62" s="225">
        <v>106</v>
      </c>
      <c r="F62" s="225">
        <v>695</v>
      </c>
      <c r="G62" s="225">
        <v>456</v>
      </c>
      <c r="H62" s="225">
        <v>34</v>
      </c>
      <c r="I62" s="225">
        <v>19</v>
      </c>
      <c r="J62" s="225">
        <v>131</v>
      </c>
      <c r="K62" s="225">
        <v>1</v>
      </c>
      <c r="L62" s="225">
        <v>60</v>
      </c>
    </row>
    <row r="63" spans="1:12" ht="12.75" hidden="1" outlineLevel="1">
      <c r="A63" s="155" t="s">
        <v>617</v>
      </c>
      <c r="B63" s="225">
        <v>1539</v>
      </c>
      <c r="C63" s="225">
        <v>2</v>
      </c>
      <c r="D63" s="225">
        <v>48</v>
      </c>
      <c r="E63" s="225">
        <v>51</v>
      </c>
      <c r="F63" s="225">
        <v>642</v>
      </c>
      <c r="G63" s="225">
        <v>196</v>
      </c>
      <c r="H63" s="225">
        <v>155</v>
      </c>
      <c r="I63" s="225">
        <v>43</v>
      </c>
      <c r="J63" s="225">
        <v>335</v>
      </c>
      <c r="K63" s="225">
        <v>6</v>
      </c>
      <c r="L63" s="225">
        <v>61</v>
      </c>
    </row>
    <row r="64" spans="1:12" ht="12.75" hidden="1" outlineLevel="1">
      <c r="A64" s="155" t="s">
        <v>618</v>
      </c>
      <c r="B64" s="225">
        <v>1411</v>
      </c>
      <c r="C64" s="225">
        <v>1</v>
      </c>
      <c r="D64" s="225">
        <v>53</v>
      </c>
      <c r="E64" s="225">
        <v>45</v>
      </c>
      <c r="F64" s="225">
        <v>566</v>
      </c>
      <c r="G64" s="225">
        <v>174</v>
      </c>
      <c r="H64" s="225">
        <v>173</v>
      </c>
      <c r="I64" s="225">
        <v>40</v>
      </c>
      <c r="J64" s="225">
        <v>293</v>
      </c>
      <c r="K64" s="225">
        <v>24</v>
      </c>
      <c r="L64" s="225">
        <v>42</v>
      </c>
    </row>
    <row r="65" spans="1:12" ht="12.75" hidden="1" outlineLevel="1">
      <c r="A65" s="155" t="s">
        <v>619</v>
      </c>
      <c r="B65" s="225">
        <v>1449</v>
      </c>
      <c r="C65" s="225">
        <v>4</v>
      </c>
      <c r="D65" s="225">
        <v>54</v>
      </c>
      <c r="E65" s="225">
        <v>49</v>
      </c>
      <c r="F65" s="225">
        <v>707</v>
      </c>
      <c r="G65" s="225">
        <v>73</v>
      </c>
      <c r="H65" s="225">
        <v>214</v>
      </c>
      <c r="I65" s="225">
        <v>56</v>
      </c>
      <c r="J65" s="225">
        <v>218</v>
      </c>
      <c r="K65" s="225">
        <v>32</v>
      </c>
      <c r="L65" s="225">
        <v>42</v>
      </c>
    </row>
    <row r="66" spans="1:12" ht="12.75" hidden="1" outlineLevel="1">
      <c r="A66" s="155" t="s">
        <v>620</v>
      </c>
      <c r="B66" s="225">
        <v>1875</v>
      </c>
      <c r="C66" s="225">
        <v>13</v>
      </c>
      <c r="D66" s="225">
        <v>107</v>
      </c>
      <c r="E66" s="225">
        <v>64</v>
      </c>
      <c r="F66" s="225">
        <v>924</v>
      </c>
      <c r="G66" s="225">
        <v>109</v>
      </c>
      <c r="H66" s="225">
        <v>262</v>
      </c>
      <c r="I66" s="225">
        <v>77</v>
      </c>
      <c r="J66" s="225">
        <v>219</v>
      </c>
      <c r="K66" s="225">
        <v>53</v>
      </c>
      <c r="L66" s="225">
        <v>47</v>
      </c>
    </row>
    <row r="67" spans="1:12" ht="12.75" hidden="1" outlineLevel="1">
      <c r="A67" s="155" t="s">
        <v>621</v>
      </c>
      <c r="B67" s="225">
        <v>1803</v>
      </c>
      <c r="C67" s="225">
        <v>4</v>
      </c>
      <c r="D67" s="225">
        <v>162</v>
      </c>
      <c r="E67" s="225">
        <v>91</v>
      </c>
      <c r="F67" s="225">
        <v>889</v>
      </c>
      <c r="G67" s="225">
        <v>91</v>
      </c>
      <c r="H67" s="225">
        <v>232</v>
      </c>
      <c r="I67" s="225">
        <v>67</v>
      </c>
      <c r="J67" s="225">
        <v>165</v>
      </c>
      <c r="K67" s="225">
        <v>33</v>
      </c>
      <c r="L67" s="225">
        <v>69</v>
      </c>
    </row>
    <row r="68" spans="1:12" ht="12.75" hidden="1" outlineLevel="1">
      <c r="A68" s="155" t="s">
        <v>622</v>
      </c>
      <c r="B68" s="225">
        <v>1764</v>
      </c>
      <c r="C68" s="225">
        <v>15</v>
      </c>
      <c r="D68" s="225">
        <v>251</v>
      </c>
      <c r="E68" s="225">
        <v>121</v>
      </c>
      <c r="F68" s="225">
        <v>794</v>
      </c>
      <c r="G68" s="225">
        <v>90</v>
      </c>
      <c r="H68" s="225">
        <v>185</v>
      </c>
      <c r="I68" s="225">
        <v>84</v>
      </c>
      <c r="J68" s="225">
        <v>113</v>
      </c>
      <c r="K68" s="225">
        <v>41</v>
      </c>
      <c r="L68" s="225">
        <v>70</v>
      </c>
    </row>
    <row r="69" spans="1:12" ht="12.75" hidden="1" outlineLevel="1">
      <c r="A69" s="155" t="s">
        <v>623</v>
      </c>
      <c r="B69" s="225">
        <v>1545</v>
      </c>
      <c r="C69" s="225">
        <v>13</v>
      </c>
      <c r="D69" s="225">
        <v>330</v>
      </c>
      <c r="E69" s="225">
        <v>120</v>
      </c>
      <c r="F69" s="225">
        <v>637</v>
      </c>
      <c r="G69" s="225">
        <v>61</v>
      </c>
      <c r="H69" s="225">
        <v>134</v>
      </c>
      <c r="I69" s="225">
        <v>59</v>
      </c>
      <c r="J69" s="225">
        <v>79</v>
      </c>
      <c r="K69" s="225">
        <v>40</v>
      </c>
      <c r="L69" s="225">
        <v>72</v>
      </c>
    </row>
    <row r="70" spans="1:12" ht="12.75" hidden="1" outlineLevel="1">
      <c r="A70" s="155" t="s">
        <v>624</v>
      </c>
      <c r="B70" s="225">
        <v>1492</v>
      </c>
      <c r="C70" s="225">
        <v>7</v>
      </c>
      <c r="D70" s="225">
        <v>360</v>
      </c>
      <c r="E70" s="225">
        <v>121</v>
      </c>
      <c r="F70" s="225">
        <v>620</v>
      </c>
      <c r="G70" s="225">
        <v>63</v>
      </c>
      <c r="H70" s="225">
        <v>83</v>
      </c>
      <c r="I70" s="225">
        <v>46</v>
      </c>
      <c r="J70" s="225">
        <v>67</v>
      </c>
      <c r="K70" s="225">
        <v>33</v>
      </c>
      <c r="L70" s="225">
        <v>92</v>
      </c>
    </row>
    <row r="71" spans="1:12" ht="12.75" hidden="1" outlineLevel="1">
      <c r="A71" s="155" t="s">
        <v>625</v>
      </c>
      <c r="B71" s="225">
        <v>1275</v>
      </c>
      <c r="C71" s="225">
        <v>8</v>
      </c>
      <c r="D71" s="225">
        <v>358</v>
      </c>
      <c r="E71" s="225">
        <v>95</v>
      </c>
      <c r="F71" s="225">
        <v>470</v>
      </c>
      <c r="G71" s="225">
        <v>48</v>
      </c>
      <c r="H71" s="225">
        <v>78</v>
      </c>
      <c r="I71" s="225">
        <v>50</v>
      </c>
      <c r="J71" s="225">
        <v>52</v>
      </c>
      <c r="K71" s="225">
        <v>17</v>
      </c>
      <c r="L71" s="225">
        <v>99</v>
      </c>
    </row>
    <row r="72" spans="1:12" ht="12.75" hidden="1" outlineLevel="1">
      <c r="A72" s="155" t="s">
        <v>626</v>
      </c>
      <c r="B72" s="225">
        <v>922</v>
      </c>
      <c r="C72" s="225">
        <v>2</v>
      </c>
      <c r="D72" s="225">
        <v>326</v>
      </c>
      <c r="E72" s="225">
        <v>64</v>
      </c>
      <c r="F72" s="225">
        <v>302</v>
      </c>
      <c r="G72" s="225">
        <v>21</v>
      </c>
      <c r="H72" s="225">
        <v>59</v>
      </c>
      <c r="I72" s="225">
        <v>25</v>
      </c>
      <c r="J72" s="225">
        <v>18</v>
      </c>
      <c r="K72" s="225">
        <v>8</v>
      </c>
      <c r="L72" s="225">
        <v>97</v>
      </c>
    </row>
    <row r="73" spans="1:12" ht="12.75" hidden="1" outlineLevel="1">
      <c r="A73" s="155" t="s">
        <v>627</v>
      </c>
      <c r="B73" s="225">
        <v>665</v>
      </c>
      <c r="C73" s="225">
        <v>5</v>
      </c>
      <c r="D73" s="225">
        <v>253</v>
      </c>
      <c r="E73" s="225">
        <v>58</v>
      </c>
      <c r="F73" s="225">
        <v>174</v>
      </c>
      <c r="G73" s="225">
        <v>16</v>
      </c>
      <c r="H73" s="225">
        <v>34</v>
      </c>
      <c r="I73" s="225">
        <v>11</v>
      </c>
      <c r="J73" s="225">
        <v>18</v>
      </c>
      <c r="K73" s="225">
        <v>12</v>
      </c>
      <c r="L73" s="225">
        <v>84</v>
      </c>
    </row>
    <row r="74" spans="1:12" ht="12.75" hidden="1" outlineLevel="1">
      <c r="A74" s="155" t="s">
        <v>628</v>
      </c>
      <c r="B74" s="225">
        <v>474</v>
      </c>
      <c r="C74" s="225">
        <v>3</v>
      </c>
      <c r="D74" s="225">
        <v>212</v>
      </c>
      <c r="E74" s="225">
        <v>34</v>
      </c>
      <c r="F74" s="225">
        <v>104</v>
      </c>
      <c r="G74" s="225">
        <v>14</v>
      </c>
      <c r="H74" s="225">
        <v>13</v>
      </c>
      <c r="I74" s="225">
        <v>5</v>
      </c>
      <c r="J74" s="225">
        <v>12</v>
      </c>
      <c r="K74" s="225">
        <v>7</v>
      </c>
      <c r="L74" s="225">
        <v>70</v>
      </c>
    </row>
    <row r="75" spans="1:12" ht="12.75" hidden="1" outlineLevel="1">
      <c r="A75" s="155" t="s">
        <v>629</v>
      </c>
      <c r="B75" s="225">
        <v>286</v>
      </c>
      <c r="C75" s="225">
        <v>2</v>
      </c>
      <c r="D75" s="225">
        <v>152</v>
      </c>
      <c r="E75" s="225">
        <v>24</v>
      </c>
      <c r="F75" s="225">
        <v>42</v>
      </c>
      <c r="G75" s="225">
        <v>3</v>
      </c>
      <c r="H75" s="225">
        <v>10</v>
      </c>
      <c r="I75" s="225">
        <v>1</v>
      </c>
      <c r="J75" s="225">
        <v>2</v>
      </c>
      <c r="K75" s="225">
        <v>2</v>
      </c>
      <c r="L75" s="225">
        <v>48</v>
      </c>
    </row>
    <row r="76" spans="1:12" ht="12.75" hidden="1" outlineLevel="1">
      <c r="A76" s="155" t="s">
        <v>630</v>
      </c>
      <c r="B76" s="225">
        <v>103</v>
      </c>
      <c r="C76" s="225">
        <v>0</v>
      </c>
      <c r="D76" s="225">
        <v>45</v>
      </c>
      <c r="E76" s="225">
        <v>5</v>
      </c>
      <c r="F76" s="225">
        <v>18</v>
      </c>
      <c r="G76" s="225">
        <v>2</v>
      </c>
      <c r="H76" s="225">
        <v>2</v>
      </c>
      <c r="I76" s="225">
        <v>1</v>
      </c>
      <c r="J76" s="225">
        <v>2</v>
      </c>
      <c r="K76" s="225">
        <v>5</v>
      </c>
      <c r="L76" s="225">
        <v>23</v>
      </c>
    </row>
    <row r="77" spans="1:12" ht="12.75" hidden="1" outlineLevel="1">
      <c r="A77" s="155" t="s">
        <v>611</v>
      </c>
      <c r="B77" s="225">
        <v>28</v>
      </c>
      <c r="C77" s="225">
        <v>0</v>
      </c>
      <c r="D77" s="225">
        <v>12</v>
      </c>
      <c r="E77" s="225">
        <v>2</v>
      </c>
      <c r="F77" s="225">
        <v>5</v>
      </c>
      <c r="G77" s="225">
        <v>0</v>
      </c>
      <c r="H77" s="225">
        <v>0</v>
      </c>
      <c r="I77" s="225">
        <v>0</v>
      </c>
      <c r="J77" s="225">
        <v>2</v>
      </c>
      <c r="K77" s="225">
        <v>0</v>
      </c>
      <c r="L77" s="225">
        <v>7</v>
      </c>
    </row>
    <row r="78" spans="1:12" s="150" customFormat="1" ht="21.75" customHeight="1" hidden="1" outlineLevel="1">
      <c r="A78" s="152" t="s">
        <v>306</v>
      </c>
      <c r="B78" s="225">
        <v>9607</v>
      </c>
      <c r="C78" s="225">
        <v>45</v>
      </c>
      <c r="D78" s="225">
        <v>1338</v>
      </c>
      <c r="E78" s="225">
        <v>245</v>
      </c>
      <c r="F78" s="225">
        <v>3815</v>
      </c>
      <c r="G78" s="225">
        <v>640</v>
      </c>
      <c r="H78" s="225">
        <v>1177</v>
      </c>
      <c r="I78" s="225">
        <v>459</v>
      </c>
      <c r="J78" s="225">
        <v>1117</v>
      </c>
      <c r="K78" s="225">
        <v>250</v>
      </c>
      <c r="L78" s="225">
        <v>521</v>
      </c>
    </row>
    <row r="79" spans="1:12" s="150" customFormat="1" ht="12.75" hidden="1" outlineLevel="1">
      <c r="A79" s="155" t="s">
        <v>615</v>
      </c>
      <c r="B79" s="225">
        <v>811</v>
      </c>
      <c r="C79" s="225">
        <v>2</v>
      </c>
      <c r="D79" s="225">
        <v>602</v>
      </c>
      <c r="E79" s="225">
        <v>50</v>
      </c>
      <c r="F79" s="225">
        <v>60</v>
      </c>
      <c r="G79" s="225">
        <v>47</v>
      </c>
      <c r="H79" s="225">
        <v>0</v>
      </c>
      <c r="I79" s="225">
        <v>0</v>
      </c>
      <c r="J79" s="225">
        <v>0</v>
      </c>
      <c r="K79" s="225">
        <v>0</v>
      </c>
      <c r="L79" s="225">
        <v>50</v>
      </c>
    </row>
    <row r="80" spans="1:12" s="150" customFormat="1" ht="12.75" hidden="1" outlineLevel="1">
      <c r="A80" s="155" t="s">
        <v>616</v>
      </c>
      <c r="B80" s="225">
        <v>854</v>
      </c>
      <c r="C80" s="225">
        <v>0</v>
      </c>
      <c r="D80" s="225">
        <v>71</v>
      </c>
      <c r="E80" s="225">
        <v>45</v>
      </c>
      <c r="F80" s="225">
        <v>391</v>
      </c>
      <c r="G80" s="225">
        <v>230</v>
      </c>
      <c r="H80" s="225">
        <v>17</v>
      </c>
      <c r="I80" s="225">
        <v>9</v>
      </c>
      <c r="J80" s="225">
        <v>54</v>
      </c>
      <c r="K80" s="225">
        <v>0</v>
      </c>
      <c r="L80" s="225">
        <v>37</v>
      </c>
    </row>
    <row r="81" spans="1:12" s="150" customFormat="1" ht="12.75" hidden="1" outlineLevel="1">
      <c r="A81" s="155" t="s">
        <v>617</v>
      </c>
      <c r="B81" s="225">
        <v>805</v>
      </c>
      <c r="C81" s="225">
        <v>1</v>
      </c>
      <c r="D81" s="225">
        <v>29</v>
      </c>
      <c r="E81" s="225">
        <v>17</v>
      </c>
      <c r="F81" s="225">
        <v>324</v>
      </c>
      <c r="G81" s="225">
        <v>87</v>
      </c>
      <c r="H81" s="225">
        <v>90</v>
      </c>
      <c r="I81" s="225">
        <v>26</v>
      </c>
      <c r="J81" s="225">
        <v>182</v>
      </c>
      <c r="K81" s="225">
        <v>4</v>
      </c>
      <c r="L81" s="225">
        <v>45</v>
      </c>
    </row>
    <row r="82" spans="1:12" s="150" customFormat="1" ht="12.75" hidden="1" outlineLevel="1">
      <c r="A82" s="155" t="s">
        <v>618</v>
      </c>
      <c r="B82" s="225">
        <v>769</v>
      </c>
      <c r="C82" s="225">
        <v>1</v>
      </c>
      <c r="D82" s="225">
        <v>32</v>
      </c>
      <c r="E82" s="225">
        <v>13</v>
      </c>
      <c r="F82" s="225">
        <v>285</v>
      </c>
      <c r="G82" s="225">
        <v>71</v>
      </c>
      <c r="H82" s="225">
        <v>113</v>
      </c>
      <c r="I82" s="225">
        <v>20</v>
      </c>
      <c r="J82" s="225">
        <v>184</v>
      </c>
      <c r="K82" s="225">
        <v>18</v>
      </c>
      <c r="L82" s="225">
        <v>32</v>
      </c>
    </row>
    <row r="83" spans="1:12" s="150" customFormat="1" ht="12.75" hidden="1" outlineLevel="1">
      <c r="A83" s="155" t="s">
        <v>619</v>
      </c>
      <c r="B83" s="225">
        <v>712</v>
      </c>
      <c r="C83" s="225">
        <v>3</v>
      </c>
      <c r="D83" s="225">
        <v>28</v>
      </c>
      <c r="E83" s="225">
        <v>20</v>
      </c>
      <c r="F83" s="225">
        <v>271</v>
      </c>
      <c r="G83" s="225">
        <v>19</v>
      </c>
      <c r="H83" s="225">
        <v>139</v>
      </c>
      <c r="I83" s="225">
        <v>41</v>
      </c>
      <c r="J83" s="225">
        <v>146</v>
      </c>
      <c r="K83" s="225">
        <v>21</v>
      </c>
      <c r="L83" s="225">
        <v>24</v>
      </c>
    </row>
    <row r="84" spans="1:12" s="150" customFormat="1" ht="12.75" hidden="1" outlineLevel="1">
      <c r="A84" s="155" t="s">
        <v>620</v>
      </c>
      <c r="B84" s="225">
        <v>961</v>
      </c>
      <c r="C84" s="225">
        <v>8</v>
      </c>
      <c r="D84" s="225">
        <v>48</v>
      </c>
      <c r="E84" s="225">
        <v>11</v>
      </c>
      <c r="F84" s="225">
        <v>378</v>
      </c>
      <c r="G84" s="225">
        <v>27</v>
      </c>
      <c r="H84" s="225">
        <v>192</v>
      </c>
      <c r="I84" s="225">
        <v>63</v>
      </c>
      <c r="J84" s="225">
        <v>162</v>
      </c>
      <c r="K84" s="225">
        <v>43</v>
      </c>
      <c r="L84" s="225">
        <v>29</v>
      </c>
    </row>
    <row r="85" spans="1:12" s="150" customFormat="1" ht="12.75" hidden="1" outlineLevel="1">
      <c r="A85" s="155" t="s">
        <v>621</v>
      </c>
      <c r="B85" s="225">
        <v>906</v>
      </c>
      <c r="C85" s="225">
        <v>4</v>
      </c>
      <c r="D85" s="225">
        <v>51</v>
      </c>
      <c r="E85" s="225">
        <v>8</v>
      </c>
      <c r="F85" s="225">
        <v>397</v>
      </c>
      <c r="G85" s="225">
        <v>26</v>
      </c>
      <c r="H85" s="225">
        <v>167</v>
      </c>
      <c r="I85" s="225">
        <v>55</v>
      </c>
      <c r="J85" s="225">
        <v>126</v>
      </c>
      <c r="K85" s="225">
        <v>24</v>
      </c>
      <c r="L85" s="225">
        <v>48</v>
      </c>
    </row>
    <row r="86" spans="1:12" s="150" customFormat="1" ht="12.75" hidden="1" outlineLevel="1">
      <c r="A86" s="155" t="s">
        <v>622</v>
      </c>
      <c r="B86" s="225">
        <v>853</v>
      </c>
      <c r="C86" s="225">
        <v>11</v>
      </c>
      <c r="D86" s="225">
        <v>67</v>
      </c>
      <c r="E86" s="225">
        <v>20</v>
      </c>
      <c r="F86" s="225">
        <v>373</v>
      </c>
      <c r="G86" s="225">
        <v>37</v>
      </c>
      <c r="H86" s="225">
        <v>135</v>
      </c>
      <c r="I86" s="225">
        <v>73</v>
      </c>
      <c r="J86" s="225">
        <v>69</v>
      </c>
      <c r="K86" s="225">
        <v>32</v>
      </c>
      <c r="L86" s="225">
        <v>36</v>
      </c>
    </row>
    <row r="87" spans="1:12" s="150" customFormat="1" ht="12.75" hidden="1" outlineLevel="1">
      <c r="A87" s="155" t="s">
        <v>623</v>
      </c>
      <c r="B87" s="225">
        <v>732</v>
      </c>
      <c r="C87" s="225">
        <v>6</v>
      </c>
      <c r="D87" s="225">
        <v>69</v>
      </c>
      <c r="E87" s="225">
        <v>11</v>
      </c>
      <c r="F87" s="225">
        <v>335</v>
      </c>
      <c r="G87" s="225">
        <v>20</v>
      </c>
      <c r="H87" s="225">
        <v>102</v>
      </c>
      <c r="I87" s="225">
        <v>49</v>
      </c>
      <c r="J87" s="225">
        <v>62</v>
      </c>
      <c r="K87" s="225">
        <v>32</v>
      </c>
      <c r="L87" s="225">
        <v>46</v>
      </c>
    </row>
    <row r="88" spans="1:12" s="150" customFormat="1" ht="12.75" hidden="1" outlineLevel="1">
      <c r="A88" s="155" t="s">
        <v>624</v>
      </c>
      <c r="B88" s="225">
        <v>694</v>
      </c>
      <c r="C88" s="225">
        <v>4</v>
      </c>
      <c r="D88" s="225">
        <v>75</v>
      </c>
      <c r="E88" s="225">
        <v>11</v>
      </c>
      <c r="F88" s="225">
        <v>351</v>
      </c>
      <c r="G88" s="225">
        <v>29</v>
      </c>
      <c r="H88" s="225">
        <v>67</v>
      </c>
      <c r="I88" s="225">
        <v>40</v>
      </c>
      <c r="J88" s="225">
        <v>50</v>
      </c>
      <c r="K88" s="225">
        <v>29</v>
      </c>
      <c r="L88" s="225">
        <v>38</v>
      </c>
    </row>
    <row r="89" spans="1:12" s="150" customFormat="1" ht="12.75" hidden="1" outlineLevel="1">
      <c r="A89" s="155" t="s">
        <v>625</v>
      </c>
      <c r="B89" s="225">
        <v>580</v>
      </c>
      <c r="C89" s="225">
        <v>4</v>
      </c>
      <c r="D89" s="225">
        <v>82</v>
      </c>
      <c r="E89" s="225">
        <v>10</v>
      </c>
      <c r="F89" s="225">
        <v>265</v>
      </c>
      <c r="G89" s="225">
        <v>24</v>
      </c>
      <c r="H89" s="225">
        <v>62</v>
      </c>
      <c r="I89" s="225">
        <v>44</v>
      </c>
      <c r="J89" s="225">
        <v>40</v>
      </c>
      <c r="K89" s="225">
        <v>17</v>
      </c>
      <c r="L89" s="225">
        <v>32</v>
      </c>
    </row>
    <row r="90" spans="1:12" s="150" customFormat="1" ht="12.75" hidden="1" outlineLevel="1">
      <c r="A90" s="155" t="s">
        <v>626</v>
      </c>
      <c r="B90" s="225">
        <v>401</v>
      </c>
      <c r="C90" s="225">
        <v>0</v>
      </c>
      <c r="D90" s="225">
        <v>72</v>
      </c>
      <c r="E90" s="225">
        <v>10</v>
      </c>
      <c r="F90" s="225">
        <v>184</v>
      </c>
      <c r="G90" s="225">
        <v>12</v>
      </c>
      <c r="H90" s="225">
        <v>45</v>
      </c>
      <c r="I90" s="225">
        <v>24</v>
      </c>
      <c r="J90" s="225">
        <v>14</v>
      </c>
      <c r="K90" s="225">
        <v>5</v>
      </c>
      <c r="L90" s="225">
        <v>35</v>
      </c>
    </row>
    <row r="91" spans="1:12" s="150" customFormat="1" ht="12.75" hidden="1" outlineLevel="1">
      <c r="A91" s="155" t="s">
        <v>627</v>
      </c>
      <c r="B91" s="225">
        <v>253</v>
      </c>
      <c r="C91" s="225">
        <v>1</v>
      </c>
      <c r="D91" s="225">
        <v>36</v>
      </c>
      <c r="E91" s="225">
        <v>9</v>
      </c>
      <c r="F91" s="225">
        <v>109</v>
      </c>
      <c r="G91" s="225">
        <v>3</v>
      </c>
      <c r="H91" s="225">
        <v>29</v>
      </c>
      <c r="I91" s="225">
        <v>8</v>
      </c>
      <c r="J91" s="225">
        <v>17</v>
      </c>
      <c r="K91" s="225">
        <v>12</v>
      </c>
      <c r="L91" s="225">
        <v>29</v>
      </c>
    </row>
    <row r="92" spans="1:12" s="150" customFormat="1" ht="12.75" hidden="1" outlineLevel="1">
      <c r="A92" s="155" t="s">
        <v>628</v>
      </c>
      <c r="B92" s="225">
        <v>165</v>
      </c>
      <c r="C92" s="225">
        <v>0</v>
      </c>
      <c r="D92" s="225">
        <v>36</v>
      </c>
      <c r="E92" s="225">
        <v>6</v>
      </c>
      <c r="F92" s="225">
        <v>57</v>
      </c>
      <c r="G92" s="225">
        <v>7</v>
      </c>
      <c r="H92" s="225">
        <v>12</v>
      </c>
      <c r="I92" s="225">
        <v>5</v>
      </c>
      <c r="J92" s="225">
        <v>8</v>
      </c>
      <c r="K92" s="225">
        <v>7</v>
      </c>
      <c r="L92" s="225">
        <v>27</v>
      </c>
    </row>
    <row r="93" spans="1:12" s="150" customFormat="1" ht="12.75" hidden="1" outlineLevel="1">
      <c r="A93" s="155" t="s">
        <v>629</v>
      </c>
      <c r="B93" s="225">
        <v>72</v>
      </c>
      <c r="C93" s="225">
        <v>0</v>
      </c>
      <c r="D93" s="225">
        <v>27</v>
      </c>
      <c r="E93" s="225">
        <v>2</v>
      </c>
      <c r="F93" s="225">
        <v>22</v>
      </c>
      <c r="G93" s="225">
        <v>1</v>
      </c>
      <c r="H93" s="225">
        <v>5</v>
      </c>
      <c r="I93" s="225">
        <v>1</v>
      </c>
      <c r="J93" s="225">
        <v>0</v>
      </c>
      <c r="K93" s="225">
        <v>2</v>
      </c>
      <c r="L93" s="225">
        <v>12</v>
      </c>
    </row>
    <row r="94" spans="1:12" s="150" customFormat="1" ht="12.75" hidden="1" outlineLevel="1">
      <c r="A94" s="155" t="s">
        <v>630</v>
      </c>
      <c r="B94" s="225">
        <v>30</v>
      </c>
      <c r="C94" s="225">
        <v>0</v>
      </c>
      <c r="D94" s="225">
        <v>10</v>
      </c>
      <c r="E94" s="225">
        <v>2</v>
      </c>
      <c r="F94" s="225">
        <v>10</v>
      </c>
      <c r="G94" s="225">
        <v>0</v>
      </c>
      <c r="H94" s="225">
        <v>2</v>
      </c>
      <c r="I94" s="225">
        <v>1</v>
      </c>
      <c r="J94" s="225">
        <v>1</v>
      </c>
      <c r="K94" s="225">
        <v>4</v>
      </c>
      <c r="L94" s="225">
        <v>0</v>
      </c>
    </row>
    <row r="95" spans="1:12" s="150" customFormat="1" ht="12.75" hidden="1" outlineLevel="1">
      <c r="A95" s="155" t="s">
        <v>611</v>
      </c>
      <c r="B95" s="225">
        <v>9</v>
      </c>
      <c r="C95" s="225">
        <v>0</v>
      </c>
      <c r="D95" s="225">
        <v>3</v>
      </c>
      <c r="E95" s="225">
        <v>0</v>
      </c>
      <c r="F95" s="225">
        <v>3</v>
      </c>
      <c r="G95" s="225">
        <v>0</v>
      </c>
      <c r="H95" s="225">
        <v>0</v>
      </c>
      <c r="I95" s="225">
        <v>0</v>
      </c>
      <c r="J95" s="225">
        <v>2</v>
      </c>
      <c r="K95" s="225">
        <v>0</v>
      </c>
      <c r="L95" s="225">
        <v>1</v>
      </c>
    </row>
    <row r="96" spans="1:12" s="150" customFormat="1" ht="21.75" customHeight="1" hidden="1" outlineLevel="1">
      <c r="A96" s="152" t="s">
        <v>307</v>
      </c>
      <c r="B96" s="225">
        <v>10242</v>
      </c>
      <c r="C96" s="225">
        <v>38</v>
      </c>
      <c r="D96" s="225">
        <v>2638</v>
      </c>
      <c r="E96" s="225">
        <v>953</v>
      </c>
      <c r="F96" s="225">
        <v>3894</v>
      </c>
      <c r="G96" s="225">
        <v>882</v>
      </c>
      <c r="H96" s="225">
        <v>491</v>
      </c>
      <c r="I96" s="225">
        <v>125</v>
      </c>
      <c r="J96" s="225">
        <v>609</v>
      </c>
      <c r="K96" s="225">
        <v>64</v>
      </c>
      <c r="L96" s="225">
        <v>548</v>
      </c>
    </row>
    <row r="97" spans="1:12" s="150" customFormat="1" ht="12.75" hidden="1" outlineLevel="1">
      <c r="A97" s="155" t="s">
        <v>615</v>
      </c>
      <c r="B97" s="225">
        <v>786</v>
      </c>
      <c r="C97" s="225">
        <v>2</v>
      </c>
      <c r="D97" s="225">
        <v>532</v>
      </c>
      <c r="E97" s="225">
        <v>98</v>
      </c>
      <c r="F97" s="225">
        <v>60</v>
      </c>
      <c r="G97" s="225">
        <v>58</v>
      </c>
      <c r="H97" s="225">
        <v>0</v>
      </c>
      <c r="I97" s="225">
        <v>0</v>
      </c>
      <c r="J97" s="225">
        <v>0</v>
      </c>
      <c r="K97" s="225">
        <v>0</v>
      </c>
      <c r="L97" s="225">
        <v>36</v>
      </c>
    </row>
    <row r="98" spans="1:12" s="150" customFormat="1" ht="12.75" hidden="1" outlineLevel="1">
      <c r="A98" s="155" t="s">
        <v>616</v>
      </c>
      <c r="B98" s="225">
        <v>767</v>
      </c>
      <c r="C98" s="225">
        <v>0</v>
      </c>
      <c r="D98" s="225">
        <v>48</v>
      </c>
      <c r="E98" s="225">
        <v>61</v>
      </c>
      <c r="F98" s="225">
        <v>304</v>
      </c>
      <c r="G98" s="225">
        <v>226</v>
      </c>
      <c r="H98" s="225">
        <v>17</v>
      </c>
      <c r="I98" s="225">
        <v>10</v>
      </c>
      <c r="J98" s="225">
        <v>77</v>
      </c>
      <c r="K98" s="225">
        <v>1</v>
      </c>
      <c r="L98" s="225">
        <v>23</v>
      </c>
    </row>
    <row r="99" spans="1:12" s="150" customFormat="1" ht="12.75" hidden="1" outlineLevel="1">
      <c r="A99" s="155" t="s">
        <v>617</v>
      </c>
      <c r="B99" s="225">
        <v>734</v>
      </c>
      <c r="C99" s="225">
        <v>1</v>
      </c>
      <c r="D99" s="225">
        <v>19</v>
      </c>
      <c r="E99" s="225">
        <v>34</v>
      </c>
      <c r="F99" s="225">
        <v>318</v>
      </c>
      <c r="G99" s="225">
        <v>109</v>
      </c>
      <c r="H99" s="225">
        <v>65</v>
      </c>
      <c r="I99" s="225">
        <v>17</v>
      </c>
      <c r="J99" s="225">
        <v>153</v>
      </c>
      <c r="K99" s="225">
        <v>2</v>
      </c>
      <c r="L99" s="225">
        <v>16</v>
      </c>
    </row>
    <row r="100" spans="1:12" s="150" customFormat="1" ht="12.75" hidden="1" outlineLevel="1">
      <c r="A100" s="155" t="s">
        <v>618</v>
      </c>
      <c r="B100" s="225">
        <v>642</v>
      </c>
      <c r="C100" s="225">
        <v>0</v>
      </c>
      <c r="D100" s="225">
        <v>21</v>
      </c>
      <c r="E100" s="225">
        <v>32</v>
      </c>
      <c r="F100" s="225">
        <v>281</v>
      </c>
      <c r="G100" s="225">
        <v>103</v>
      </c>
      <c r="H100" s="225">
        <v>60</v>
      </c>
      <c r="I100" s="225">
        <v>20</v>
      </c>
      <c r="J100" s="225">
        <v>109</v>
      </c>
      <c r="K100" s="225">
        <v>6</v>
      </c>
      <c r="L100" s="225">
        <v>10</v>
      </c>
    </row>
    <row r="101" spans="1:12" s="150" customFormat="1" ht="12.75" hidden="1" outlineLevel="1">
      <c r="A101" s="155" t="s">
        <v>619</v>
      </c>
      <c r="B101" s="225">
        <v>737</v>
      </c>
      <c r="C101" s="225">
        <v>1</v>
      </c>
      <c r="D101" s="225">
        <v>26</v>
      </c>
      <c r="E101" s="225">
        <v>29</v>
      </c>
      <c r="F101" s="225">
        <v>436</v>
      </c>
      <c r="G101" s="225">
        <v>54</v>
      </c>
      <c r="H101" s="225">
        <v>75</v>
      </c>
      <c r="I101" s="225">
        <v>15</v>
      </c>
      <c r="J101" s="225">
        <v>72</v>
      </c>
      <c r="K101" s="225">
        <v>11</v>
      </c>
      <c r="L101" s="225">
        <v>18</v>
      </c>
    </row>
    <row r="102" spans="1:12" s="150" customFormat="1" ht="12.75" hidden="1" outlineLevel="1">
      <c r="A102" s="155" t="s">
        <v>620</v>
      </c>
      <c r="B102" s="225">
        <v>914</v>
      </c>
      <c r="C102" s="225">
        <v>5</v>
      </c>
      <c r="D102" s="225">
        <v>59</v>
      </c>
      <c r="E102" s="225">
        <v>53</v>
      </c>
      <c r="F102" s="225">
        <v>546</v>
      </c>
      <c r="G102" s="225">
        <v>82</v>
      </c>
      <c r="H102" s="225">
        <v>70</v>
      </c>
      <c r="I102" s="225">
        <v>14</v>
      </c>
      <c r="J102" s="225">
        <v>57</v>
      </c>
      <c r="K102" s="225">
        <v>10</v>
      </c>
      <c r="L102" s="225">
        <v>18</v>
      </c>
    </row>
    <row r="103" spans="1:12" s="150" customFormat="1" ht="12.75" hidden="1" outlineLevel="1">
      <c r="A103" s="155" t="s">
        <v>621</v>
      </c>
      <c r="B103" s="225">
        <v>897</v>
      </c>
      <c r="C103" s="225">
        <v>0</v>
      </c>
      <c r="D103" s="225">
        <v>111</v>
      </c>
      <c r="E103" s="225">
        <v>83</v>
      </c>
      <c r="F103" s="225">
        <v>492</v>
      </c>
      <c r="G103" s="225">
        <v>65</v>
      </c>
      <c r="H103" s="225">
        <v>65</v>
      </c>
      <c r="I103" s="225">
        <v>12</v>
      </c>
      <c r="J103" s="225">
        <v>39</v>
      </c>
      <c r="K103" s="225">
        <v>9</v>
      </c>
      <c r="L103" s="225">
        <v>21</v>
      </c>
    </row>
    <row r="104" spans="1:12" s="150" customFormat="1" ht="12.75" hidden="1" outlineLevel="1">
      <c r="A104" s="155" t="s">
        <v>622</v>
      </c>
      <c r="B104" s="225">
        <v>911</v>
      </c>
      <c r="C104" s="225">
        <v>4</v>
      </c>
      <c r="D104" s="225">
        <v>184</v>
      </c>
      <c r="E104" s="225">
        <v>101</v>
      </c>
      <c r="F104" s="225">
        <v>421</v>
      </c>
      <c r="G104" s="225">
        <v>53</v>
      </c>
      <c r="H104" s="225">
        <v>50</v>
      </c>
      <c r="I104" s="225">
        <v>11</v>
      </c>
      <c r="J104" s="225">
        <v>44</v>
      </c>
      <c r="K104" s="225">
        <v>9</v>
      </c>
      <c r="L104" s="225">
        <v>34</v>
      </c>
    </row>
    <row r="105" spans="1:12" s="150" customFormat="1" ht="12.75" hidden="1" outlineLevel="1">
      <c r="A105" s="155" t="s">
        <v>623</v>
      </c>
      <c r="B105" s="225">
        <v>813</v>
      </c>
      <c r="C105" s="225">
        <v>7</v>
      </c>
      <c r="D105" s="225">
        <v>261</v>
      </c>
      <c r="E105" s="225">
        <v>109</v>
      </c>
      <c r="F105" s="225">
        <v>302</v>
      </c>
      <c r="G105" s="225">
        <v>41</v>
      </c>
      <c r="H105" s="225">
        <v>32</v>
      </c>
      <c r="I105" s="225">
        <v>10</v>
      </c>
      <c r="J105" s="225">
        <v>17</v>
      </c>
      <c r="K105" s="225">
        <v>8</v>
      </c>
      <c r="L105" s="225">
        <v>26</v>
      </c>
    </row>
    <row r="106" spans="1:12" s="150" customFormat="1" ht="12.75" hidden="1" outlineLevel="1">
      <c r="A106" s="155" t="s">
        <v>624</v>
      </c>
      <c r="B106" s="225">
        <v>798</v>
      </c>
      <c r="C106" s="225">
        <v>3</v>
      </c>
      <c r="D106" s="225">
        <v>285</v>
      </c>
      <c r="E106" s="225">
        <v>110</v>
      </c>
      <c r="F106" s="225">
        <v>269</v>
      </c>
      <c r="G106" s="225">
        <v>34</v>
      </c>
      <c r="H106" s="225">
        <v>16</v>
      </c>
      <c r="I106" s="225">
        <v>6</v>
      </c>
      <c r="J106" s="225">
        <v>17</v>
      </c>
      <c r="K106" s="225">
        <v>4</v>
      </c>
      <c r="L106" s="225">
        <v>54</v>
      </c>
    </row>
    <row r="107" spans="1:12" s="150" customFormat="1" ht="12.75" hidden="1" outlineLevel="1">
      <c r="A107" s="155" t="s">
        <v>625</v>
      </c>
      <c r="B107" s="225">
        <v>695</v>
      </c>
      <c r="C107" s="225">
        <v>4</v>
      </c>
      <c r="D107" s="225">
        <v>276</v>
      </c>
      <c r="E107" s="225">
        <v>85</v>
      </c>
      <c r="F107" s="225">
        <v>205</v>
      </c>
      <c r="G107" s="225">
        <v>24</v>
      </c>
      <c r="H107" s="225">
        <v>16</v>
      </c>
      <c r="I107" s="225">
        <v>6</v>
      </c>
      <c r="J107" s="225">
        <v>12</v>
      </c>
      <c r="K107" s="225">
        <v>0</v>
      </c>
      <c r="L107" s="225">
        <v>67</v>
      </c>
    </row>
    <row r="108" spans="1:12" s="150" customFormat="1" ht="12.75" hidden="1" outlineLevel="1">
      <c r="A108" s="155" t="s">
        <v>626</v>
      </c>
      <c r="B108" s="225">
        <v>521</v>
      </c>
      <c r="C108" s="225">
        <v>2</v>
      </c>
      <c r="D108" s="225">
        <v>254</v>
      </c>
      <c r="E108" s="225">
        <v>54</v>
      </c>
      <c r="F108" s="225">
        <v>118</v>
      </c>
      <c r="G108" s="225">
        <v>9</v>
      </c>
      <c r="H108" s="225">
        <v>14</v>
      </c>
      <c r="I108" s="225">
        <v>1</v>
      </c>
      <c r="J108" s="225">
        <v>4</v>
      </c>
      <c r="K108" s="225">
        <v>3</v>
      </c>
      <c r="L108" s="225">
        <v>62</v>
      </c>
    </row>
    <row r="109" spans="1:12" s="150" customFormat="1" ht="12.75" hidden="1" outlineLevel="1">
      <c r="A109" s="155" t="s">
        <v>627</v>
      </c>
      <c r="B109" s="225">
        <v>412</v>
      </c>
      <c r="C109" s="225">
        <v>4</v>
      </c>
      <c r="D109" s="225">
        <v>217</v>
      </c>
      <c r="E109" s="225">
        <v>49</v>
      </c>
      <c r="F109" s="225">
        <v>65</v>
      </c>
      <c r="G109" s="225">
        <v>13</v>
      </c>
      <c r="H109" s="225">
        <v>5</v>
      </c>
      <c r="I109" s="225">
        <v>3</v>
      </c>
      <c r="J109" s="225">
        <v>1</v>
      </c>
      <c r="K109" s="225">
        <v>0</v>
      </c>
      <c r="L109" s="225">
        <v>55</v>
      </c>
    </row>
    <row r="110" spans="1:12" s="150" customFormat="1" ht="12.75" hidden="1" outlineLevel="1">
      <c r="A110" s="155" t="s">
        <v>628</v>
      </c>
      <c r="B110" s="225">
        <v>309</v>
      </c>
      <c r="C110" s="225">
        <v>3</v>
      </c>
      <c r="D110" s="225">
        <v>176</v>
      </c>
      <c r="E110" s="225">
        <v>28</v>
      </c>
      <c r="F110" s="225">
        <v>47</v>
      </c>
      <c r="G110" s="225">
        <v>7</v>
      </c>
      <c r="H110" s="225">
        <v>1</v>
      </c>
      <c r="I110" s="225">
        <v>0</v>
      </c>
      <c r="J110" s="225">
        <v>4</v>
      </c>
      <c r="K110" s="225">
        <v>0</v>
      </c>
      <c r="L110" s="225">
        <v>43</v>
      </c>
    </row>
    <row r="111" spans="1:12" s="150" customFormat="1" ht="12.75" hidden="1" outlineLevel="1">
      <c r="A111" s="155" t="s">
        <v>629</v>
      </c>
      <c r="B111" s="225">
        <v>214</v>
      </c>
      <c r="C111" s="225">
        <v>2</v>
      </c>
      <c r="D111" s="225">
        <v>125</v>
      </c>
      <c r="E111" s="225">
        <v>22</v>
      </c>
      <c r="F111" s="225">
        <v>20</v>
      </c>
      <c r="G111" s="225">
        <v>2</v>
      </c>
      <c r="H111" s="225">
        <v>5</v>
      </c>
      <c r="I111" s="225">
        <v>0</v>
      </c>
      <c r="J111" s="225">
        <v>2</v>
      </c>
      <c r="K111" s="225">
        <v>0</v>
      </c>
      <c r="L111" s="225">
        <v>36</v>
      </c>
    </row>
    <row r="112" spans="1:12" s="150" customFormat="1" ht="12.75" hidden="1" outlineLevel="1">
      <c r="A112" s="155" t="s">
        <v>630</v>
      </c>
      <c r="B112" s="225">
        <v>73</v>
      </c>
      <c r="C112" s="225">
        <v>0</v>
      </c>
      <c r="D112" s="225">
        <v>35</v>
      </c>
      <c r="E112" s="225">
        <v>3</v>
      </c>
      <c r="F112" s="225">
        <v>8</v>
      </c>
      <c r="G112" s="225">
        <v>2</v>
      </c>
      <c r="H112" s="225">
        <v>0</v>
      </c>
      <c r="I112" s="225">
        <v>0</v>
      </c>
      <c r="J112" s="225">
        <v>1</v>
      </c>
      <c r="K112" s="225">
        <v>1</v>
      </c>
      <c r="L112" s="225">
        <v>23</v>
      </c>
    </row>
    <row r="113" spans="1:12" s="150" customFormat="1" ht="12.75" hidden="1" outlineLevel="1">
      <c r="A113" s="155" t="s">
        <v>611</v>
      </c>
      <c r="B113" s="225">
        <v>19</v>
      </c>
      <c r="C113" s="225">
        <v>0</v>
      </c>
      <c r="D113" s="225">
        <v>9</v>
      </c>
      <c r="E113" s="225">
        <v>2</v>
      </c>
      <c r="F113" s="225">
        <v>2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225">
        <v>6</v>
      </c>
    </row>
    <row r="114" spans="1:12" ht="21.75" customHeight="1" hidden="1" outlineLevel="1">
      <c r="A114" s="151" t="s">
        <v>2</v>
      </c>
      <c r="B114" s="225">
        <v>10525</v>
      </c>
      <c r="C114" s="225">
        <v>219</v>
      </c>
      <c r="D114" s="225">
        <v>2580</v>
      </c>
      <c r="E114" s="225">
        <v>650</v>
      </c>
      <c r="F114" s="225">
        <v>3151</v>
      </c>
      <c r="G114" s="225">
        <v>724</v>
      </c>
      <c r="H114" s="225">
        <v>798</v>
      </c>
      <c r="I114" s="225">
        <v>295</v>
      </c>
      <c r="J114" s="225">
        <v>1203</v>
      </c>
      <c r="K114" s="225">
        <v>308</v>
      </c>
      <c r="L114" s="225">
        <v>597</v>
      </c>
    </row>
    <row r="115" spans="1:12" ht="12.75" hidden="1" outlineLevel="1">
      <c r="A115" s="155" t="s">
        <v>615</v>
      </c>
      <c r="B115" s="225">
        <v>558</v>
      </c>
      <c r="C115" s="225">
        <v>6</v>
      </c>
      <c r="D115" s="225">
        <v>381</v>
      </c>
      <c r="E115" s="225">
        <v>74</v>
      </c>
      <c r="F115" s="225">
        <v>20</v>
      </c>
      <c r="G115" s="225">
        <v>32</v>
      </c>
      <c r="H115" s="225">
        <v>0</v>
      </c>
      <c r="I115" s="225">
        <v>0</v>
      </c>
      <c r="J115" s="225">
        <v>0</v>
      </c>
      <c r="K115" s="225">
        <v>0</v>
      </c>
      <c r="L115" s="225">
        <v>45</v>
      </c>
    </row>
    <row r="116" spans="1:12" ht="12.75" hidden="1" outlineLevel="1">
      <c r="A116" s="155" t="s">
        <v>616</v>
      </c>
      <c r="B116" s="225">
        <v>599</v>
      </c>
      <c r="C116" s="225">
        <v>2</v>
      </c>
      <c r="D116" s="225">
        <v>136</v>
      </c>
      <c r="E116" s="225">
        <v>65</v>
      </c>
      <c r="F116" s="225">
        <v>188</v>
      </c>
      <c r="G116" s="225">
        <v>126</v>
      </c>
      <c r="H116" s="225">
        <v>10</v>
      </c>
      <c r="I116" s="225">
        <v>1</v>
      </c>
      <c r="J116" s="225">
        <v>30</v>
      </c>
      <c r="K116" s="225">
        <v>0</v>
      </c>
      <c r="L116" s="225">
        <v>41</v>
      </c>
    </row>
    <row r="117" spans="1:12" ht="12.75" hidden="1" outlineLevel="1">
      <c r="A117" s="155" t="s">
        <v>617</v>
      </c>
      <c r="B117" s="225">
        <v>685</v>
      </c>
      <c r="C117" s="225">
        <v>16</v>
      </c>
      <c r="D117" s="225">
        <v>158</v>
      </c>
      <c r="E117" s="225">
        <v>34</v>
      </c>
      <c r="F117" s="225">
        <v>239</v>
      </c>
      <c r="G117" s="225">
        <v>60</v>
      </c>
      <c r="H117" s="225">
        <v>39</v>
      </c>
      <c r="I117" s="225">
        <v>4</v>
      </c>
      <c r="J117" s="225">
        <v>88</v>
      </c>
      <c r="K117" s="225">
        <v>4</v>
      </c>
      <c r="L117" s="225">
        <v>43</v>
      </c>
    </row>
    <row r="118" spans="1:12" ht="12.75" hidden="1" outlineLevel="1">
      <c r="A118" s="155" t="s">
        <v>618</v>
      </c>
      <c r="B118" s="225">
        <v>935</v>
      </c>
      <c r="C118" s="225">
        <v>17</v>
      </c>
      <c r="D118" s="225">
        <v>214</v>
      </c>
      <c r="E118" s="225">
        <v>65</v>
      </c>
      <c r="F118" s="225">
        <v>262</v>
      </c>
      <c r="G118" s="225">
        <v>76</v>
      </c>
      <c r="H118" s="225">
        <v>78</v>
      </c>
      <c r="I118" s="225">
        <v>15</v>
      </c>
      <c r="J118" s="225">
        <v>139</v>
      </c>
      <c r="K118" s="225">
        <v>14</v>
      </c>
      <c r="L118" s="225">
        <v>55</v>
      </c>
    </row>
    <row r="119" spans="1:12" ht="12.75" hidden="1" outlineLevel="1">
      <c r="A119" s="155" t="s">
        <v>619</v>
      </c>
      <c r="B119" s="225">
        <v>1163</v>
      </c>
      <c r="C119" s="225">
        <v>22</v>
      </c>
      <c r="D119" s="225">
        <v>258</v>
      </c>
      <c r="E119" s="225">
        <v>78</v>
      </c>
      <c r="F119" s="225">
        <v>347</v>
      </c>
      <c r="G119" s="225">
        <v>64</v>
      </c>
      <c r="H119" s="225">
        <v>93</v>
      </c>
      <c r="I119" s="225">
        <v>26</v>
      </c>
      <c r="J119" s="225">
        <v>191</v>
      </c>
      <c r="K119" s="225">
        <v>25</v>
      </c>
      <c r="L119" s="225">
        <v>59</v>
      </c>
    </row>
    <row r="120" spans="1:12" ht="12.75" hidden="1" outlineLevel="1">
      <c r="A120" s="155" t="s">
        <v>620</v>
      </c>
      <c r="B120" s="225">
        <v>1277</v>
      </c>
      <c r="C120" s="225">
        <v>17</v>
      </c>
      <c r="D120" s="225">
        <v>263</v>
      </c>
      <c r="E120" s="225">
        <v>59</v>
      </c>
      <c r="F120" s="225">
        <v>387</v>
      </c>
      <c r="G120" s="225">
        <v>70</v>
      </c>
      <c r="H120" s="225">
        <v>147</v>
      </c>
      <c r="I120" s="225">
        <v>47</v>
      </c>
      <c r="J120" s="225">
        <v>189</v>
      </c>
      <c r="K120" s="225">
        <v>46</v>
      </c>
      <c r="L120" s="225">
        <v>52</v>
      </c>
    </row>
    <row r="121" spans="1:12" ht="12.75" hidden="1" outlineLevel="1">
      <c r="A121" s="155" t="s">
        <v>621</v>
      </c>
      <c r="B121" s="225">
        <v>1281</v>
      </c>
      <c r="C121" s="225">
        <v>24</v>
      </c>
      <c r="D121" s="225">
        <v>261</v>
      </c>
      <c r="E121" s="225">
        <v>52</v>
      </c>
      <c r="F121" s="225">
        <v>415</v>
      </c>
      <c r="G121" s="225">
        <v>95</v>
      </c>
      <c r="H121" s="225">
        <v>119</v>
      </c>
      <c r="I121" s="225">
        <v>38</v>
      </c>
      <c r="J121" s="225">
        <v>187</v>
      </c>
      <c r="K121" s="225">
        <v>44</v>
      </c>
      <c r="L121" s="225">
        <v>46</v>
      </c>
    </row>
    <row r="122" spans="1:12" ht="12.75" hidden="1" outlineLevel="1">
      <c r="A122" s="155" t="s">
        <v>622</v>
      </c>
      <c r="B122" s="225">
        <v>1090</v>
      </c>
      <c r="C122" s="225">
        <v>26</v>
      </c>
      <c r="D122" s="225">
        <v>229</v>
      </c>
      <c r="E122" s="225">
        <v>54</v>
      </c>
      <c r="F122" s="225">
        <v>377</v>
      </c>
      <c r="G122" s="225">
        <v>56</v>
      </c>
      <c r="H122" s="225">
        <v>85</v>
      </c>
      <c r="I122" s="225">
        <v>41</v>
      </c>
      <c r="J122" s="225">
        <v>133</v>
      </c>
      <c r="K122" s="225">
        <v>39</v>
      </c>
      <c r="L122" s="225">
        <v>50</v>
      </c>
    </row>
    <row r="123" spans="1:12" ht="12.75" hidden="1" outlineLevel="1">
      <c r="A123" s="155" t="s">
        <v>623</v>
      </c>
      <c r="B123" s="225">
        <v>913</v>
      </c>
      <c r="C123" s="225">
        <v>44</v>
      </c>
      <c r="D123" s="225">
        <v>235</v>
      </c>
      <c r="E123" s="225">
        <v>54</v>
      </c>
      <c r="F123" s="225">
        <v>286</v>
      </c>
      <c r="G123" s="225">
        <v>40</v>
      </c>
      <c r="H123" s="225">
        <v>59</v>
      </c>
      <c r="I123" s="225">
        <v>32</v>
      </c>
      <c r="J123" s="225">
        <v>75</v>
      </c>
      <c r="K123" s="225">
        <v>35</v>
      </c>
      <c r="L123" s="225">
        <v>53</v>
      </c>
    </row>
    <row r="124" spans="1:12" ht="12.75" hidden="1" outlineLevel="1">
      <c r="A124" s="155" t="s">
        <v>624</v>
      </c>
      <c r="B124" s="225">
        <v>755</v>
      </c>
      <c r="C124" s="225">
        <v>21</v>
      </c>
      <c r="D124" s="225">
        <v>199</v>
      </c>
      <c r="E124" s="225">
        <v>45</v>
      </c>
      <c r="F124" s="225">
        <v>243</v>
      </c>
      <c r="G124" s="225">
        <v>30</v>
      </c>
      <c r="H124" s="225">
        <v>67</v>
      </c>
      <c r="I124" s="225">
        <v>24</v>
      </c>
      <c r="J124" s="225">
        <v>70</v>
      </c>
      <c r="K124" s="225">
        <v>24</v>
      </c>
      <c r="L124" s="225">
        <v>32</v>
      </c>
    </row>
    <row r="125" spans="1:12" ht="12.75" hidden="1" outlineLevel="1">
      <c r="A125" s="155" t="s">
        <v>625</v>
      </c>
      <c r="B125" s="225">
        <v>513</v>
      </c>
      <c r="C125" s="225">
        <v>14</v>
      </c>
      <c r="D125" s="225">
        <v>93</v>
      </c>
      <c r="E125" s="225">
        <v>26</v>
      </c>
      <c r="F125" s="225">
        <v>180</v>
      </c>
      <c r="G125" s="225">
        <v>21</v>
      </c>
      <c r="H125" s="225">
        <v>47</v>
      </c>
      <c r="I125" s="225">
        <v>24</v>
      </c>
      <c r="J125" s="225">
        <v>40</v>
      </c>
      <c r="K125" s="225">
        <v>28</v>
      </c>
      <c r="L125" s="225">
        <v>40</v>
      </c>
    </row>
    <row r="126" spans="1:12" ht="12.75" hidden="1" outlineLevel="1">
      <c r="A126" s="155" t="s">
        <v>626</v>
      </c>
      <c r="B126" s="225">
        <v>322</v>
      </c>
      <c r="C126" s="225">
        <v>6</v>
      </c>
      <c r="D126" s="225">
        <v>43</v>
      </c>
      <c r="E126" s="225">
        <v>20</v>
      </c>
      <c r="F126" s="225">
        <v>100</v>
      </c>
      <c r="G126" s="225">
        <v>23</v>
      </c>
      <c r="H126" s="225">
        <v>32</v>
      </c>
      <c r="I126" s="225">
        <v>19</v>
      </c>
      <c r="J126" s="225">
        <v>22</v>
      </c>
      <c r="K126" s="225">
        <v>27</v>
      </c>
      <c r="L126" s="225">
        <v>30</v>
      </c>
    </row>
    <row r="127" spans="1:12" ht="12.75" hidden="1" outlineLevel="1">
      <c r="A127" s="155" t="s">
        <v>627</v>
      </c>
      <c r="B127" s="225">
        <v>164</v>
      </c>
      <c r="C127" s="225">
        <v>3</v>
      </c>
      <c r="D127" s="225">
        <v>39</v>
      </c>
      <c r="E127" s="225">
        <v>7</v>
      </c>
      <c r="F127" s="225">
        <v>45</v>
      </c>
      <c r="G127" s="225">
        <v>13</v>
      </c>
      <c r="H127" s="225">
        <v>10</v>
      </c>
      <c r="I127" s="225">
        <v>10</v>
      </c>
      <c r="J127" s="225">
        <v>17</v>
      </c>
      <c r="K127" s="225">
        <v>7</v>
      </c>
      <c r="L127" s="225">
        <v>13</v>
      </c>
    </row>
    <row r="128" spans="1:12" ht="12.75" hidden="1" outlineLevel="1">
      <c r="A128" s="155" t="s">
        <v>628</v>
      </c>
      <c r="B128" s="225">
        <v>147</v>
      </c>
      <c r="C128" s="225">
        <v>0</v>
      </c>
      <c r="D128" s="225">
        <v>41</v>
      </c>
      <c r="E128" s="225">
        <v>10</v>
      </c>
      <c r="F128" s="225">
        <v>28</v>
      </c>
      <c r="G128" s="225">
        <v>14</v>
      </c>
      <c r="H128" s="225">
        <v>4</v>
      </c>
      <c r="I128" s="225">
        <v>10</v>
      </c>
      <c r="J128" s="225">
        <v>11</v>
      </c>
      <c r="K128" s="225">
        <v>9</v>
      </c>
      <c r="L128" s="225">
        <v>20</v>
      </c>
    </row>
    <row r="129" spans="1:12" ht="12.75" hidden="1" outlineLevel="1">
      <c r="A129" s="155" t="s">
        <v>629</v>
      </c>
      <c r="B129" s="225">
        <v>87</v>
      </c>
      <c r="C129" s="225">
        <v>1</v>
      </c>
      <c r="D129" s="225">
        <v>20</v>
      </c>
      <c r="E129" s="225">
        <v>3</v>
      </c>
      <c r="F129" s="225">
        <v>27</v>
      </c>
      <c r="G129" s="225">
        <v>2</v>
      </c>
      <c r="H129" s="225">
        <v>6</v>
      </c>
      <c r="I129" s="225">
        <v>3</v>
      </c>
      <c r="J129" s="225">
        <v>8</v>
      </c>
      <c r="K129" s="225">
        <v>5</v>
      </c>
      <c r="L129" s="225">
        <v>12</v>
      </c>
    </row>
    <row r="130" spans="1:12" ht="12.75" hidden="1" outlineLevel="1">
      <c r="A130" s="155" t="s">
        <v>630</v>
      </c>
      <c r="B130" s="225">
        <v>29</v>
      </c>
      <c r="C130" s="225">
        <v>0</v>
      </c>
      <c r="D130" s="225">
        <v>9</v>
      </c>
      <c r="E130" s="225">
        <v>3</v>
      </c>
      <c r="F130" s="225">
        <v>5</v>
      </c>
      <c r="G130" s="225">
        <v>2</v>
      </c>
      <c r="H130" s="225">
        <v>2</v>
      </c>
      <c r="I130" s="225">
        <v>1</v>
      </c>
      <c r="J130" s="225">
        <v>3</v>
      </c>
      <c r="K130" s="225">
        <v>1</v>
      </c>
      <c r="L130" s="225">
        <v>3</v>
      </c>
    </row>
    <row r="131" spans="1:12" ht="12.75" hidden="1" outlineLevel="1">
      <c r="A131" s="155" t="s">
        <v>611</v>
      </c>
      <c r="B131" s="225">
        <v>7</v>
      </c>
      <c r="C131" s="225">
        <v>0</v>
      </c>
      <c r="D131" s="225">
        <v>1</v>
      </c>
      <c r="E131" s="225">
        <v>1</v>
      </c>
      <c r="F131" s="225">
        <v>2</v>
      </c>
      <c r="G131" s="225">
        <v>0</v>
      </c>
      <c r="H131" s="225">
        <v>0</v>
      </c>
      <c r="I131" s="225">
        <v>0</v>
      </c>
      <c r="J131" s="225">
        <v>0</v>
      </c>
      <c r="K131" s="225">
        <v>0</v>
      </c>
      <c r="L131" s="225">
        <v>3</v>
      </c>
    </row>
    <row r="132" spans="1:12" s="150" customFormat="1" ht="21.75" customHeight="1" hidden="1" outlineLevel="1">
      <c r="A132" s="152" t="s">
        <v>306</v>
      </c>
      <c r="B132" s="225">
        <v>5333</v>
      </c>
      <c r="C132" s="225">
        <v>96</v>
      </c>
      <c r="D132" s="225">
        <v>1219</v>
      </c>
      <c r="E132" s="225">
        <v>208</v>
      </c>
      <c r="F132" s="225">
        <v>1604</v>
      </c>
      <c r="G132" s="225">
        <v>276</v>
      </c>
      <c r="H132" s="225">
        <v>492</v>
      </c>
      <c r="I132" s="225">
        <v>214</v>
      </c>
      <c r="J132" s="225">
        <v>695</v>
      </c>
      <c r="K132" s="225">
        <v>236</v>
      </c>
      <c r="L132" s="225">
        <v>293</v>
      </c>
    </row>
    <row r="133" spans="1:12" s="150" customFormat="1" ht="12.75" hidden="1" outlineLevel="1">
      <c r="A133" s="155" t="s">
        <v>615</v>
      </c>
      <c r="B133" s="225">
        <v>276</v>
      </c>
      <c r="C133" s="225">
        <v>5</v>
      </c>
      <c r="D133" s="225">
        <v>187</v>
      </c>
      <c r="E133" s="225">
        <v>32</v>
      </c>
      <c r="F133" s="225">
        <v>12</v>
      </c>
      <c r="G133" s="225">
        <v>15</v>
      </c>
      <c r="H133" s="225">
        <v>0</v>
      </c>
      <c r="I133" s="225">
        <v>0</v>
      </c>
      <c r="J133" s="225">
        <v>0</v>
      </c>
      <c r="K133" s="225">
        <v>0</v>
      </c>
      <c r="L133" s="225">
        <v>25</v>
      </c>
    </row>
    <row r="134" spans="1:12" s="150" customFormat="1" ht="12.75" hidden="1" outlineLevel="1">
      <c r="A134" s="155" t="s">
        <v>616</v>
      </c>
      <c r="B134" s="225">
        <v>286</v>
      </c>
      <c r="C134" s="225">
        <v>0</v>
      </c>
      <c r="D134" s="225">
        <v>65</v>
      </c>
      <c r="E134" s="225">
        <v>25</v>
      </c>
      <c r="F134" s="225">
        <v>108</v>
      </c>
      <c r="G134" s="225">
        <v>49</v>
      </c>
      <c r="H134" s="225">
        <v>7</v>
      </c>
      <c r="I134" s="225">
        <v>1</v>
      </c>
      <c r="J134" s="225">
        <v>9</v>
      </c>
      <c r="K134" s="225">
        <v>0</v>
      </c>
      <c r="L134" s="225">
        <v>22</v>
      </c>
    </row>
    <row r="135" spans="1:12" s="150" customFormat="1" ht="12.75" hidden="1" outlineLevel="1">
      <c r="A135" s="155" t="s">
        <v>617</v>
      </c>
      <c r="B135" s="225">
        <v>336</v>
      </c>
      <c r="C135" s="225">
        <v>5</v>
      </c>
      <c r="D135" s="225">
        <v>77</v>
      </c>
      <c r="E135" s="225">
        <v>14</v>
      </c>
      <c r="F135" s="225">
        <v>127</v>
      </c>
      <c r="G135" s="225">
        <v>30</v>
      </c>
      <c r="H135" s="225">
        <v>21</v>
      </c>
      <c r="I135" s="225">
        <v>2</v>
      </c>
      <c r="J135" s="225">
        <v>35</v>
      </c>
      <c r="K135" s="225">
        <v>2</v>
      </c>
      <c r="L135" s="225">
        <v>23</v>
      </c>
    </row>
    <row r="136" spans="1:12" s="150" customFormat="1" ht="12.75" hidden="1" outlineLevel="1">
      <c r="A136" s="155" t="s">
        <v>618</v>
      </c>
      <c r="B136" s="225">
        <v>437</v>
      </c>
      <c r="C136" s="225">
        <v>7</v>
      </c>
      <c r="D136" s="225">
        <v>92</v>
      </c>
      <c r="E136" s="225">
        <v>30</v>
      </c>
      <c r="F136" s="225">
        <v>125</v>
      </c>
      <c r="G136" s="225">
        <v>32</v>
      </c>
      <c r="H136" s="225">
        <v>44</v>
      </c>
      <c r="I136" s="225">
        <v>10</v>
      </c>
      <c r="J136" s="225">
        <v>69</v>
      </c>
      <c r="K136" s="225">
        <v>5</v>
      </c>
      <c r="L136" s="225">
        <v>23</v>
      </c>
    </row>
    <row r="137" spans="1:12" s="150" customFormat="1" ht="12.75" hidden="1" outlineLevel="1">
      <c r="A137" s="155" t="s">
        <v>619</v>
      </c>
      <c r="B137" s="225">
        <v>552</v>
      </c>
      <c r="C137" s="225">
        <v>11</v>
      </c>
      <c r="D137" s="225">
        <v>138</v>
      </c>
      <c r="E137" s="225">
        <v>22</v>
      </c>
      <c r="F137" s="225">
        <v>152</v>
      </c>
      <c r="G137" s="225">
        <v>19</v>
      </c>
      <c r="H137" s="225">
        <v>58</v>
      </c>
      <c r="I137" s="225">
        <v>14</v>
      </c>
      <c r="J137" s="225">
        <v>92</v>
      </c>
      <c r="K137" s="225">
        <v>16</v>
      </c>
      <c r="L137" s="225">
        <v>30</v>
      </c>
    </row>
    <row r="138" spans="1:12" s="150" customFormat="1" ht="12.75" hidden="1" outlineLevel="1">
      <c r="A138" s="155" t="s">
        <v>620</v>
      </c>
      <c r="B138" s="225">
        <v>607</v>
      </c>
      <c r="C138" s="225">
        <v>7</v>
      </c>
      <c r="D138" s="225">
        <v>114</v>
      </c>
      <c r="E138" s="225">
        <v>17</v>
      </c>
      <c r="F138" s="225">
        <v>170</v>
      </c>
      <c r="G138" s="225">
        <v>28</v>
      </c>
      <c r="H138" s="225">
        <v>85</v>
      </c>
      <c r="I138" s="225">
        <v>24</v>
      </c>
      <c r="J138" s="225">
        <v>104</v>
      </c>
      <c r="K138" s="225">
        <v>34</v>
      </c>
      <c r="L138" s="225">
        <v>24</v>
      </c>
    </row>
    <row r="139" spans="1:12" s="150" customFormat="1" ht="12.75" hidden="1" outlineLevel="1">
      <c r="A139" s="155" t="s">
        <v>621</v>
      </c>
      <c r="B139" s="225">
        <v>610</v>
      </c>
      <c r="C139" s="225">
        <v>12</v>
      </c>
      <c r="D139" s="225">
        <v>109</v>
      </c>
      <c r="E139" s="225">
        <v>11</v>
      </c>
      <c r="F139" s="225">
        <v>188</v>
      </c>
      <c r="G139" s="225">
        <v>30</v>
      </c>
      <c r="H139" s="225">
        <v>64</v>
      </c>
      <c r="I139" s="225">
        <v>26</v>
      </c>
      <c r="J139" s="225">
        <v>119</v>
      </c>
      <c r="K139" s="225">
        <v>31</v>
      </c>
      <c r="L139" s="225">
        <v>20</v>
      </c>
    </row>
    <row r="140" spans="1:12" s="150" customFormat="1" ht="12.75" hidden="1" outlineLevel="1">
      <c r="A140" s="155" t="s">
        <v>622</v>
      </c>
      <c r="B140" s="225">
        <v>550</v>
      </c>
      <c r="C140" s="225">
        <v>11</v>
      </c>
      <c r="D140" s="225">
        <v>104</v>
      </c>
      <c r="E140" s="225">
        <v>12</v>
      </c>
      <c r="F140" s="225">
        <v>175</v>
      </c>
      <c r="G140" s="225">
        <v>18</v>
      </c>
      <c r="H140" s="225">
        <v>59</v>
      </c>
      <c r="I140" s="225">
        <v>35</v>
      </c>
      <c r="J140" s="225">
        <v>84</v>
      </c>
      <c r="K140" s="225">
        <v>32</v>
      </c>
      <c r="L140" s="225">
        <v>20</v>
      </c>
    </row>
    <row r="141" spans="1:12" s="150" customFormat="1" ht="12.75" hidden="1" outlineLevel="1">
      <c r="A141" s="155" t="s">
        <v>623</v>
      </c>
      <c r="B141" s="225">
        <v>506</v>
      </c>
      <c r="C141" s="225">
        <v>23</v>
      </c>
      <c r="D141" s="225">
        <v>119</v>
      </c>
      <c r="E141" s="225">
        <v>14</v>
      </c>
      <c r="F141" s="225">
        <v>158</v>
      </c>
      <c r="G141" s="225">
        <v>17</v>
      </c>
      <c r="H141" s="225">
        <v>39</v>
      </c>
      <c r="I141" s="225">
        <v>24</v>
      </c>
      <c r="J141" s="225">
        <v>48</v>
      </c>
      <c r="K141" s="225">
        <v>31</v>
      </c>
      <c r="L141" s="225">
        <v>33</v>
      </c>
    </row>
    <row r="142" spans="1:12" s="150" customFormat="1" ht="12.75" hidden="1" outlineLevel="1">
      <c r="A142" s="155" t="s">
        <v>624</v>
      </c>
      <c r="B142" s="225">
        <v>457</v>
      </c>
      <c r="C142" s="225">
        <v>7</v>
      </c>
      <c r="D142" s="225">
        <v>104</v>
      </c>
      <c r="E142" s="225">
        <v>15</v>
      </c>
      <c r="F142" s="225">
        <v>155</v>
      </c>
      <c r="G142" s="225">
        <v>17</v>
      </c>
      <c r="H142" s="225">
        <v>48</v>
      </c>
      <c r="I142" s="225">
        <v>19</v>
      </c>
      <c r="J142" s="225">
        <v>54</v>
      </c>
      <c r="K142" s="225">
        <v>21</v>
      </c>
      <c r="L142" s="225">
        <v>17</v>
      </c>
    </row>
    <row r="143" spans="1:12" s="150" customFormat="1" ht="12.75" hidden="1" outlineLevel="1">
      <c r="A143" s="155" t="s">
        <v>625</v>
      </c>
      <c r="B143" s="225">
        <v>311</v>
      </c>
      <c r="C143" s="225">
        <v>4</v>
      </c>
      <c r="D143" s="225">
        <v>57</v>
      </c>
      <c r="E143" s="225">
        <v>9</v>
      </c>
      <c r="F143" s="225">
        <v>105</v>
      </c>
      <c r="G143" s="225">
        <v>6</v>
      </c>
      <c r="H143" s="225">
        <v>35</v>
      </c>
      <c r="I143" s="225">
        <v>22</v>
      </c>
      <c r="J143" s="225">
        <v>31</v>
      </c>
      <c r="K143" s="225">
        <v>23</v>
      </c>
      <c r="L143" s="225">
        <v>19</v>
      </c>
    </row>
    <row r="144" spans="1:12" s="150" customFormat="1" ht="12.75" hidden="1" outlineLevel="1">
      <c r="A144" s="155" t="s">
        <v>626</v>
      </c>
      <c r="B144" s="225">
        <v>190</v>
      </c>
      <c r="C144" s="225">
        <v>3</v>
      </c>
      <c r="D144" s="225">
        <v>18</v>
      </c>
      <c r="E144" s="225">
        <v>1</v>
      </c>
      <c r="F144" s="225">
        <v>68</v>
      </c>
      <c r="G144" s="225">
        <v>6</v>
      </c>
      <c r="H144" s="225">
        <v>17</v>
      </c>
      <c r="I144" s="225">
        <v>16</v>
      </c>
      <c r="J144" s="225">
        <v>19</v>
      </c>
      <c r="K144" s="225">
        <v>24</v>
      </c>
      <c r="L144" s="225">
        <v>18</v>
      </c>
    </row>
    <row r="145" spans="1:12" s="150" customFormat="1" ht="12.75" hidden="1" outlineLevel="1">
      <c r="A145" s="155" t="s">
        <v>627</v>
      </c>
      <c r="B145" s="225">
        <v>87</v>
      </c>
      <c r="C145" s="225">
        <v>1</v>
      </c>
      <c r="D145" s="225">
        <v>18</v>
      </c>
      <c r="E145" s="225">
        <v>2</v>
      </c>
      <c r="F145" s="225">
        <v>26</v>
      </c>
      <c r="G145" s="225">
        <v>4</v>
      </c>
      <c r="H145" s="225">
        <v>8</v>
      </c>
      <c r="I145" s="225">
        <v>7</v>
      </c>
      <c r="J145" s="225">
        <v>12</v>
      </c>
      <c r="K145" s="225">
        <v>6</v>
      </c>
      <c r="L145" s="225">
        <v>3</v>
      </c>
    </row>
    <row r="146" spans="1:12" s="150" customFormat="1" ht="12.75" hidden="1" outlineLevel="1">
      <c r="A146" s="155" t="s">
        <v>628</v>
      </c>
      <c r="B146" s="225">
        <v>76</v>
      </c>
      <c r="C146" s="225">
        <v>0</v>
      </c>
      <c r="D146" s="225">
        <v>12</v>
      </c>
      <c r="E146" s="225">
        <v>2</v>
      </c>
      <c r="F146" s="225">
        <v>19</v>
      </c>
      <c r="G146" s="225">
        <v>5</v>
      </c>
      <c r="H146" s="225">
        <v>3</v>
      </c>
      <c r="I146" s="225">
        <v>10</v>
      </c>
      <c r="J146" s="225">
        <v>10</v>
      </c>
      <c r="K146" s="225">
        <v>6</v>
      </c>
      <c r="L146" s="225">
        <v>9</v>
      </c>
    </row>
    <row r="147" spans="1:12" s="150" customFormat="1" ht="12.75" hidden="1" outlineLevel="1">
      <c r="A147" s="155" t="s">
        <v>629</v>
      </c>
      <c r="B147" s="225">
        <v>34</v>
      </c>
      <c r="C147" s="225">
        <v>0</v>
      </c>
      <c r="D147" s="225">
        <v>3</v>
      </c>
      <c r="E147" s="225">
        <v>0</v>
      </c>
      <c r="F147" s="225">
        <v>11</v>
      </c>
      <c r="G147" s="225">
        <v>0</v>
      </c>
      <c r="H147" s="225">
        <v>3</v>
      </c>
      <c r="I147" s="225">
        <v>3</v>
      </c>
      <c r="J147" s="225">
        <v>6</v>
      </c>
      <c r="K147" s="225">
        <v>4</v>
      </c>
      <c r="L147" s="225">
        <v>4</v>
      </c>
    </row>
    <row r="148" spans="1:12" s="150" customFormat="1" ht="12.75" hidden="1" outlineLevel="1">
      <c r="A148" s="155" t="s">
        <v>630</v>
      </c>
      <c r="B148" s="225">
        <v>15</v>
      </c>
      <c r="C148" s="225">
        <v>0</v>
      </c>
      <c r="D148" s="225">
        <v>2</v>
      </c>
      <c r="E148" s="225">
        <v>1</v>
      </c>
      <c r="F148" s="225">
        <v>4</v>
      </c>
      <c r="G148" s="225">
        <v>0</v>
      </c>
      <c r="H148" s="225">
        <v>1</v>
      </c>
      <c r="I148" s="225">
        <v>1</v>
      </c>
      <c r="J148" s="225">
        <v>3</v>
      </c>
      <c r="K148" s="225">
        <v>1</v>
      </c>
      <c r="L148" s="225">
        <v>2</v>
      </c>
    </row>
    <row r="149" spans="1:12" s="150" customFormat="1" ht="12.75" hidden="1" outlineLevel="1">
      <c r="A149" s="155" t="s">
        <v>611</v>
      </c>
      <c r="B149" s="225">
        <v>3</v>
      </c>
      <c r="C149" s="225">
        <v>0</v>
      </c>
      <c r="D149" s="225">
        <v>0</v>
      </c>
      <c r="E149" s="225">
        <v>1</v>
      </c>
      <c r="F149" s="225">
        <v>1</v>
      </c>
      <c r="G149" s="225">
        <v>0</v>
      </c>
      <c r="H149" s="225">
        <v>0</v>
      </c>
      <c r="I149" s="225">
        <v>0</v>
      </c>
      <c r="J149" s="225">
        <v>0</v>
      </c>
      <c r="K149" s="225">
        <v>0</v>
      </c>
      <c r="L149" s="225">
        <v>1</v>
      </c>
    </row>
    <row r="150" spans="1:12" s="150" customFormat="1" ht="21.75" customHeight="1" hidden="1" outlineLevel="1">
      <c r="A150" s="152" t="s">
        <v>307</v>
      </c>
      <c r="B150" s="225">
        <v>5192</v>
      </c>
      <c r="C150" s="225">
        <v>123</v>
      </c>
      <c r="D150" s="225">
        <v>1361</v>
      </c>
      <c r="E150" s="225">
        <v>442</v>
      </c>
      <c r="F150" s="225">
        <v>1547</v>
      </c>
      <c r="G150" s="225">
        <v>448</v>
      </c>
      <c r="H150" s="225">
        <v>306</v>
      </c>
      <c r="I150" s="225">
        <v>81</v>
      </c>
      <c r="J150" s="225">
        <v>508</v>
      </c>
      <c r="K150" s="225">
        <v>72</v>
      </c>
      <c r="L150" s="225">
        <v>304</v>
      </c>
    </row>
    <row r="151" spans="1:12" s="150" customFormat="1" ht="12.75" hidden="1" outlineLevel="1">
      <c r="A151" s="155" t="s">
        <v>615</v>
      </c>
      <c r="B151" s="225">
        <v>282</v>
      </c>
      <c r="C151" s="225">
        <v>1</v>
      </c>
      <c r="D151" s="225">
        <v>194</v>
      </c>
      <c r="E151" s="225">
        <v>42</v>
      </c>
      <c r="F151" s="225">
        <v>8</v>
      </c>
      <c r="G151" s="225">
        <v>17</v>
      </c>
      <c r="H151" s="225">
        <v>0</v>
      </c>
      <c r="I151" s="225">
        <v>0</v>
      </c>
      <c r="J151" s="225">
        <v>0</v>
      </c>
      <c r="K151" s="225">
        <v>0</v>
      </c>
      <c r="L151" s="225">
        <v>20</v>
      </c>
    </row>
    <row r="152" spans="1:12" s="150" customFormat="1" ht="12.75" hidden="1" outlineLevel="1">
      <c r="A152" s="155" t="s">
        <v>616</v>
      </c>
      <c r="B152" s="225">
        <v>313</v>
      </c>
      <c r="C152" s="225">
        <v>2</v>
      </c>
      <c r="D152" s="225">
        <v>71</v>
      </c>
      <c r="E152" s="225">
        <v>40</v>
      </c>
      <c r="F152" s="225">
        <v>80</v>
      </c>
      <c r="G152" s="225">
        <v>77</v>
      </c>
      <c r="H152" s="225">
        <v>3</v>
      </c>
      <c r="I152" s="225">
        <v>0</v>
      </c>
      <c r="J152" s="225">
        <v>21</v>
      </c>
      <c r="K152" s="225">
        <v>0</v>
      </c>
      <c r="L152" s="225">
        <v>19</v>
      </c>
    </row>
    <row r="153" spans="1:12" s="150" customFormat="1" ht="12.75" hidden="1" outlineLevel="1">
      <c r="A153" s="155" t="s">
        <v>617</v>
      </c>
      <c r="B153" s="225">
        <v>349</v>
      </c>
      <c r="C153" s="225">
        <v>11</v>
      </c>
      <c r="D153" s="225">
        <v>81</v>
      </c>
      <c r="E153" s="225">
        <v>20</v>
      </c>
      <c r="F153" s="225">
        <v>112</v>
      </c>
      <c r="G153" s="225">
        <v>30</v>
      </c>
      <c r="H153" s="225">
        <v>18</v>
      </c>
      <c r="I153" s="225">
        <v>2</v>
      </c>
      <c r="J153" s="225">
        <v>53</v>
      </c>
      <c r="K153" s="225">
        <v>2</v>
      </c>
      <c r="L153" s="225">
        <v>20</v>
      </c>
    </row>
    <row r="154" spans="1:12" s="150" customFormat="1" ht="12.75" hidden="1" outlineLevel="1">
      <c r="A154" s="155" t="s">
        <v>618</v>
      </c>
      <c r="B154" s="225">
        <v>498</v>
      </c>
      <c r="C154" s="225">
        <v>10</v>
      </c>
      <c r="D154" s="225">
        <v>122</v>
      </c>
      <c r="E154" s="225">
        <v>35</v>
      </c>
      <c r="F154" s="225">
        <v>137</v>
      </c>
      <c r="G154" s="225">
        <v>44</v>
      </c>
      <c r="H154" s="225">
        <v>34</v>
      </c>
      <c r="I154" s="225">
        <v>5</v>
      </c>
      <c r="J154" s="225">
        <v>70</v>
      </c>
      <c r="K154" s="225">
        <v>9</v>
      </c>
      <c r="L154" s="225">
        <v>32</v>
      </c>
    </row>
    <row r="155" spans="1:12" s="150" customFormat="1" ht="12.75" hidden="1" outlineLevel="1">
      <c r="A155" s="155" t="s">
        <v>619</v>
      </c>
      <c r="B155" s="225">
        <v>611</v>
      </c>
      <c r="C155" s="225">
        <v>11</v>
      </c>
      <c r="D155" s="225">
        <v>120</v>
      </c>
      <c r="E155" s="225">
        <v>56</v>
      </c>
      <c r="F155" s="225">
        <v>195</v>
      </c>
      <c r="G155" s="225">
        <v>45</v>
      </c>
      <c r="H155" s="225">
        <v>35</v>
      </c>
      <c r="I155" s="225">
        <v>12</v>
      </c>
      <c r="J155" s="225">
        <v>99</v>
      </c>
      <c r="K155" s="225">
        <v>9</v>
      </c>
      <c r="L155" s="225">
        <v>29</v>
      </c>
    </row>
    <row r="156" spans="1:12" s="150" customFormat="1" ht="12.75" hidden="1" outlineLevel="1">
      <c r="A156" s="155" t="s">
        <v>620</v>
      </c>
      <c r="B156" s="225">
        <v>670</v>
      </c>
      <c r="C156" s="225">
        <v>10</v>
      </c>
      <c r="D156" s="225">
        <v>149</v>
      </c>
      <c r="E156" s="225">
        <v>42</v>
      </c>
      <c r="F156" s="225">
        <v>217</v>
      </c>
      <c r="G156" s="225">
        <v>42</v>
      </c>
      <c r="H156" s="225">
        <v>62</v>
      </c>
      <c r="I156" s="225">
        <v>23</v>
      </c>
      <c r="J156" s="225">
        <v>85</v>
      </c>
      <c r="K156" s="225">
        <v>12</v>
      </c>
      <c r="L156" s="225">
        <v>28</v>
      </c>
    </row>
    <row r="157" spans="1:12" s="150" customFormat="1" ht="12.75" hidden="1" outlineLevel="1">
      <c r="A157" s="155" t="s">
        <v>621</v>
      </c>
      <c r="B157" s="225">
        <v>671</v>
      </c>
      <c r="C157" s="225">
        <v>12</v>
      </c>
      <c r="D157" s="225">
        <v>152</v>
      </c>
      <c r="E157" s="225">
        <v>41</v>
      </c>
      <c r="F157" s="225">
        <v>227</v>
      </c>
      <c r="G157" s="225">
        <v>65</v>
      </c>
      <c r="H157" s="225">
        <v>55</v>
      </c>
      <c r="I157" s="225">
        <v>12</v>
      </c>
      <c r="J157" s="225">
        <v>68</v>
      </c>
      <c r="K157" s="225">
        <v>13</v>
      </c>
      <c r="L157" s="225">
        <v>26</v>
      </c>
    </row>
    <row r="158" spans="1:12" s="150" customFormat="1" ht="12.75" hidden="1" outlineLevel="1">
      <c r="A158" s="155" t="s">
        <v>622</v>
      </c>
      <c r="B158" s="225">
        <v>540</v>
      </c>
      <c r="C158" s="225">
        <v>15</v>
      </c>
      <c r="D158" s="225">
        <v>125</v>
      </c>
      <c r="E158" s="225">
        <v>42</v>
      </c>
      <c r="F158" s="225">
        <v>202</v>
      </c>
      <c r="G158" s="225">
        <v>38</v>
      </c>
      <c r="H158" s="225">
        <v>26</v>
      </c>
      <c r="I158" s="225">
        <v>6</v>
      </c>
      <c r="J158" s="225">
        <v>49</v>
      </c>
      <c r="K158" s="225">
        <v>7</v>
      </c>
      <c r="L158" s="225">
        <v>30</v>
      </c>
    </row>
    <row r="159" spans="1:12" s="150" customFormat="1" ht="12.75" hidden="1" outlineLevel="1">
      <c r="A159" s="155" t="s">
        <v>623</v>
      </c>
      <c r="B159" s="225">
        <v>407</v>
      </c>
      <c r="C159" s="225">
        <v>21</v>
      </c>
      <c r="D159" s="225">
        <v>116</v>
      </c>
      <c r="E159" s="225">
        <v>40</v>
      </c>
      <c r="F159" s="225">
        <v>128</v>
      </c>
      <c r="G159" s="225">
        <v>23</v>
      </c>
      <c r="H159" s="225">
        <v>20</v>
      </c>
      <c r="I159" s="225">
        <v>8</v>
      </c>
      <c r="J159" s="225">
        <v>27</v>
      </c>
      <c r="K159" s="225">
        <v>4</v>
      </c>
      <c r="L159" s="225">
        <v>20</v>
      </c>
    </row>
    <row r="160" spans="1:12" ht="12.75" hidden="1" outlineLevel="1">
      <c r="A160" s="155" t="s">
        <v>624</v>
      </c>
      <c r="B160" s="225">
        <v>298</v>
      </c>
      <c r="C160" s="225">
        <v>14</v>
      </c>
      <c r="D160" s="225">
        <v>95</v>
      </c>
      <c r="E160" s="225">
        <v>30</v>
      </c>
      <c r="F160" s="225">
        <v>88</v>
      </c>
      <c r="G160" s="225">
        <v>13</v>
      </c>
      <c r="H160" s="225">
        <v>19</v>
      </c>
      <c r="I160" s="225">
        <v>5</v>
      </c>
      <c r="J160" s="225">
        <v>16</v>
      </c>
      <c r="K160" s="225">
        <v>3</v>
      </c>
      <c r="L160" s="225">
        <v>15</v>
      </c>
    </row>
    <row r="161" spans="1:12" ht="12.75" hidden="1" outlineLevel="1">
      <c r="A161" s="155" t="s">
        <v>625</v>
      </c>
      <c r="B161" s="225">
        <v>202</v>
      </c>
      <c r="C161" s="225">
        <v>10</v>
      </c>
      <c r="D161" s="225">
        <v>36</v>
      </c>
      <c r="E161" s="225">
        <v>17</v>
      </c>
      <c r="F161" s="225">
        <v>75</v>
      </c>
      <c r="G161" s="225">
        <v>15</v>
      </c>
      <c r="H161" s="225">
        <v>12</v>
      </c>
      <c r="I161" s="225">
        <v>2</v>
      </c>
      <c r="J161" s="225">
        <v>9</v>
      </c>
      <c r="K161" s="225">
        <v>5</v>
      </c>
      <c r="L161" s="225">
        <v>21</v>
      </c>
    </row>
    <row r="162" spans="1:12" ht="12.75" hidden="1" outlineLevel="1">
      <c r="A162" s="155" t="s">
        <v>626</v>
      </c>
      <c r="B162" s="225">
        <v>132</v>
      </c>
      <c r="C162" s="225">
        <v>3</v>
      </c>
      <c r="D162" s="225">
        <v>25</v>
      </c>
      <c r="E162" s="225">
        <v>19</v>
      </c>
      <c r="F162" s="225">
        <v>32</v>
      </c>
      <c r="G162" s="225">
        <v>17</v>
      </c>
      <c r="H162" s="225">
        <v>15</v>
      </c>
      <c r="I162" s="225">
        <v>3</v>
      </c>
      <c r="J162" s="225">
        <v>3</v>
      </c>
      <c r="K162" s="225">
        <v>3</v>
      </c>
      <c r="L162" s="225">
        <v>12</v>
      </c>
    </row>
    <row r="163" spans="1:12" ht="12.75" hidden="1" outlineLevel="1">
      <c r="A163" s="155" t="s">
        <v>627</v>
      </c>
      <c r="B163" s="225">
        <v>77</v>
      </c>
      <c r="C163" s="225">
        <v>2</v>
      </c>
      <c r="D163" s="225">
        <v>21</v>
      </c>
      <c r="E163" s="225">
        <v>5</v>
      </c>
      <c r="F163" s="225">
        <v>19</v>
      </c>
      <c r="G163" s="225">
        <v>9</v>
      </c>
      <c r="H163" s="225">
        <v>2</v>
      </c>
      <c r="I163" s="225">
        <v>3</v>
      </c>
      <c r="J163" s="225">
        <v>5</v>
      </c>
      <c r="K163" s="225">
        <v>1</v>
      </c>
      <c r="L163" s="225">
        <v>10</v>
      </c>
    </row>
    <row r="164" spans="1:12" ht="12.75" hidden="1" outlineLevel="1">
      <c r="A164" s="155" t="s">
        <v>628</v>
      </c>
      <c r="B164" s="225">
        <v>71</v>
      </c>
      <c r="C164" s="225">
        <v>0</v>
      </c>
      <c r="D164" s="225">
        <v>29</v>
      </c>
      <c r="E164" s="225">
        <v>8</v>
      </c>
      <c r="F164" s="225">
        <v>9</v>
      </c>
      <c r="G164" s="225">
        <v>9</v>
      </c>
      <c r="H164" s="225">
        <v>1</v>
      </c>
      <c r="I164" s="225">
        <v>0</v>
      </c>
      <c r="J164" s="225">
        <v>1</v>
      </c>
      <c r="K164" s="225">
        <v>3</v>
      </c>
      <c r="L164" s="225">
        <v>11</v>
      </c>
    </row>
    <row r="165" spans="1:12" ht="12.75" hidden="1" outlineLevel="1">
      <c r="A165" s="155" t="s">
        <v>629</v>
      </c>
      <c r="B165" s="225">
        <v>53</v>
      </c>
      <c r="C165" s="225">
        <v>1</v>
      </c>
      <c r="D165" s="225">
        <v>17</v>
      </c>
      <c r="E165" s="225">
        <v>3</v>
      </c>
      <c r="F165" s="225">
        <v>16</v>
      </c>
      <c r="G165" s="225">
        <v>2</v>
      </c>
      <c r="H165" s="225">
        <v>3</v>
      </c>
      <c r="I165" s="225">
        <v>0</v>
      </c>
      <c r="J165" s="225">
        <v>2</v>
      </c>
      <c r="K165" s="225">
        <v>1</v>
      </c>
      <c r="L165" s="225">
        <v>8</v>
      </c>
    </row>
    <row r="166" spans="1:12" ht="12.75" hidden="1" outlineLevel="1">
      <c r="A166" s="155" t="s">
        <v>630</v>
      </c>
      <c r="B166" s="225">
        <v>14</v>
      </c>
      <c r="C166" s="225">
        <v>0</v>
      </c>
      <c r="D166" s="225">
        <v>7</v>
      </c>
      <c r="E166" s="225">
        <v>2</v>
      </c>
      <c r="F166" s="225">
        <v>1</v>
      </c>
      <c r="G166" s="225">
        <v>2</v>
      </c>
      <c r="H166" s="225">
        <v>1</v>
      </c>
      <c r="I166" s="225">
        <v>0</v>
      </c>
      <c r="J166" s="225">
        <v>0</v>
      </c>
      <c r="K166" s="225">
        <v>0</v>
      </c>
      <c r="L166" s="225">
        <v>1</v>
      </c>
    </row>
    <row r="167" spans="1:12" ht="12.75" hidden="1" outlineLevel="1">
      <c r="A167" s="155" t="s">
        <v>611</v>
      </c>
      <c r="B167" s="225">
        <v>4</v>
      </c>
      <c r="C167" s="225">
        <v>0</v>
      </c>
      <c r="D167" s="225">
        <v>1</v>
      </c>
      <c r="E167" s="225">
        <v>0</v>
      </c>
      <c r="F167" s="225">
        <v>1</v>
      </c>
      <c r="G167" s="225">
        <v>0</v>
      </c>
      <c r="H167" s="225">
        <v>0</v>
      </c>
      <c r="I167" s="225">
        <v>0</v>
      </c>
      <c r="J167" s="225">
        <v>0</v>
      </c>
      <c r="K167" s="225">
        <v>0</v>
      </c>
      <c r="L167" s="225">
        <v>2</v>
      </c>
    </row>
    <row r="168" ht="12.75" collapsed="1"/>
    <row r="169" spans="1:12" ht="25.5">
      <c r="A169" s="103" t="s">
        <v>610</v>
      </c>
      <c r="B169" s="146" t="s">
        <v>0</v>
      </c>
      <c r="C169" s="148" t="s">
        <v>602</v>
      </c>
      <c r="D169" s="148" t="s">
        <v>229</v>
      </c>
      <c r="E169" s="148" t="s">
        <v>603</v>
      </c>
      <c r="F169" s="148" t="s">
        <v>604</v>
      </c>
      <c r="G169" s="148" t="s">
        <v>605</v>
      </c>
      <c r="H169" s="153" t="s">
        <v>606</v>
      </c>
      <c r="I169" s="149" t="s">
        <v>232</v>
      </c>
      <c r="J169" s="149" t="s">
        <v>607</v>
      </c>
      <c r="K169" s="149" t="s">
        <v>608</v>
      </c>
      <c r="L169" s="149" t="s">
        <v>609</v>
      </c>
    </row>
    <row r="170" spans="1:12" ht="15">
      <c r="A170" s="347" t="s">
        <v>703</v>
      </c>
      <c r="B170" s="225">
        <v>32012</v>
      </c>
      <c r="C170" s="225">
        <v>343</v>
      </c>
      <c r="D170" s="225">
        <v>6629</v>
      </c>
      <c r="E170" s="225">
        <v>1983</v>
      </c>
      <c r="F170" s="225">
        <v>11597</v>
      </c>
      <c r="G170" s="225">
        <v>2486</v>
      </c>
      <c r="H170" s="225">
        <v>2665</v>
      </c>
      <c r="I170" s="225">
        <v>1043</v>
      </c>
      <c r="J170" s="225">
        <v>3758</v>
      </c>
      <c r="K170" s="225">
        <v>720</v>
      </c>
      <c r="L170" s="225">
        <v>788</v>
      </c>
    </row>
    <row r="171" spans="1:12" ht="12.75">
      <c r="A171" s="155" t="s">
        <v>615</v>
      </c>
      <c r="B171" s="225">
        <v>2122</v>
      </c>
      <c r="C171" s="225">
        <v>10</v>
      </c>
      <c r="D171" s="225">
        <v>1507</v>
      </c>
      <c r="E171" s="225">
        <v>193</v>
      </c>
      <c r="F171" s="225">
        <v>127</v>
      </c>
      <c r="G171" s="225">
        <v>175</v>
      </c>
      <c r="H171" s="225">
        <v>0</v>
      </c>
      <c r="I171" s="225">
        <v>0</v>
      </c>
      <c r="J171" s="225">
        <v>0</v>
      </c>
      <c r="K171" s="225">
        <v>0</v>
      </c>
      <c r="L171" s="225">
        <v>110</v>
      </c>
    </row>
    <row r="172" spans="1:12" ht="12.75">
      <c r="A172" s="155" t="s">
        <v>616</v>
      </c>
      <c r="B172" s="225">
        <v>2244</v>
      </c>
      <c r="C172" s="225">
        <v>7</v>
      </c>
      <c r="D172" s="225">
        <v>217</v>
      </c>
      <c r="E172" s="225">
        <v>155</v>
      </c>
      <c r="F172" s="225">
        <v>950</v>
      </c>
      <c r="G172" s="225">
        <v>640</v>
      </c>
      <c r="H172" s="225">
        <v>46</v>
      </c>
      <c r="I172" s="225">
        <v>13</v>
      </c>
      <c r="J172" s="225">
        <v>167</v>
      </c>
      <c r="K172" s="225">
        <v>0</v>
      </c>
      <c r="L172" s="225">
        <v>49</v>
      </c>
    </row>
    <row r="173" spans="1:12" ht="12.75">
      <c r="A173" s="155" t="s">
        <v>617</v>
      </c>
      <c r="B173" s="225">
        <v>2286</v>
      </c>
      <c r="C173" s="225">
        <v>11</v>
      </c>
      <c r="D173" s="225">
        <v>168</v>
      </c>
      <c r="E173" s="225">
        <v>100</v>
      </c>
      <c r="F173" s="225">
        <v>870</v>
      </c>
      <c r="G173" s="225">
        <v>257</v>
      </c>
      <c r="H173" s="225">
        <v>189</v>
      </c>
      <c r="I173" s="225">
        <v>40</v>
      </c>
      <c r="J173" s="225">
        <v>527</v>
      </c>
      <c r="K173" s="225">
        <v>12</v>
      </c>
      <c r="L173" s="225">
        <v>112</v>
      </c>
    </row>
    <row r="174" spans="1:12" ht="12.75">
      <c r="A174" s="155" t="s">
        <v>618</v>
      </c>
      <c r="B174" s="225">
        <v>2298</v>
      </c>
      <c r="C174" s="225">
        <v>14</v>
      </c>
      <c r="D174" s="225">
        <v>222</v>
      </c>
      <c r="E174" s="225">
        <v>106</v>
      </c>
      <c r="F174" s="225">
        <v>794</v>
      </c>
      <c r="G174" s="225">
        <v>165</v>
      </c>
      <c r="H174" s="225">
        <v>272</v>
      </c>
      <c r="I174" s="225">
        <v>51</v>
      </c>
      <c r="J174" s="225">
        <v>515</v>
      </c>
      <c r="K174" s="225">
        <v>42</v>
      </c>
      <c r="L174" s="225">
        <v>117</v>
      </c>
    </row>
    <row r="175" spans="1:12" ht="12.75">
      <c r="A175" s="155" t="s">
        <v>619</v>
      </c>
      <c r="B175" s="225">
        <v>2495</v>
      </c>
      <c r="C175" s="225">
        <v>23</v>
      </c>
      <c r="D175" s="225">
        <v>312</v>
      </c>
      <c r="E175" s="225">
        <v>113</v>
      </c>
      <c r="F175" s="225">
        <v>834</v>
      </c>
      <c r="G175" s="225">
        <v>226</v>
      </c>
      <c r="H175" s="225">
        <v>297</v>
      </c>
      <c r="I175" s="225">
        <v>82</v>
      </c>
      <c r="J175" s="225">
        <v>515</v>
      </c>
      <c r="K175" s="225">
        <v>55</v>
      </c>
      <c r="L175" s="225">
        <v>38</v>
      </c>
    </row>
    <row r="176" spans="1:12" ht="12.75">
      <c r="A176" s="155" t="s">
        <v>620</v>
      </c>
      <c r="B176" s="225">
        <v>2749</v>
      </c>
      <c r="C176" s="225">
        <v>40</v>
      </c>
      <c r="D176" s="225">
        <v>353</v>
      </c>
      <c r="E176" s="225">
        <v>134</v>
      </c>
      <c r="F176" s="225">
        <v>1054</v>
      </c>
      <c r="G176" s="225">
        <v>156</v>
      </c>
      <c r="H176" s="225">
        <v>323</v>
      </c>
      <c r="I176" s="225">
        <v>101</v>
      </c>
      <c r="J176" s="225">
        <v>471</v>
      </c>
      <c r="K176" s="225">
        <v>85</v>
      </c>
      <c r="L176" s="225">
        <v>32</v>
      </c>
    </row>
    <row r="177" spans="1:12" ht="12.75">
      <c r="A177" s="155" t="s">
        <v>621</v>
      </c>
      <c r="B177" s="225">
        <v>3252</v>
      </c>
      <c r="C177" s="225">
        <v>41</v>
      </c>
      <c r="D177" s="225">
        <v>350</v>
      </c>
      <c r="E177" s="225">
        <v>151</v>
      </c>
      <c r="F177" s="225">
        <v>1373</v>
      </c>
      <c r="G177" s="225">
        <v>185</v>
      </c>
      <c r="H177" s="225">
        <v>401</v>
      </c>
      <c r="I177" s="225">
        <v>151</v>
      </c>
      <c r="J177" s="225">
        <v>459</v>
      </c>
      <c r="K177" s="225">
        <v>114</v>
      </c>
      <c r="L177" s="225">
        <v>27</v>
      </c>
    </row>
    <row r="178" spans="1:12" ht="12.75">
      <c r="A178" s="155" t="s">
        <v>622</v>
      </c>
      <c r="B178" s="225">
        <v>3158</v>
      </c>
      <c r="C178" s="225">
        <v>33</v>
      </c>
      <c r="D178" s="225">
        <v>446</v>
      </c>
      <c r="E178" s="225">
        <v>173</v>
      </c>
      <c r="F178" s="225">
        <v>1341</v>
      </c>
      <c r="G178" s="225">
        <v>173</v>
      </c>
      <c r="H178" s="225">
        <v>343</v>
      </c>
      <c r="I178" s="225">
        <v>142</v>
      </c>
      <c r="J178" s="225">
        <v>376</v>
      </c>
      <c r="K178" s="225">
        <v>84</v>
      </c>
      <c r="L178" s="225">
        <v>47</v>
      </c>
    </row>
    <row r="179" spans="1:12" ht="12.75">
      <c r="A179" s="155" t="s">
        <v>623</v>
      </c>
      <c r="B179" s="225">
        <v>2853</v>
      </c>
      <c r="C179" s="225">
        <v>47</v>
      </c>
      <c r="D179" s="225">
        <v>501</v>
      </c>
      <c r="E179" s="225">
        <v>208</v>
      </c>
      <c r="F179" s="225">
        <v>1163</v>
      </c>
      <c r="G179" s="225">
        <v>151</v>
      </c>
      <c r="H179" s="225">
        <v>259</v>
      </c>
      <c r="I179" s="225">
        <v>138</v>
      </c>
      <c r="J179" s="225">
        <v>264</v>
      </c>
      <c r="K179" s="225">
        <v>88</v>
      </c>
      <c r="L179" s="225">
        <v>34</v>
      </c>
    </row>
    <row r="180" spans="1:12" ht="12.75">
      <c r="A180" s="155" t="s">
        <v>624</v>
      </c>
      <c r="B180" s="225">
        <v>2356</v>
      </c>
      <c r="C180" s="225">
        <v>52</v>
      </c>
      <c r="D180" s="225">
        <v>577</v>
      </c>
      <c r="E180" s="225">
        <v>186</v>
      </c>
      <c r="F180" s="225">
        <v>910</v>
      </c>
      <c r="G180" s="225">
        <v>91</v>
      </c>
      <c r="H180" s="225">
        <v>170</v>
      </c>
      <c r="I180" s="225">
        <v>101</v>
      </c>
      <c r="J180" s="225">
        <v>161</v>
      </c>
      <c r="K180" s="225">
        <v>75</v>
      </c>
      <c r="L180" s="225">
        <v>33</v>
      </c>
    </row>
    <row r="181" spans="1:12" ht="12.75">
      <c r="A181" s="155" t="s">
        <v>625</v>
      </c>
      <c r="B181" s="225">
        <v>2115</v>
      </c>
      <c r="C181" s="225">
        <v>29</v>
      </c>
      <c r="D181" s="225">
        <v>548</v>
      </c>
      <c r="E181" s="225">
        <v>163</v>
      </c>
      <c r="F181" s="225">
        <v>850</v>
      </c>
      <c r="G181" s="225">
        <v>91</v>
      </c>
      <c r="H181" s="225">
        <v>129</v>
      </c>
      <c r="I181" s="225">
        <v>83</v>
      </c>
      <c r="J181" s="225">
        <v>124</v>
      </c>
      <c r="K181" s="225">
        <v>59</v>
      </c>
      <c r="L181" s="225">
        <v>39</v>
      </c>
    </row>
    <row r="182" spans="1:12" ht="12.75">
      <c r="A182" s="155" t="s">
        <v>626</v>
      </c>
      <c r="B182" s="225">
        <v>1667</v>
      </c>
      <c r="C182" s="225">
        <v>21</v>
      </c>
      <c r="D182" s="225">
        <v>489</v>
      </c>
      <c r="E182" s="225">
        <v>108</v>
      </c>
      <c r="F182" s="225">
        <v>618</v>
      </c>
      <c r="G182" s="225">
        <v>74</v>
      </c>
      <c r="H182" s="225">
        <v>112</v>
      </c>
      <c r="I182" s="225">
        <v>65</v>
      </c>
      <c r="J182" s="225">
        <v>92</v>
      </c>
      <c r="K182" s="225">
        <v>46</v>
      </c>
      <c r="L182" s="225">
        <v>42</v>
      </c>
    </row>
    <row r="183" spans="1:12" ht="12.75">
      <c r="A183" s="155" t="s">
        <v>627</v>
      </c>
      <c r="B183" s="225">
        <v>1131</v>
      </c>
      <c r="C183" s="225">
        <v>7</v>
      </c>
      <c r="D183" s="225">
        <v>375</v>
      </c>
      <c r="E183" s="225">
        <v>87</v>
      </c>
      <c r="F183" s="225">
        <v>394</v>
      </c>
      <c r="G183" s="225">
        <v>49</v>
      </c>
      <c r="H183" s="225">
        <v>62</v>
      </c>
      <c r="I183" s="225">
        <v>46</v>
      </c>
      <c r="J183" s="225">
        <v>40</v>
      </c>
      <c r="K183" s="225">
        <v>31</v>
      </c>
      <c r="L183" s="225">
        <v>40</v>
      </c>
    </row>
    <row r="184" spans="1:12" ht="12.75">
      <c r="A184" s="155" t="s">
        <v>628</v>
      </c>
      <c r="B184" s="225">
        <v>682</v>
      </c>
      <c r="C184" s="225">
        <v>6</v>
      </c>
      <c r="D184" s="225">
        <v>271</v>
      </c>
      <c r="E184" s="225">
        <v>56</v>
      </c>
      <c r="F184" s="225">
        <v>191</v>
      </c>
      <c r="G184" s="225">
        <v>29</v>
      </c>
      <c r="H184" s="225">
        <v>34</v>
      </c>
      <c r="I184" s="225">
        <v>18</v>
      </c>
      <c r="J184" s="225">
        <v>26</v>
      </c>
      <c r="K184" s="225">
        <v>14</v>
      </c>
      <c r="L184" s="225">
        <v>37</v>
      </c>
    </row>
    <row r="185" spans="1:12" ht="12.75">
      <c r="A185" s="155" t="s">
        <v>629</v>
      </c>
      <c r="B185" s="225">
        <v>398</v>
      </c>
      <c r="C185" s="225">
        <v>2</v>
      </c>
      <c r="D185" s="225">
        <v>185</v>
      </c>
      <c r="E185" s="225">
        <v>36</v>
      </c>
      <c r="F185" s="225">
        <v>87</v>
      </c>
      <c r="G185" s="225">
        <v>20</v>
      </c>
      <c r="H185" s="225">
        <v>18</v>
      </c>
      <c r="I185" s="225">
        <v>8</v>
      </c>
      <c r="J185" s="225">
        <v>14</v>
      </c>
      <c r="K185" s="225">
        <v>10</v>
      </c>
      <c r="L185" s="225">
        <v>18</v>
      </c>
    </row>
    <row r="186" spans="1:12" ht="12.75">
      <c r="A186" s="155" t="s">
        <v>630</v>
      </c>
      <c r="B186" s="225">
        <v>171</v>
      </c>
      <c r="C186" s="225">
        <v>0</v>
      </c>
      <c r="D186" s="225">
        <v>93</v>
      </c>
      <c r="E186" s="225">
        <v>13</v>
      </c>
      <c r="F186" s="225">
        <v>32</v>
      </c>
      <c r="G186" s="225">
        <v>2</v>
      </c>
      <c r="H186" s="225">
        <v>9</v>
      </c>
      <c r="I186" s="225">
        <v>2</v>
      </c>
      <c r="J186" s="225">
        <v>5</v>
      </c>
      <c r="K186" s="225">
        <v>4</v>
      </c>
      <c r="L186" s="225">
        <v>11</v>
      </c>
    </row>
    <row r="187" spans="1:12" ht="12.75">
      <c r="A187" s="155" t="s">
        <v>611</v>
      </c>
      <c r="B187" s="225">
        <v>35</v>
      </c>
      <c r="C187" s="225">
        <v>0</v>
      </c>
      <c r="D187" s="225">
        <v>15</v>
      </c>
      <c r="E187" s="225">
        <v>1</v>
      </c>
      <c r="F187" s="225">
        <v>9</v>
      </c>
      <c r="G187" s="225">
        <v>2</v>
      </c>
      <c r="H187" s="225">
        <v>1</v>
      </c>
      <c r="I187" s="225">
        <v>2</v>
      </c>
      <c r="J187" s="225">
        <v>2</v>
      </c>
      <c r="K187" s="225">
        <v>1</v>
      </c>
      <c r="L187" s="225">
        <v>2</v>
      </c>
    </row>
    <row r="188" spans="1:12" ht="21.75" customHeight="1">
      <c r="A188" s="152" t="s">
        <v>306</v>
      </c>
      <c r="B188" s="225">
        <v>15721</v>
      </c>
      <c r="C188" s="225">
        <v>153</v>
      </c>
      <c r="D188" s="225">
        <v>2627</v>
      </c>
      <c r="E188" s="225">
        <v>496</v>
      </c>
      <c r="F188" s="225">
        <v>5775</v>
      </c>
      <c r="G188" s="225">
        <v>1018</v>
      </c>
      <c r="H188" s="225">
        <v>1774</v>
      </c>
      <c r="I188" s="225">
        <v>760</v>
      </c>
      <c r="J188" s="225">
        <v>2180</v>
      </c>
      <c r="K188" s="225">
        <v>540</v>
      </c>
      <c r="L188" s="225">
        <v>398</v>
      </c>
    </row>
    <row r="189" spans="1:12" ht="12.75">
      <c r="A189" s="155" t="s">
        <v>615</v>
      </c>
      <c r="B189" s="225">
        <v>1035</v>
      </c>
      <c r="C189" s="225">
        <v>8</v>
      </c>
      <c r="D189" s="225">
        <v>777</v>
      </c>
      <c r="E189" s="225">
        <v>66</v>
      </c>
      <c r="F189" s="225">
        <v>56</v>
      </c>
      <c r="G189" s="225">
        <v>75</v>
      </c>
      <c r="H189" s="225">
        <v>0</v>
      </c>
      <c r="I189" s="225">
        <v>0</v>
      </c>
      <c r="J189" s="225">
        <v>0</v>
      </c>
      <c r="K189" s="225">
        <v>0</v>
      </c>
      <c r="L189" s="225">
        <v>53</v>
      </c>
    </row>
    <row r="190" spans="1:12" ht="12.75">
      <c r="A190" s="155" t="s">
        <v>616</v>
      </c>
      <c r="B190" s="225">
        <v>1144</v>
      </c>
      <c r="C190" s="225">
        <v>5</v>
      </c>
      <c r="D190" s="225">
        <v>143</v>
      </c>
      <c r="E190" s="225">
        <v>62</v>
      </c>
      <c r="F190" s="225">
        <v>510</v>
      </c>
      <c r="G190" s="225">
        <v>294</v>
      </c>
      <c r="H190" s="225">
        <v>22</v>
      </c>
      <c r="I190" s="225">
        <v>6</v>
      </c>
      <c r="J190" s="225">
        <v>75</v>
      </c>
      <c r="K190" s="225">
        <v>0</v>
      </c>
      <c r="L190" s="225">
        <v>27</v>
      </c>
    </row>
    <row r="191" spans="1:12" ht="12.75">
      <c r="A191" s="155" t="s">
        <v>617</v>
      </c>
      <c r="B191" s="225">
        <v>1158</v>
      </c>
      <c r="C191" s="225">
        <v>5</v>
      </c>
      <c r="D191" s="225">
        <v>82</v>
      </c>
      <c r="E191" s="225">
        <v>42</v>
      </c>
      <c r="F191" s="225">
        <v>476</v>
      </c>
      <c r="G191" s="225">
        <v>133</v>
      </c>
      <c r="H191" s="225">
        <v>109</v>
      </c>
      <c r="I191" s="225">
        <v>20</v>
      </c>
      <c r="J191" s="225">
        <v>227</v>
      </c>
      <c r="K191" s="225">
        <v>2</v>
      </c>
      <c r="L191" s="225">
        <v>62</v>
      </c>
    </row>
    <row r="192" spans="1:12" ht="12.75">
      <c r="A192" s="155" t="s">
        <v>618</v>
      </c>
      <c r="B192" s="225">
        <v>1164</v>
      </c>
      <c r="C192" s="225">
        <v>6</v>
      </c>
      <c r="D192" s="225">
        <v>119</v>
      </c>
      <c r="E192" s="225">
        <v>41</v>
      </c>
      <c r="F192" s="225">
        <v>379</v>
      </c>
      <c r="G192" s="225">
        <v>59</v>
      </c>
      <c r="H192" s="225">
        <v>162</v>
      </c>
      <c r="I192" s="225">
        <v>27</v>
      </c>
      <c r="J192" s="225">
        <v>271</v>
      </c>
      <c r="K192" s="225">
        <v>24</v>
      </c>
      <c r="L192" s="225">
        <v>76</v>
      </c>
    </row>
    <row r="193" spans="1:12" ht="12.75">
      <c r="A193" s="155" t="s">
        <v>619</v>
      </c>
      <c r="B193" s="225">
        <v>1275</v>
      </c>
      <c r="C193" s="225">
        <v>9</v>
      </c>
      <c r="D193" s="225">
        <v>147</v>
      </c>
      <c r="E193" s="225">
        <v>43</v>
      </c>
      <c r="F193" s="225">
        <v>413</v>
      </c>
      <c r="G193" s="225">
        <v>82</v>
      </c>
      <c r="H193" s="225">
        <v>186</v>
      </c>
      <c r="I193" s="225">
        <v>48</v>
      </c>
      <c r="J193" s="225">
        <v>293</v>
      </c>
      <c r="K193" s="225">
        <v>33</v>
      </c>
      <c r="L193" s="225">
        <v>21</v>
      </c>
    </row>
    <row r="194" spans="1:12" ht="12.75">
      <c r="A194" s="155" t="s">
        <v>620</v>
      </c>
      <c r="B194" s="225">
        <v>1328</v>
      </c>
      <c r="C194" s="225">
        <v>22</v>
      </c>
      <c r="D194" s="225">
        <v>173</v>
      </c>
      <c r="E194" s="225">
        <v>46</v>
      </c>
      <c r="F194" s="225">
        <v>425</v>
      </c>
      <c r="G194" s="225">
        <v>55</v>
      </c>
      <c r="H194" s="225">
        <v>205</v>
      </c>
      <c r="I194" s="225">
        <v>60</v>
      </c>
      <c r="J194" s="225">
        <v>268</v>
      </c>
      <c r="K194" s="225">
        <v>56</v>
      </c>
      <c r="L194" s="225">
        <v>18</v>
      </c>
    </row>
    <row r="195" spans="1:12" ht="12.75">
      <c r="A195" s="155" t="s">
        <v>621</v>
      </c>
      <c r="B195" s="225">
        <v>1624</v>
      </c>
      <c r="C195" s="225">
        <v>19</v>
      </c>
      <c r="D195" s="225">
        <v>153</v>
      </c>
      <c r="E195" s="225">
        <v>28</v>
      </c>
      <c r="F195" s="225">
        <v>593</v>
      </c>
      <c r="G195" s="225">
        <v>58</v>
      </c>
      <c r="H195" s="225">
        <v>278</v>
      </c>
      <c r="I195" s="225">
        <v>102</v>
      </c>
      <c r="J195" s="225">
        <v>290</v>
      </c>
      <c r="K195" s="225">
        <v>89</v>
      </c>
      <c r="L195" s="225">
        <v>14</v>
      </c>
    </row>
    <row r="196" spans="1:12" ht="12.75">
      <c r="A196" s="155" t="s">
        <v>622</v>
      </c>
      <c r="B196" s="225">
        <v>1556</v>
      </c>
      <c r="C196" s="225">
        <v>16</v>
      </c>
      <c r="D196" s="225">
        <v>175</v>
      </c>
      <c r="E196" s="225">
        <v>40</v>
      </c>
      <c r="F196" s="225">
        <v>607</v>
      </c>
      <c r="G196" s="225">
        <v>54</v>
      </c>
      <c r="H196" s="225">
        <v>223</v>
      </c>
      <c r="I196" s="225">
        <v>107</v>
      </c>
      <c r="J196" s="225">
        <v>246</v>
      </c>
      <c r="K196" s="225">
        <v>60</v>
      </c>
      <c r="L196" s="225">
        <v>28</v>
      </c>
    </row>
    <row r="197" spans="1:12" ht="12.75">
      <c r="A197" s="155" t="s">
        <v>623</v>
      </c>
      <c r="B197" s="225">
        <v>1412</v>
      </c>
      <c r="C197" s="225">
        <v>25</v>
      </c>
      <c r="D197" s="225">
        <v>166</v>
      </c>
      <c r="E197" s="225">
        <v>32</v>
      </c>
      <c r="F197" s="225">
        <v>579</v>
      </c>
      <c r="G197" s="225">
        <v>60</v>
      </c>
      <c r="H197" s="225">
        <v>178</v>
      </c>
      <c r="I197" s="225">
        <v>118</v>
      </c>
      <c r="J197" s="225">
        <v>169</v>
      </c>
      <c r="K197" s="225">
        <v>71</v>
      </c>
      <c r="L197" s="225">
        <v>14</v>
      </c>
    </row>
    <row r="198" spans="1:12" ht="12.75">
      <c r="A198" s="155" t="s">
        <v>624</v>
      </c>
      <c r="B198" s="225">
        <v>1168</v>
      </c>
      <c r="C198" s="225">
        <v>21</v>
      </c>
      <c r="D198" s="225">
        <v>187</v>
      </c>
      <c r="E198" s="225">
        <v>16</v>
      </c>
      <c r="F198" s="225">
        <v>501</v>
      </c>
      <c r="G198" s="225">
        <v>34</v>
      </c>
      <c r="H198" s="225">
        <v>129</v>
      </c>
      <c r="I198" s="225">
        <v>84</v>
      </c>
      <c r="J198" s="225">
        <v>111</v>
      </c>
      <c r="K198" s="225">
        <v>62</v>
      </c>
      <c r="L198" s="225">
        <v>23</v>
      </c>
    </row>
    <row r="199" spans="1:12" ht="12.75">
      <c r="A199" s="155" t="s">
        <v>625</v>
      </c>
      <c r="B199" s="225">
        <v>1061</v>
      </c>
      <c r="C199" s="225">
        <v>9</v>
      </c>
      <c r="D199" s="225">
        <v>170</v>
      </c>
      <c r="E199" s="225">
        <v>31</v>
      </c>
      <c r="F199" s="225">
        <v>477</v>
      </c>
      <c r="G199" s="225">
        <v>48</v>
      </c>
      <c r="H199" s="225">
        <v>104</v>
      </c>
      <c r="I199" s="225">
        <v>66</v>
      </c>
      <c r="J199" s="225">
        <v>89</v>
      </c>
      <c r="K199" s="225">
        <v>52</v>
      </c>
      <c r="L199" s="225">
        <v>15</v>
      </c>
    </row>
    <row r="200" spans="1:12" ht="12.75">
      <c r="A200" s="155" t="s">
        <v>626</v>
      </c>
      <c r="B200" s="225">
        <v>815</v>
      </c>
      <c r="C200" s="225">
        <v>4</v>
      </c>
      <c r="D200" s="225">
        <v>139</v>
      </c>
      <c r="E200" s="225">
        <v>20</v>
      </c>
      <c r="F200" s="225">
        <v>354</v>
      </c>
      <c r="G200" s="225">
        <v>29</v>
      </c>
      <c r="H200" s="225">
        <v>86</v>
      </c>
      <c r="I200" s="225">
        <v>57</v>
      </c>
      <c r="J200" s="225">
        <v>71</v>
      </c>
      <c r="K200" s="225">
        <v>41</v>
      </c>
      <c r="L200" s="225">
        <v>14</v>
      </c>
    </row>
    <row r="201" spans="1:12" ht="12.75">
      <c r="A201" s="155" t="s">
        <v>627</v>
      </c>
      <c r="B201" s="225">
        <v>526</v>
      </c>
      <c r="C201" s="225">
        <v>2</v>
      </c>
      <c r="D201" s="225">
        <v>92</v>
      </c>
      <c r="E201" s="225">
        <v>13</v>
      </c>
      <c r="F201" s="225">
        <v>240</v>
      </c>
      <c r="G201" s="225">
        <v>20</v>
      </c>
      <c r="H201" s="225">
        <v>46</v>
      </c>
      <c r="I201" s="225">
        <v>42</v>
      </c>
      <c r="J201" s="225">
        <v>33</v>
      </c>
      <c r="K201" s="225">
        <v>25</v>
      </c>
      <c r="L201" s="225">
        <v>13</v>
      </c>
    </row>
    <row r="202" spans="1:12" ht="12.75">
      <c r="A202" s="155" t="s">
        <v>628</v>
      </c>
      <c r="B202" s="225">
        <v>264</v>
      </c>
      <c r="C202" s="225">
        <v>1</v>
      </c>
      <c r="D202" s="225">
        <v>57</v>
      </c>
      <c r="E202" s="225">
        <v>10</v>
      </c>
      <c r="F202" s="225">
        <v>103</v>
      </c>
      <c r="G202" s="225">
        <v>8</v>
      </c>
      <c r="H202" s="225">
        <v>24</v>
      </c>
      <c r="I202" s="225">
        <v>15</v>
      </c>
      <c r="J202" s="225">
        <v>23</v>
      </c>
      <c r="K202" s="225">
        <v>13</v>
      </c>
      <c r="L202" s="225">
        <v>10</v>
      </c>
    </row>
    <row r="203" spans="1:12" ht="12.75">
      <c r="A203" s="155" t="s">
        <v>629</v>
      </c>
      <c r="B203" s="225">
        <v>141</v>
      </c>
      <c r="C203" s="225">
        <v>1</v>
      </c>
      <c r="D203" s="225">
        <v>30</v>
      </c>
      <c r="E203" s="225">
        <v>3</v>
      </c>
      <c r="F203" s="225">
        <v>49</v>
      </c>
      <c r="G203" s="225">
        <v>9</v>
      </c>
      <c r="H203" s="225">
        <v>15</v>
      </c>
      <c r="I203" s="225">
        <v>8</v>
      </c>
      <c r="J203" s="225">
        <v>9</v>
      </c>
      <c r="K203" s="225">
        <v>8</v>
      </c>
      <c r="L203" s="225">
        <v>9</v>
      </c>
    </row>
    <row r="204" spans="1:12" ht="12.75">
      <c r="A204" s="155" t="s">
        <v>630</v>
      </c>
      <c r="B204" s="225">
        <v>38</v>
      </c>
      <c r="C204" s="225">
        <v>0</v>
      </c>
      <c r="D204" s="225">
        <v>13</v>
      </c>
      <c r="E204" s="225">
        <v>2</v>
      </c>
      <c r="F204" s="225">
        <v>10</v>
      </c>
      <c r="G204" s="225">
        <v>0</v>
      </c>
      <c r="H204" s="225">
        <v>6</v>
      </c>
      <c r="I204" s="225">
        <v>0</v>
      </c>
      <c r="J204" s="225">
        <v>3</v>
      </c>
      <c r="K204" s="225">
        <v>3</v>
      </c>
      <c r="L204" s="225">
        <v>1</v>
      </c>
    </row>
    <row r="205" spans="1:12" ht="12.75">
      <c r="A205" s="155" t="s">
        <v>611</v>
      </c>
      <c r="B205" s="225">
        <v>12</v>
      </c>
      <c r="C205" s="225">
        <v>0</v>
      </c>
      <c r="D205" s="225">
        <v>4</v>
      </c>
      <c r="E205" s="225">
        <v>1</v>
      </c>
      <c r="F205" s="225">
        <v>3</v>
      </c>
      <c r="G205" s="225">
        <v>0</v>
      </c>
      <c r="H205" s="225">
        <v>1</v>
      </c>
      <c r="I205" s="225">
        <v>0</v>
      </c>
      <c r="J205" s="225">
        <v>2</v>
      </c>
      <c r="K205" s="225">
        <v>1</v>
      </c>
      <c r="L205" s="225">
        <v>0</v>
      </c>
    </row>
    <row r="206" spans="1:12" ht="21.75" customHeight="1">
      <c r="A206" s="152" t="s">
        <v>307</v>
      </c>
      <c r="B206" s="225">
        <v>16291</v>
      </c>
      <c r="C206" s="225">
        <v>190</v>
      </c>
      <c r="D206" s="225">
        <v>4002</v>
      </c>
      <c r="E206" s="225">
        <v>1487</v>
      </c>
      <c r="F206" s="225">
        <v>5822</v>
      </c>
      <c r="G206" s="225">
        <v>1468</v>
      </c>
      <c r="H206" s="225">
        <v>891</v>
      </c>
      <c r="I206" s="225">
        <v>283</v>
      </c>
      <c r="J206" s="225">
        <v>1578</v>
      </c>
      <c r="K206" s="225">
        <v>180</v>
      </c>
      <c r="L206" s="225">
        <v>390</v>
      </c>
    </row>
    <row r="207" spans="1:12" ht="12.75">
      <c r="A207" s="155" t="s">
        <v>615</v>
      </c>
      <c r="B207" s="225">
        <v>1087</v>
      </c>
      <c r="C207" s="225">
        <v>2</v>
      </c>
      <c r="D207" s="225">
        <v>730</v>
      </c>
      <c r="E207" s="225">
        <v>127</v>
      </c>
      <c r="F207" s="225">
        <v>71</v>
      </c>
      <c r="G207" s="225">
        <v>100</v>
      </c>
      <c r="H207" s="225">
        <v>0</v>
      </c>
      <c r="I207" s="225">
        <v>0</v>
      </c>
      <c r="J207" s="225">
        <v>0</v>
      </c>
      <c r="K207" s="225">
        <v>0</v>
      </c>
      <c r="L207" s="225">
        <v>57</v>
      </c>
    </row>
    <row r="208" spans="1:12" ht="12.75">
      <c r="A208" s="155" t="s">
        <v>616</v>
      </c>
      <c r="B208" s="225">
        <v>1100</v>
      </c>
      <c r="C208" s="225">
        <v>2</v>
      </c>
      <c r="D208" s="225">
        <v>74</v>
      </c>
      <c r="E208" s="225">
        <v>93</v>
      </c>
      <c r="F208" s="225">
        <v>440</v>
      </c>
      <c r="G208" s="225">
        <v>346</v>
      </c>
      <c r="H208" s="225">
        <v>24</v>
      </c>
      <c r="I208" s="225">
        <v>7</v>
      </c>
      <c r="J208" s="225">
        <v>92</v>
      </c>
      <c r="K208" s="225">
        <v>0</v>
      </c>
      <c r="L208" s="225">
        <v>22</v>
      </c>
    </row>
    <row r="209" spans="1:12" ht="12.75">
      <c r="A209" s="155" t="s">
        <v>617</v>
      </c>
      <c r="B209" s="225">
        <v>1128</v>
      </c>
      <c r="C209" s="225">
        <v>6</v>
      </c>
      <c r="D209" s="225">
        <v>86</v>
      </c>
      <c r="E209" s="225">
        <v>58</v>
      </c>
      <c r="F209" s="225">
        <v>394</v>
      </c>
      <c r="G209" s="225">
        <v>124</v>
      </c>
      <c r="H209" s="225">
        <v>80</v>
      </c>
      <c r="I209" s="225">
        <v>20</v>
      </c>
      <c r="J209" s="225">
        <v>300</v>
      </c>
      <c r="K209" s="225">
        <v>10</v>
      </c>
      <c r="L209" s="225">
        <v>50</v>
      </c>
    </row>
    <row r="210" spans="1:12" ht="12.75">
      <c r="A210" s="155" t="s">
        <v>618</v>
      </c>
      <c r="B210" s="225">
        <v>1134</v>
      </c>
      <c r="C210" s="225">
        <v>8</v>
      </c>
      <c r="D210" s="225">
        <v>103</v>
      </c>
      <c r="E210" s="225">
        <v>65</v>
      </c>
      <c r="F210" s="225">
        <v>415</v>
      </c>
      <c r="G210" s="225">
        <v>106</v>
      </c>
      <c r="H210" s="225">
        <v>110</v>
      </c>
      <c r="I210" s="225">
        <v>24</v>
      </c>
      <c r="J210" s="225">
        <v>244</v>
      </c>
      <c r="K210" s="225">
        <v>18</v>
      </c>
      <c r="L210" s="225">
        <v>41</v>
      </c>
    </row>
    <row r="211" spans="1:12" ht="12.75">
      <c r="A211" s="155" t="s">
        <v>619</v>
      </c>
      <c r="B211" s="225">
        <v>1220</v>
      </c>
      <c r="C211" s="225">
        <v>14</v>
      </c>
      <c r="D211" s="225">
        <v>165</v>
      </c>
      <c r="E211" s="225">
        <v>70</v>
      </c>
      <c r="F211" s="225">
        <v>421</v>
      </c>
      <c r="G211" s="225">
        <v>144</v>
      </c>
      <c r="H211" s="225">
        <v>111</v>
      </c>
      <c r="I211" s="225">
        <v>34</v>
      </c>
      <c r="J211" s="225">
        <v>222</v>
      </c>
      <c r="K211" s="225">
        <v>22</v>
      </c>
      <c r="L211" s="225">
        <v>17</v>
      </c>
    </row>
    <row r="212" spans="1:12" ht="12.75">
      <c r="A212" s="155" t="s">
        <v>620</v>
      </c>
      <c r="B212" s="225">
        <v>1421</v>
      </c>
      <c r="C212" s="225">
        <v>18</v>
      </c>
      <c r="D212" s="225">
        <v>180</v>
      </c>
      <c r="E212" s="225">
        <v>88</v>
      </c>
      <c r="F212" s="225">
        <v>629</v>
      </c>
      <c r="G212" s="225">
        <v>101</v>
      </c>
      <c r="H212" s="225">
        <v>118</v>
      </c>
      <c r="I212" s="225">
        <v>41</v>
      </c>
      <c r="J212" s="225">
        <v>203</v>
      </c>
      <c r="K212" s="225">
        <v>29</v>
      </c>
      <c r="L212" s="225">
        <v>14</v>
      </c>
    </row>
    <row r="213" spans="1:12" ht="12.75">
      <c r="A213" s="155" t="s">
        <v>621</v>
      </c>
      <c r="B213" s="225">
        <v>1628</v>
      </c>
      <c r="C213" s="225">
        <v>22</v>
      </c>
      <c r="D213" s="225">
        <v>197</v>
      </c>
      <c r="E213" s="225">
        <v>123</v>
      </c>
      <c r="F213" s="225">
        <v>780</v>
      </c>
      <c r="G213" s="225">
        <v>127</v>
      </c>
      <c r="H213" s="225">
        <v>123</v>
      </c>
      <c r="I213" s="225">
        <v>49</v>
      </c>
      <c r="J213" s="225">
        <v>169</v>
      </c>
      <c r="K213" s="225">
        <v>25</v>
      </c>
      <c r="L213" s="225">
        <v>13</v>
      </c>
    </row>
    <row r="214" spans="1:12" ht="12.75">
      <c r="A214" s="155" t="s">
        <v>622</v>
      </c>
      <c r="B214" s="225">
        <v>1602</v>
      </c>
      <c r="C214" s="225">
        <v>17</v>
      </c>
      <c r="D214" s="225">
        <v>271</v>
      </c>
      <c r="E214" s="225">
        <v>133</v>
      </c>
      <c r="F214" s="225">
        <v>734</v>
      </c>
      <c r="G214" s="225">
        <v>119</v>
      </c>
      <c r="H214" s="225">
        <v>120</v>
      </c>
      <c r="I214" s="225">
        <v>35</v>
      </c>
      <c r="J214" s="225">
        <v>130</v>
      </c>
      <c r="K214" s="225">
        <v>24</v>
      </c>
      <c r="L214" s="225">
        <v>19</v>
      </c>
    </row>
    <row r="215" spans="1:12" ht="12.75">
      <c r="A215" s="155" t="s">
        <v>623</v>
      </c>
      <c r="B215" s="225">
        <v>1441</v>
      </c>
      <c r="C215" s="225">
        <v>22</v>
      </c>
      <c r="D215" s="225">
        <v>335</v>
      </c>
      <c r="E215" s="225">
        <v>176</v>
      </c>
      <c r="F215" s="225">
        <v>584</v>
      </c>
      <c r="G215" s="225">
        <v>91</v>
      </c>
      <c r="H215" s="225">
        <v>81</v>
      </c>
      <c r="I215" s="225">
        <v>20</v>
      </c>
      <c r="J215" s="225">
        <v>95</v>
      </c>
      <c r="K215" s="225">
        <v>17</v>
      </c>
      <c r="L215" s="225">
        <v>20</v>
      </c>
    </row>
    <row r="216" spans="1:12" ht="12.75">
      <c r="A216" s="155" t="s">
        <v>624</v>
      </c>
      <c r="B216" s="225">
        <v>1188</v>
      </c>
      <c r="C216" s="225">
        <v>31</v>
      </c>
      <c r="D216" s="225">
        <v>390</v>
      </c>
      <c r="E216" s="225">
        <v>170</v>
      </c>
      <c r="F216" s="225">
        <v>409</v>
      </c>
      <c r="G216" s="225">
        <v>57</v>
      </c>
      <c r="H216" s="225">
        <v>41</v>
      </c>
      <c r="I216" s="225">
        <v>17</v>
      </c>
      <c r="J216" s="225">
        <v>50</v>
      </c>
      <c r="K216" s="225">
        <v>13</v>
      </c>
      <c r="L216" s="225">
        <v>10</v>
      </c>
    </row>
    <row r="217" spans="1:12" ht="12.75">
      <c r="A217" s="155" t="s">
        <v>625</v>
      </c>
      <c r="B217" s="225">
        <v>1054</v>
      </c>
      <c r="C217" s="225">
        <v>20</v>
      </c>
      <c r="D217" s="225">
        <v>378</v>
      </c>
      <c r="E217" s="225">
        <v>132</v>
      </c>
      <c r="F217" s="225">
        <v>373</v>
      </c>
      <c r="G217" s="225">
        <v>43</v>
      </c>
      <c r="H217" s="225">
        <v>25</v>
      </c>
      <c r="I217" s="225">
        <v>17</v>
      </c>
      <c r="J217" s="225">
        <v>35</v>
      </c>
      <c r="K217" s="225">
        <v>7</v>
      </c>
      <c r="L217" s="225">
        <v>24</v>
      </c>
    </row>
    <row r="218" spans="1:12" ht="12.75">
      <c r="A218" s="155" t="s">
        <v>626</v>
      </c>
      <c r="B218" s="225">
        <v>852</v>
      </c>
      <c r="C218" s="225">
        <v>17</v>
      </c>
      <c r="D218" s="225">
        <v>350</v>
      </c>
      <c r="E218" s="225">
        <v>88</v>
      </c>
      <c r="F218" s="225">
        <v>264</v>
      </c>
      <c r="G218" s="225">
        <v>45</v>
      </c>
      <c r="H218" s="225">
        <v>26</v>
      </c>
      <c r="I218" s="225">
        <v>8</v>
      </c>
      <c r="J218" s="225">
        <v>21</v>
      </c>
      <c r="K218" s="225">
        <v>5</v>
      </c>
      <c r="L218" s="225">
        <v>28</v>
      </c>
    </row>
    <row r="219" spans="1:12" ht="12.75">
      <c r="A219" s="155" t="s">
        <v>627</v>
      </c>
      <c r="B219" s="225">
        <v>605</v>
      </c>
      <c r="C219" s="225">
        <v>5</v>
      </c>
      <c r="D219" s="225">
        <v>283</v>
      </c>
      <c r="E219" s="225">
        <v>74</v>
      </c>
      <c r="F219" s="225">
        <v>154</v>
      </c>
      <c r="G219" s="225">
        <v>29</v>
      </c>
      <c r="H219" s="225">
        <v>16</v>
      </c>
      <c r="I219" s="225">
        <v>4</v>
      </c>
      <c r="J219" s="225">
        <v>7</v>
      </c>
      <c r="K219" s="225">
        <v>6</v>
      </c>
      <c r="L219" s="225">
        <v>27</v>
      </c>
    </row>
    <row r="220" spans="1:12" ht="12.75">
      <c r="A220" s="155" t="s">
        <v>628</v>
      </c>
      <c r="B220" s="225">
        <v>418</v>
      </c>
      <c r="C220" s="225">
        <v>5</v>
      </c>
      <c r="D220" s="225">
        <v>214</v>
      </c>
      <c r="E220" s="225">
        <v>46</v>
      </c>
      <c r="F220" s="225">
        <v>88</v>
      </c>
      <c r="G220" s="225">
        <v>21</v>
      </c>
      <c r="H220" s="225">
        <v>10</v>
      </c>
      <c r="I220" s="225">
        <v>3</v>
      </c>
      <c r="J220" s="225">
        <v>3</v>
      </c>
      <c r="K220" s="225">
        <v>1</v>
      </c>
      <c r="L220" s="225">
        <v>27</v>
      </c>
    </row>
    <row r="221" spans="1:12" ht="12.75">
      <c r="A221" s="155" t="s">
        <v>629</v>
      </c>
      <c r="B221" s="225">
        <v>257</v>
      </c>
      <c r="C221" s="225">
        <v>1</v>
      </c>
      <c r="D221" s="225">
        <v>155</v>
      </c>
      <c r="E221" s="225">
        <v>33</v>
      </c>
      <c r="F221" s="225">
        <v>38</v>
      </c>
      <c r="G221" s="225">
        <v>11</v>
      </c>
      <c r="H221" s="225">
        <v>3</v>
      </c>
      <c r="I221" s="225">
        <v>0</v>
      </c>
      <c r="J221" s="225">
        <v>5</v>
      </c>
      <c r="K221" s="225">
        <v>2</v>
      </c>
      <c r="L221" s="225">
        <v>9</v>
      </c>
    </row>
    <row r="222" spans="1:12" ht="12.75">
      <c r="A222" s="155" t="s">
        <v>630</v>
      </c>
      <c r="B222" s="225">
        <v>133</v>
      </c>
      <c r="C222" s="225">
        <v>0</v>
      </c>
      <c r="D222" s="225">
        <v>80</v>
      </c>
      <c r="E222" s="225">
        <v>11</v>
      </c>
      <c r="F222" s="225">
        <v>22</v>
      </c>
      <c r="G222" s="225">
        <v>2</v>
      </c>
      <c r="H222" s="225">
        <v>3</v>
      </c>
      <c r="I222" s="225">
        <v>2</v>
      </c>
      <c r="J222" s="225">
        <v>2</v>
      </c>
      <c r="K222" s="225">
        <v>1</v>
      </c>
      <c r="L222" s="225">
        <v>10</v>
      </c>
    </row>
    <row r="223" spans="1:12" ht="12.75">
      <c r="A223" s="155" t="s">
        <v>611</v>
      </c>
      <c r="B223" s="225">
        <v>23</v>
      </c>
      <c r="C223" s="225">
        <v>0</v>
      </c>
      <c r="D223" s="225">
        <v>11</v>
      </c>
      <c r="E223" s="225">
        <v>0</v>
      </c>
      <c r="F223" s="225">
        <v>6</v>
      </c>
      <c r="G223" s="225">
        <v>2</v>
      </c>
      <c r="H223" s="225">
        <v>0</v>
      </c>
      <c r="I223" s="225">
        <v>2</v>
      </c>
      <c r="J223" s="225">
        <v>0</v>
      </c>
      <c r="K223" s="225">
        <v>0</v>
      </c>
      <c r="L223" s="225">
        <v>2</v>
      </c>
    </row>
    <row r="224" spans="1:12" ht="21.75" customHeight="1">
      <c r="A224" s="151" t="s">
        <v>1</v>
      </c>
      <c r="B224" s="225">
        <v>20654</v>
      </c>
      <c r="C224" s="225">
        <v>91</v>
      </c>
      <c r="D224" s="225">
        <v>3986</v>
      </c>
      <c r="E224" s="225">
        <v>1208</v>
      </c>
      <c r="F224" s="225">
        <v>8159</v>
      </c>
      <c r="G224" s="225">
        <v>1685</v>
      </c>
      <c r="H224" s="225">
        <v>1820</v>
      </c>
      <c r="I224" s="225">
        <v>674</v>
      </c>
      <c r="J224" s="225">
        <v>2193</v>
      </c>
      <c r="K224" s="225">
        <v>360</v>
      </c>
      <c r="L224" s="225">
        <v>478</v>
      </c>
    </row>
    <row r="225" spans="1:12" ht="12.75">
      <c r="A225" s="155" t="s">
        <v>615</v>
      </c>
      <c r="B225" s="225">
        <v>1570</v>
      </c>
      <c r="C225" s="225">
        <v>4</v>
      </c>
      <c r="D225" s="225">
        <v>1132</v>
      </c>
      <c r="E225" s="225">
        <v>123</v>
      </c>
      <c r="F225" s="225">
        <v>99</v>
      </c>
      <c r="G225" s="225">
        <v>150</v>
      </c>
      <c r="H225" s="225">
        <v>0</v>
      </c>
      <c r="I225" s="225">
        <v>0</v>
      </c>
      <c r="J225" s="225">
        <v>0</v>
      </c>
      <c r="K225" s="225">
        <v>0</v>
      </c>
      <c r="L225" s="225">
        <v>62</v>
      </c>
    </row>
    <row r="226" spans="1:12" ht="12.75">
      <c r="A226" s="155" t="s">
        <v>616</v>
      </c>
      <c r="B226" s="225">
        <v>1672</v>
      </c>
      <c r="C226" s="225">
        <v>2</v>
      </c>
      <c r="D226" s="225">
        <v>119</v>
      </c>
      <c r="E226" s="225">
        <v>92</v>
      </c>
      <c r="F226" s="225">
        <v>744</v>
      </c>
      <c r="G226" s="225">
        <v>509</v>
      </c>
      <c r="H226" s="225">
        <v>38</v>
      </c>
      <c r="I226" s="225">
        <v>8</v>
      </c>
      <c r="J226" s="225">
        <v>133</v>
      </c>
      <c r="K226" s="225">
        <v>0</v>
      </c>
      <c r="L226" s="225">
        <v>27</v>
      </c>
    </row>
    <row r="227" spans="1:12" ht="12.75">
      <c r="A227" s="155" t="s">
        <v>617</v>
      </c>
      <c r="B227" s="225">
        <v>1559</v>
      </c>
      <c r="C227" s="225">
        <v>0</v>
      </c>
      <c r="D227" s="225">
        <v>45</v>
      </c>
      <c r="E227" s="225">
        <v>43</v>
      </c>
      <c r="F227" s="225">
        <v>629</v>
      </c>
      <c r="G227" s="225">
        <v>189</v>
      </c>
      <c r="H227" s="225">
        <v>145</v>
      </c>
      <c r="I227" s="225">
        <v>27</v>
      </c>
      <c r="J227" s="225">
        <v>407</v>
      </c>
      <c r="K227" s="225">
        <v>10</v>
      </c>
      <c r="L227" s="225">
        <v>64</v>
      </c>
    </row>
    <row r="228" spans="1:12" ht="12.75">
      <c r="A228" s="155" t="s">
        <v>618</v>
      </c>
      <c r="B228" s="225">
        <v>1454</v>
      </c>
      <c r="C228" s="225">
        <v>1</v>
      </c>
      <c r="D228" s="225">
        <v>51</v>
      </c>
      <c r="E228" s="225">
        <v>53</v>
      </c>
      <c r="F228" s="225">
        <v>554</v>
      </c>
      <c r="G228" s="225">
        <v>112</v>
      </c>
      <c r="H228" s="225">
        <v>203</v>
      </c>
      <c r="I228" s="225">
        <v>36</v>
      </c>
      <c r="J228" s="225">
        <v>355</v>
      </c>
      <c r="K228" s="225">
        <v>30</v>
      </c>
      <c r="L228" s="225">
        <v>59</v>
      </c>
    </row>
    <row r="229" spans="1:12" ht="12.75">
      <c r="A229" s="155" t="s">
        <v>619</v>
      </c>
      <c r="B229" s="225">
        <v>1403</v>
      </c>
      <c r="C229" s="225">
        <v>3</v>
      </c>
      <c r="D229" s="225">
        <v>62</v>
      </c>
      <c r="E229" s="225">
        <v>49</v>
      </c>
      <c r="F229" s="225">
        <v>552</v>
      </c>
      <c r="G229" s="225">
        <v>146</v>
      </c>
      <c r="H229" s="225">
        <v>195</v>
      </c>
      <c r="I229" s="225">
        <v>54</v>
      </c>
      <c r="J229" s="225">
        <v>302</v>
      </c>
      <c r="K229" s="225">
        <v>28</v>
      </c>
      <c r="L229" s="225">
        <v>12</v>
      </c>
    </row>
    <row r="230" spans="1:12" ht="12.75">
      <c r="A230" s="155" t="s">
        <v>620</v>
      </c>
      <c r="B230" s="225">
        <v>1488</v>
      </c>
      <c r="C230" s="225">
        <v>6</v>
      </c>
      <c r="D230" s="225">
        <v>66</v>
      </c>
      <c r="E230" s="225">
        <v>55</v>
      </c>
      <c r="F230" s="225">
        <v>704</v>
      </c>
      <c r="G230" s="225">
        <v>76</v>
      </c>
      <c r="H230" s="225">
        <v>218</v>
      </c>
      <c r="I230" s="225">
        <v>70</v>
      </c>
      <c r="J230" s="225">
        <v>238</v>
      </c>
      <c r="K230" s="225">
        <v>41</v>
      </c>
      <c r="L230" s="225">
        <v>14</v>
      </c>
    </row>
    <row r="231" spans="1:12" ht="12.75">
      <c r="A231" s="155" t="s">
        <v>621</v>
      </c>
      <c r="B231" s="225">
        <v>1901</v>
      </c>
      <c r="C231" s="225">
        <v>15</v>
      </c>
      <c r="D231" s="225">
        <v>104</v>
      </c>
      <c r="E231" s="225">
        <v>81</v>
      </c>
      <c r="F231" s="225">
        <v>939</v>
      </c>
      <c r="G231" s="225">
        <v>107</v>
      </c>
      <c r="H231" s="225">
        <v>255</v>
      </c>
      <c r="I231" s="225">
        <v>93</v>
      </c>
      <c r="J231" s="225">
        <v>232</v>
      </c>
      <c r="K231" s="225">
        <v>59</v>
      </c>
      <c r="L231" s="225">
        <v>16</v>
      </c>
    </row>
    <row r="232" spans="1:12" ht="12.75">
      <c r="A232" s="155" t="s">
        <v>622</v>
      </c>
      <c r="B232" s="225">
        <v>1807</v>
      </c>
      <c r="C232" s="225">
        <v>8</v>
      </c>
      <c r="D232" s="225">
        <v>167</v>
      </c>
      <c r="E232" s="225">
        <v>98</v>
      </c>
      <c r="F232" s="225">
        <v>906</v>
      </c>
      <c r="G232" s="225">
        <v>82</v>
      </c>
      <c r="H232" s="225">
        <v>229</v>
      </c>
      <c r="I232" s="225">
        <v>86</v>
      </c>
      <c r="J232" s="225">
        <v>178</v>
      </c>
      <c r="K232" s="225">
        <v>30</v>
      </c>
      <c r="L232" s="225">
        <v>23</v>
      </c>
    </row>
    <row r="233" spans="1:12" ht="12.75">
      <c r="A233" s="155" t="s">
        <v>623</v>
      </c>
      <c r="B233" s="225">
        <v>1773</v>
      </c>
      <c r="C233" s="225">
        <v>16</v>
      </c>
      <c r="D233" s="225">
        <v>279</v>
      </c>
      <c r="E233" s="225">
        <v>138</v>
      </c>
      <c r="F233" s="225">
        <v>799</v>
      </c>
      <c r="G233" s="225">
        <v>89</v>
      </c>
      <c r="H233" s="225">
        <v>178</v>
      </c>
      <c r="I233" s="225">
        <v>95</v>
      </c>
      <c r="J233" s="225">
        <v>115</v>
      </c>
      <c r="K233" s="225">
        <v>43</v>
      </c>
      <c r="L233" s="225">
        <v>21</v>
      </c>
    </row>
    <row r="234" spans="1:12" ht="12.75">
      <c r="A234" s="155" t="s">
        <v>624</v>
      </c>
      <c r="B234" s="225">
        <v>1525</v>
      </c>
      <c r="C234" s="225">
        <v>13</v>
      </c>
      <c r="D234" s="225">
        <v>362</v>
      </c>
      <c r="E234" s="225">
        <v>131</v>
      </c>
      <c r="F234" s="225">
        <v>631</v>
      </c>
      <c r="G234" s="225">
        <v>55</v>
      </c>
      <c r="H234" s="225">
        <v>122</v>
      </c>
      <c r="I234" s="225">
        <v>59</v>
      </c>
      <c r="J234" s="225">
        <v>87</v>
      </c>
      <c r="K234" s="225">
        <v>42</v>
      </c>
      <c r="L234" s="225">
        <v>23</v>
      </c>
    </row>
    <row r="235" spans="1:12" ht="12.75">
      <c r="A235" s="155" t="s">
        <v>625</v>
      </c>
      <c r="B235" s="225">
        <v>1422</v>
      </c>
      <c r="C235" s="225">
        <v>6</v>
      </c>
      <c r="D235" s="225">
        <v>378</v>
      </c>
      <c r="E235" s="225">
        <v>117</v>
      </c>
      <c r="F235" s="225">
        <v>593</v>
      </c>
      <c r="G235" s="225">
        <v>61</v>
      </c>
      <c r="H235" s="225">
        <v>80</v>
      </c>
      <c r="I235" s="225">
        <v>60</v>
      </c>
      <c r="J235" s="225">
        <v>62</v>
      </c>
      <c r="K235" s="225">
        <v>33</v>
      </c>
      <c r="L235" s="225">
        <v>32</v>
      </c>
    </row>
    <row r="236" spans="1:12" ht="12.75">
      <c r="A236" s="155" t="s">
        <v>626</v>
      </c>
      <c r="B236" s="225">
        <v>1200</v>
      </c>
      <c r="C236" s="225">
        <v>9</v>
      </c>
      <c r="D236" s="225">
        <v>391</v>
      </c>
      <c r="E236" s="225">
        <v>81</v>
      </c>
      <c r="F236" s="225">
        <v>450</v>
      </c>
      <c r="G236" s="225">
        <v>52</v>
      </c>
      <c r="H236" s="225">
        <v>71</v>
      </c>
      <c r="I236" s="225">
        <v>42</v>
      </c>
      <c r="J236" s="225">
        <v>50</v>
      </c>
      <c r="K236" s="225">
        <v>19</v>
      </c>
      <c r="L236" s="225">
        <v>35</v>
      </c>
    </row>
    <row r="237" spans="1:12" ht="12.75">
      <c r="A237" s="155" t="s">
        <v>627</v>
      </c>
      <c r="B237" s="225">
        <v>849</v>
      </c>
      <c r="C237" s="225">
        <v>2</v>
      </c>
      <c r="D237" s="225">
        <v>327</v>
      </c>
      <c r="E237" s="225">
        <v>67</v>
      </c>
      <c r="F237" s="225">
        <v>302</v>
      </c>
      <c r="G237" s="225">
        <v>25</v>
      </c>
      <c r="H237" s="225">
        <v>41</v>
      </c>
      <c r="I237" s="225">
        <v>28</v>
      </c>
      <c r="J237" s="225">
        <v>14</v>
      </c>
      <c r="K237" s="225">
        <v>9</v>
      </c>
      <c r="L237" s="225">
        <v>34</v>
      </c>
    </row>
    <row r="238" spans="1:12" ht="12.75">
      <c r="A238" s="155" t="s">
        <v>628</v>
      </c>
      <c r="B238" s="225">
        <v>552</v>
      </c>
      <c r="C238" s="225">
        <v>4</v>
      </c>
      <c r="D238" s="225">
        <v>240</v>
      </c>
      <c r="E238" s="225">
        <v>43</v>
      </c>
      <c r="F238" s="225">
        <v>158</v>
      </c>
      <c r="G238" s="225">
        <v>20</v>
      </c>
      <c r="H238" s="225">
        <v>28</v>
      </c>
      <c r="I238" s="225">
        <v>10</v>
      </c>
      <c r="J238" s="225">
        <v>10</v>
      </c>
      <c r="K238" s="225">
        <v>8</v>
      </c>
      <c r="L238" s="225">
        <v>31</v>
      </c>
    </row>
    <row r="239" spans="1:12" ht="12.75">
      <c r="A239" s="155" t="s">
        <v>629</v>
      </c>
      <c r="B239" s="225">
        <v>311</v>
      </c>
      <c r="C239" s="225">
        <v>2</v>
      </c>
      <c r="D239" s="225">
        <v>164</v>
      </c>
      <c r="E239" s="225">
        <v>25</v>
      </c>
      <c r="F239" s="225">
        <v>71</v>
      </c>
      <c r="G239" s="225">
        <v>9</v>
      </c>
      <c r="H239" s="225">
        <v>10</v>
      </c>
      <c r="I239" s="225">
        <v>5</v>
      </c>
      <c r="J239" s="225">
        <v>7</v>
      </c>
      <c r="K239" s="225">
        <v>4</v>
      </c>
      <c r="L239" s="225">
        <v>14</v>
      </c>
    </row>
    <row r="240" spans="1:12" ht="12.75">
      <c r="A240" s="155" t="s">
        <v>630</v>
      </c>
      <c r="B240" s="225">
        <v>139</v>
      </c>
      <c r="C240" s="225">
        <v>0</v>
      </c>
      <c r="D240" s="225">
        <v>84</v>
      </c>
      <c r="E240" s="225">
        <v>11</v>
      </c>
      <c r="F240" s="225">
        <v>22</v>
      </c>
      <c r="G240" s="225">
        <v>2</v>
      </c>
      <c r="H240" s="225">
        <v>6</v>
      </c>
      <c r="I240" s="225">
        <v>0</v>
      </c>
      <c r="J240" s="225">
        <v>2</v>
      </c>
      <c r="K240" s="225">
        <v>3</v>
      </c>
      <c r="L240" s="225">
        <v>9</v>
      </c>
    </row>
    <row r="241" spans="1:12" ht="12.75">
      <c r="A241" s="155" t="s">
        <v>611</v>
      </c>
      <c r="B241" s="225">
        <v>29</v>
      </c>
      <c r="C241" s="225">
        <v>0</v>
      </c>
      <c r="D241" s="225">
        <v>15</v>
      </c>
      <c r="E241" s="225">
        <v>1</v>
      </c>
      <c r="F241" s="225">
        <v>6</v>
      </c>
      <c r="G241" s="225">
        <v>1</v>
      </c>
      <c r="H241" s="225">
        <v>1</v>
      </c>
      <c r="I241" s="225">
        <v>1</v>
      </c>
      <c r="J241" s="225">
        <v>1</v>
      </c>
      <c r="K241" s="225">
        <v>1</v>
      </c>
      <c r="L241" s="225">
        <v>2</v>
      </c>
    </row>
    <row r="242" spans="1:12" ht="21.75" customHeight="1">
      <c r="A242" s="152" t="s">
        <v>306</v>
      </c>
      <c r="B242" s="225">
        <v>10051</v>
      </c>
      <c r="C242" s="225">
        <v>51</v>
      </c>
      <c r="D242" s="225">
        <v>1354</v>
      </c>
      <c r="E242" s="225">
        <v>232</v>
      </c>
      <c r="F242" s="225">
        <v>4054</v>
      </c>
      <c r="G242" s="225">
        <v>724</v>
      </c>
      <c r="H242" s="225">
        <v>1264</v>
      </c>
      <c r="I242" s="225">
        <v>511</v>
      </c>
      <c r="J242" s="225">
        <v>1333</v>
      </c>
      <c r="K242" s="225">
        <v>273</v>
      </c>
      <c r="L242" s="225">
        <v>255</v>
      </c>
    </row>
    <row r="243" spans="1:12" ht="12.75">
      <c r="A243" s="155" t="s">
        <v>615</v>
      </c>
      <c r="B243" s="225">
        <v>765</v>
      </c>
      <c r="C243" s="225">
        <v>4</v>
      </c>
      <c r="D243" s="225">
        <v>582</v>
      </c>
      <c r="E243" s="225">
        <v>42</v>
      </c>
      <c r="F243" s="225">
        <v>47</v>
      </c>
      <c r="G243" s="225">
        <v>62</v>
      </c>
      <c r="H243" s="225">
        <v>0</v>
      </c>
      <c r="I243" s="225">
        <v>0</v>
      </c>
      <c r="J243" s="225">
        <v>0</v>
      </c>
      <c r="K243" s="225">
        <v>0</v>
      </c>
      <c r="L243" s="225">
        <v>28</v>
      </c>
    </row>
    <row r="244" spans="1:12" ht="12.75">
      <c r="A244" s="155" t="s">
        <v>616</v>
      </c>
      <c r="B244" s="225">
        <v>862</v>
      </c>
      <c r="C244" s="225">
        <v>2</v>
      </c>
      <c r="D244" s="225">
        <v>85</v>
      </c>
      <c r="E244" s="225">
        <v>28</v>
      </c>
      <c r="F244" s="225">
        <v>410</v>
      </c>
      <c r="G244" s="225">
        <v>243</v>
      </c>
      <c r="H244" s="225">
        <v>19</v>
      </c>
      <c r="I244" s="225">
        <v>3</v>
      </c>
      <c r="J244" s="225">
        <v>56</v>
      </c>
      <c r="K244" s="225">
        <v>0</v>
      </c>
      <c r="L244" s="225">
        <v>16</v>
      </c>
    </row>
    <row r="245" spans="1:12" ht="12.75">
      <c r="A245" s="155" t="s">
        <v>617</v>
      </c>
      <c r="B245" s="225">
        <v>836</v>
      </c>
      <c r="C245" s="225">
        <v>0</v>
      </c>
      <c r="D245" s="225">
        <v>23</v>
      </c>
      <c r="E245" s="225">
        <v>14</v>
      </c>
      <c r="F245" s="225">
        <v>357</v>
      </c>
      <c r="G245" s="225">
        <v>108</v>
      </c>
      <c r="H245" s="225">
        <v>91</v>
      </c>
      <c r="I245" s="225">
        <v>14</v>
      </c>
      <c r="J245" s="225">
        <v>187</v>
      </c>
      <c r="K245" s="225">
        <v>2</v>
      </c>
      <c r="L245" s="225">
        <v>40</v>
      </c>
    </row>
    <row r="246" spans="1:12" ht="12.75">
      <c r="A246" s="155" t="s">
        <v>618</v>
      </c>
      <c r="B246" s="225">
        <v>768</v>
      </c>
      <c r="C246" s="225">
        <v>1</v>
      </c>
      <c r="D246" s="225">
        <v>31</v>
      </c>
      <c r="E246" s="225">
        <v>19</v>
      </c>
      <c r="F246" s="225">
        <v>260</v>
      </c>
      <c r="G246" s="225">
        <v>40</v>
      </c>
      <c r="H246" s="225">
        <v>128</v>
      </c>
      <c r="I246" s="225">
        <v>22</v>
      </c>
      <c r="J246" s="225">
        <v>207</v>
      </c>
      <c r="K246" s="225">
        <v>16</v>
      </c>
      <c r="L246" s="225">
        <v>44</v>
      </c>
    </row>
    <row r="247" spans="1:12" ht="12.75">
      <c r="A247" s="155" t="s">
        <v>619</v>
      </c>
      <c r="B247" s="225">
        <v>766</v>
      </c>
      <c r="C247" s="225">
        <v>2</v>
      </c>
      <c r="D247" s="225">
        <v>34</v>
      </c>
      <c r="E247" s="225">
        <v>14</v>
      </c>
      <c r="F247" s="225">
        <v>277</v>
      </c>
      <c r="G247" s="225">
        <v>55</v>
      </c>
      <c r="H247" s="225">
        <v>127</v>
      </c>
      <c r="I247" s="225">
        <v>35</v>
      </c>
      <c r="J247" s="225">
        <v>193</v>
      </c>
      <c r="K247" s="225">
        <v>19</v>
      </c>
      <c r="L247" s="225">
        <v>10</v>
      </c>
    </row>
    <row r="248" spans="1:12" ht="12.75">
      <c r="A248" s="155" t="s">
        <v>620</v>
      </c>
      <c r="B248" s="225">
        <v>732</v>
      </c>
      <c r="C248" s="225">
        <v>5</v>
      </c>
      <c r="D248" s="225">
        <v>37</v>
      </c>
      <c r="E248" s="225">
        <v>15</v>
      </c>
      <c r="F248" s="225">
        <v>267</v>
      </c>
      <c r="G248" s="225">
        <v>25</v>
      </c>
      <c r="H248" s="225">
        <v>145</v>
      </c>
      <c r="I248" s="225">
        <v>44</v>
      </c>
      <c r="J248" s="225">
        <v>157</v>
      </c>
      <c r="K248" s="225">
        <v>28</v>
      </c>
      <c r="L248" s="225">
        <v>9</v>
      </c>
    </row>
    <row r="249" spans="1:12" ht="12.75">
      <c r="A249" s="155" t="s">
        <v>621</v>
      </c>
      <c r="B249" s="225">
        <v>964</v>
      </c>
      <c r="C249" s="225">
        <v>9</v>
      </c>
      <c r="D249" s="225">
        <v>40</v>
      </c>
      <c r="E249" s="225">
        <v>9</v>
      </c>
      <c r="F249" s="225">
        <v>401</v>
      </c>
      <c r="G249" s="225">
        <v>27</v>
      </c>
      <c r="H249" s="225">
        <v>185</v>
      </c>
      <c r="I249" s="225">
        <v>72</v>
      </c>
      <c r="J249" s="225">
        <v>163</v>
      </c>
      <c r="K249" s="225">
        <v>48</v>
      </c>
      <c r="L249" s="225">
        <v>10</v>
      </c>
    </row>
    <row r="250" spans="1:12" ht="12.75">
      <c r="A250" s="155" t="s">
        <v>622</v>
      </c>
      <c r="B250" s="225">
        <v>902</v>
      </c>
      <c r="C250" s="225">
        <v>5</v>
      </c>
      <c r="D250" s="225">
        <v>56</v>
      </c>
      <c r="E250" s="225">
        <v>19</v>
      </c>
      <c r="F250" s="225">
        <v>400</v>
      </c>
      <c r="G250" s="225">
        <v>27</v>
      </c>
      <c r="H250" s="225">
        <v>159</v>
      </c>
      <c r="I250" s="225">
        <v>63</v>
      </c>
      <c r="J250" s="225">
        <v>131</v>
      </c>
      <c r="K250" s="225">
        <v>23</v>
      </c>
      <c r="L250" s="225">
        <v>19</v>
      </c>
    </row>
    <row r="251" spans="1:12" ht="12.75">
      <c r="A251" s="155" t="s">
        <v>623</v>
      </c>
      <c r="B251" s="225">
        <v>858</v>
      </c>
      <c r="C251" s="225">
        <v>11</v>
      </c>
      <c r="D251" s="225">
        <v>72</v>
      </c>
      <c r="E251" s="225">
        <v>16</v>
      </c>
      <c r="F251" s="225">
        <v>402</v>
      </c>
      <c r="G251" s="225">
        <v>37</v>
      </c>
      <c r="H251" s="225">
        <v>125</v>
      </c>
      <c r="I251" s="225">
        <v>83</v>
      </c>
      <c r="J251" s="225">
        <v>69</v>
      </c>
      <c r="K251" s="225">
        <v>33</v>
      </c>
      <c r="L251" s="225">
        <v>10</v>
      </c>
    </row>
    <row r="252" spans="1:12" ht="12.75">
      <c r="A252" s="155" t="s">
        <v>624</v>
      </c>
      <c r="B252" s="225">
        <v>715</v>
      </c>
      <c r="C252" s="225">
        <v>7</v>
      </c>
      <c r="D252" s="225">
        <v>77</v>
      </c>
      <c r="E252" s="225">
        <v>8</v>
      </c>
      <c r="F252" s="225">
        <v>338</v>
      </c>
      <c r="G252" s="225">
        <v>20</v>
      </c>
      <c r="H252" s="225">
        <v>100</v>
      </c>
      <c r="I252" s="225">
        <v>52</v>
      </c>
      <c r="J252" s="225">
        <v>63</v>
      </c>
      <c r="K252" s="225">
        <v>33</v>
      </c>
      <c r="L252" s="225">
        <v>17</v>
      </c>
    </row>
    <row r="253" spans="1:12" ht="12.75">
      <c r="A253" s="155" t="s">
        <v>625</v>
      </c>
      <c r="B253" s="225">
        <v>652</v>
      </c>
      <c r="C253" s="225">
        <v>1</v>
      </c>
      <c r="D253" s="225">
        <v>78</v>
      </c>
      <c r="E253" s="225">
        <v>13</v>
      </c>
      <c r="F253" s="225">
        <v>330</v>
      </c>
      <c r="G253" s="225">
        <v>34</v>
      </c>
      <c r="H253" s="225">
        <v>64</v>
      </c>
      <c r="I253" s="225">
        <v>46</v>
      </c>
      <c r="J253" s="225">
        <v>43</v>
      </c>
      <c r="K253" s="225">
        <v>30</v>
      </c>
      <c r="L253" s="225">
        <v>13</v>
      </c>
    </row>
    <row r="254" spans="1:12" ht="12.75">
      <c r="A254" s="155" t="s">
        <v>626</v>
      </c>
      <c r="B254" s="225">
        <v>532</v>
      </c>
      <c r="C254" s="225">
        <v>1</v>
      </c>
      <c r="D254" s="225">
        <v>85</v>
      </c>
      <c r="E254" s="225">
        <v>11</v>
      </c>
      <c r="F254" s="225">
        <v>254</v>
      </c>
      <c r="G254" s="225">
        <v>21</v>
      </c>
      <c r="H254" s="225">
        <v>54</v>
      </c>
      <c r="I254" s="225">
        <v>36</v>
      </c>
      <c r="J254" s="225">
        <v>40</v>
      </c>
      <c r="K254" s="225">
        <v>19</v>
      </c>
      <c r="L254" s="225">
        <v>11</v>
      </c>
    </row>
    <row r="255" spans="1:12" ht="12.75">
      <c r="A255" s="155" t="s">
        <v>627</v>
      </c>
      <c r="B255" s="225">
        <v>364</v>
      </c>
      <c r="C255" s="225">
        <v>1</v>
      </c>
      <c r="D255" s="225">
        <v>71</v>
      </c>
      <c r="E255" s="225">
        <v>12</v>
      </c>
      <c r="F255" s="225">
        <v>179</v>
      </c>
      <c r="G255" s="225">
        <v>14</v>
      </c>
      <c r="H255" s="225">
        <v>32</v>
      </c>
      <c r="I255" s="225">
        <v>27</v>
      </c>
      <c r="J255" s="225">
        <v>10</v>
      </c>
      <c r="K255" s="225">
        <v>6</v>
      </c>
      <c r="L255" s="225">
        <v>12</v>
      </c>
    </row>
    <row r="256" spans="1:12" ht="12.75">
      <c r="A256" s="155" t="s">
        <v>628</v>
      </c>
      <c r="B256" s="225">
        <v>200</v>
      </c>
      <c r="C256" s="225">
        <v>1</v>
      </c>
      <c r="D256" s="225">
        <v>42</v>
      </c>
      <c r="E256" s="225">
        <v>8</v>
      </c>
      <c r="F256" s="225">
        <v>85</v>
      </c>
      <c r="G256" s="225">
        <v>6</v>
      </c>
      <c r="H256" s="225">
        <v>22</v>
      </c>
      <c r="I256" s="225">
        <v>9</v>
      </c>
      <c r="J256" s="225">
        <v>10</v>
      </c>
      <c r="K256" s="225">
        <v>8</v>
      </c>
      <c r="L256" s="225">
        <v>9</v>
      </c>
    </row>
    <row r="257" spans="1:12" ht="12.75">
      <c r="A257" s="155" t="s">
        <v>629</v>
      </c>
      <c r="B257" s="225">
        <v>99</v>
      </c>
      <c r="C257" s="225">
        <v>1</v>
      </c>
      <c r="D257" s="225">
        <v>25</v>
      </c>
      <c r="E257" s="225">
        <v>2</v>
      </c>
      <c r="F257" s="225">
        <v>40</v>
      </c>
      <c r="G257" s="225">
        <v>5</v>
      </c>
      <c r="H257" s="225">
        <v>8</v>
      </c>
      <c r="I257" s="225">
        <v>5</v>
      </c>
      <c r="J257" s="225">
        <v>2</v>
      </c>
      <c r="K257" s="225">
        <v>4</v>
      </c>
      <c r="L257" s="225">
        <v>7</v>
      </c>
    </row>
    <row r="258" spans="1:12" ht="12.75">
      <c r="A258" s="155" t="s">
        <v>630</v>
      </c>
      <c r="B258" s="225">
        <v>27</v>
      </c>
      <c r="C258" s="225">
        <v>0</v>
      </c>
      <c r="D258" s="225">
        <v>12</v>
      </c>
      <c r="E258" s="225">
        <v>1</v>
      </c>
      <c r="F258" s="225">
        <v>6</v>
      </c>
      <c r="G258" s="225">
        <v>0</v>
      </c>
      <c r="H258" s="225">
        <v>4</v>
      </c>
      <c r="I258" s="225">
        <v>0</v>
      </c>
      <c r="J258" s="225">
        <v>1</v>
      </c>
      <c r="K258" s="225">
        <v>3</v>
      </c>
      <c r="L258" s="225">
        <v>0</v>
      </c>
    </row>
    <row r="259" spans="1:12" ht="12.75">
      <c r="A259" s="155" t="s">
        <v>611</v>
      </c>
      <c r="B259" s="225">
        <v>9</v>
      </c>
      <c r="C259" s="225">
        <v>0</v>
      </c>
      <c r="D259" s="225">
        <v>4</v>
      </c>
      <c r="E259" s="225">
        <v>1</v>
      </c>
      <c r="F259" s="225">
        <v>1</v>
      </c>
      <c r="G259" s="225">
        <v>0</v>
      </c>
      <c r="H259" s="225">
        <v>1</v>
      </c>
      <c r="I259" s="225">
        <v>0</v>
      </c>
      <c r="J259" s="225">
        <v>1</v>
      </c>
      <c r="K259" s="225">
        <v>1</v>
      </c>
      <c r="L259" s="225">
        <v>0</v>
      </c>
    </row>
    <row r="260" spans="1:12" ht="21.75" customHeight="1">
      <c r="A260" s="152" t="s">
        <v>307</v>
      </c>
      <c r="B260" s="225">
        <v>10603</v>
      </c>
      <c r="C260" s="225">
        <v>40</v>
      </c>
      <c r="D260" s="225">
        <v>2632</v>
      </c>
      <c r="E260" s="225">
        <v>976</v>
      </c>
      <c r="F260" s="225">
        <v>4105</v>
      </c>
      <c r="G260" s="225">
        <v>961</v>
      </c>
      <c r="H260" s="225">
        <v>556</v>
      </c>
      <c r="I260" s="225">
        <v>163</v>
      </c>
      <c r="J260" s="225">
        <v>860</v>
      </c>
      <c r="K260" s="225">
        <v>87</v>
      </c>
      <c r="L260" s="225">
        <v>223</v>
      </c>
    </row>
    <row r="261" spans="1:12" ht="12.75">
      <c r="A261" s="155" t="s">
        <v>615</v>
      </c>
      <c r="B261" s="225">
        <v>805</v>
      </c>
      <c r="C261" s="225">
        <v>0</v>
      </c>
      <c r="D261" s="225">
        <v>550</v>
      </c>
      <c r="E261" s="225">
        <v>81</v>
      </c>
      <c r="F261" s="225">
        <v>52</v>
      </c>
      <c r="G261" s="225">
        <v>88</v>
      </c>
      <c r="H261" s="225">
        <v>0</v>
      </c>
      <c r="I261" s="225">
        <v>0</v>
      </c>
      <c r="J261" s="225">
        <v>0</v>
      </c>
      <c r="K261" s="225">
        <v>0</v>
      </c>
      <c r="L261" s="225">
        <v>34</v>
      </c>
    </row>
    <row r="262" spans="1:12" ht="12.75">
      <c r="A262" s="155" t="s">
        <v>616</v>
      </c>
      <c r="B262" s="225">
        <v>810</v>
      </c>
      <c r="C262" s="225">
        <v>0</v>
      </c>
      <c r="D262" s="225">
        <v>34</v>
      </c>
      <c r="E262" s="225">
        <v>64</v>
      </c>
      <c r="F262" s="225">
        <v>334</v>
      </c>
      <c r="G262" s="225">
        <v>266</v>
      </c>
      <c r="H262" s="225">
        <v>19</v>
      </c>
      <c r="I262" s="225">
        <v>5</v>
      </c>
      <c r="J262" s="225">
        <v>77</v>
      </c>
      <c r="K262" s="225">
        <v>0</v>
      </c>
      <c r="L262" s="225">
        <v>11</v>
      </c>
    </row>
    <row r="263" spans="1:12" ht="12.75">
      <c r="A263" s="155" t="s">
        <v>617</v>
      </c>
      <c r="B263" s="225">
        <v>723</v>
      </c>
      <c r="C263" s="225">
        <v>0</v>
      </c>
      <c r="D263" s="225">
        <v>22</v>
      </c>
      <c r="E263" s="225">
        <v>29</v>
      </c>
      <c r="F263" s="225">
        <v>272</v>
      </c>
      <c r="G263" s="225">
        <v>81</v>
      </c>
      <c r="H263" s="225">
        <v>54</v>
      </c>
      <c r="I263" s="225">
        <v>13</v>
      </c>
      <c r="J263" s="225">
        <v>220</v>
      </c>
      <c r="K263" s="225">
        <v>8</v>
      </c>
      <c r="L263" s="225">
        <v>24</v>
      </c>
    </row>
    <row r="264" spans="1:12" ht="12.75">
      <c r="A264" s="155" t="s">
        <v>618</v>
      </c>
      <c r="B264" s="225">
        <v>686</v>
      </c>
      <c r="C264" s="225">
        <v>0</v>
      </c>
      <c r="D264" s="225">
        <v>20</v>
      </c>
      <c r="E264" s="225">
        <v>34</v>
      </c>
      <c r="F264" s="225">
        <v>294</v>
      </c>
      <c r="G264" s="225">
        <v>72</v>
      </c>
      <c r="H264" s="225">
        <v>75</v>
      </c>
      <c r="I264" s="225">
        <v>14</v>
      </c>
      <c r="J264" s="225">
        <v>148</v>
      </c>
      <c r="K264" s="225">
        <v>14</v>
      </c>
      <c r="L264" s="225">
        <v>15</v>
      </c>
    </row>
    <row r="265" spans="1:12" ht="12.75">
      <c r="A265" s="155" t="s">
        <v>619</v>
      </c>
      <c r="B265" s="225">
        <v>637</v>
      </c>
      <c r="C265" s="225">
        <v>1</v>
      </c>
      <c r="D265" s="225">
        <v>28</v>
      </c>
      <c r="E265" s="225">
        <v>35</v>
      </c>
      <c r="F265" s="225">
        <v>275</v>
      </c>
      <c r="G265" s="225">
        <v>91</v>
      </c>
      <c r="H265" s="225">
        <v>68</v>
      </c>
      <c r="I265" s="225">
        <v>19</v>
      </c>
      <c r="J265" s="225">
        <v>109</v>
      </c>
      <c r="K265" s="225">
        <v>9</v>
      </c>
      <c r="L265" s="225">
        <v>2</v>
      </c>
    </row>
    <row r="266" spans="1:12" ht="12.75">
      <c r="A266" s="155" t="s">
        <v>620</v>
      </c>
      <c r="B266" s="225">
        <v>756</v>
      </c>
      <c r="C266" s="225">
        <v>1</v>
      </c>
      <c r="D266" s="225">
        <v>29</v>
      </c>
      <c r="E266" s="225">
        <v>40</v>
      </c>
      <c r="F266" s="225">
        <v>437</v>
      </c>
      <c r="G266" s="225">
        <v>51</v>
      </c>
      <c r="H266" s="225">
        <v>73</v>
      </c>
      <c r="I266" s="225">
        <v>26</v>
      </c>
      <c r="J266" s="225">
        <v>81</v>
      </c>
      <c r="K266" s="225">
        <v>13</v>
      </c>
      <c r="L266" s="225">
        <v>5</v>
      </c>
    </row>
    <row r="267" spans="1:12" ht="12.75">
      <c r="A267" s="155" t="s">
        <v>621</v>
      </c>
      <c r="B267" s="225">
        <v>937</v>
      </c>
      <c r="C267" s="225">
        <v>6</v>
      </c>
      <c r="D267" s="225">
        <v>64</v>
      </c>
      <c r="E267" s="225">
        <v>72</v>
      </c>
      <c r="F267" s="225">
        <v>538</v>
      </c>
      <c r="G267" s="225">
        <v>80</v>
      </c>
      <c r="H267" s="225">
        <v>70</v>
      </c>
      <c r="I267" s="225">
        <v>21</v>
      </c>
      <c r="J267" s="225">
        <v>69</v>
      </c>
      <c r="K267" s="225">
        <v>11</v>
      </c>
      <c r="L267" s="225">
        <v>6</v>
      </c>
    </row>
    <row r="268" spans="1:12" ht="12.75">
      <c r="A268" s="155" t="s">
        <v>622</v>
      </c>
      <c r="B268" s="225">
        <v>905</v>
      </c>
      <c r="C268" s="225">
        <v>3</v>
      </c>
      <c r="D268" s="225">
        <v>111</v>
      </c>
      <c r="E268" s="225">
        <v>79</v>
      </c>
      <c r="F268" s="225">
        <v>506</v>
      </c>
      <c r="G268" s="225">
        <v>55</v>
      </c>
      <c r="H268" s="225">
        <v>70</v>
      </c>
      <c r="I268" s="225">
        <v>23</v>
      </c>
      <c r="J268" s="225">
        <v>47</v>
      </c>
      <c r="K268" s="225">
        <v>7</v>
      </c>
      <c r="L268" s="225">
        <v>4</v>
      </c>
    </row>
    <row r="269" spans="1:12" ht="12.75">
      <c r="A269" s="155" t="s">
        <v>623</v>
      </c>
      <c r="B269" s="225">
        <v>915</v>
      </c>
      <c r="C269" s="225">
        <v>5</v>
      </c>
      <c r="D269" s="225">
        <v>207</v>
      </c>
      <c r="E269" s="225">
        <v>122</v>
      </c>
      <c r="F269" s="225">
        <v>397</v>
      </c>
      <c r="G269" s="225">
        <v>52</v>
      </c>
      <c r="H269" s="225">
        <v>53</v>
      </c>
      <c r="I269" s="225">
        <v>12</v>
      </c>
      <c r="J269" s="225">
        <v>46</v>
      </c>
      <c r="K269" s="225">
        <v>10</v>
      </c>
      <c r="L269" s="225">
        <v>11</v>
      </c>
    </row>
    <row r="270" spans="1:12" ht="12.75">
      <c r="A270" s="155" t="s">
        <v>624</v>
      </c>
      <c r="B270" s="225">
        <v>810</v>
      </c>
      <c r="C270" s="225">
        <v>6</v>
      </c>
      <c r="D270" s="225">
        <v>285</v>
      </c>
      <c r="E270" s="225">
        <v>123</v>
      </c>
      <c r="F270" s="225">
        <v>293</v>
      </c>
      <c r="G270" s="225">
        <v>35</v>
      </c>
      <c r="H270" s="225">
        <v>22</v>
      </c>
      <c r="I270" s="225">
        <v>7</v>
      </c>
      <c r="J270" s="225">
        <v>24</v>
      </c>
      <c r="K270" s="225">
        <v>9</v>
      </c>
      <c r="L270" s="225">
        <v>6</v>
      </c>
    </row>
    <row r="271" spans="1:12" ht="12.75">
      <c r="A271" s="155" t="s">
        <v>625</v>
      </c>
      <c r="B271" s="225">
        <v>770</v>
      </c>
      <c r="C271" s="225">
        <v>5</v>
      </c>
      <c r="D271" s="225">
        <v>300</v>
      </c>
      <c r="E271" s="225">
        <v>104</v>
      </c>
      <c r="F271" s="225">
        <v>263</v>
      </c>
      <c r="G271" s="225">
        <v>27</v>
      </c>
      <c r="H271" s="225">
        <v>16</v>
      </c>
      <c r="I271" s="225">
        <v>14</v>
      </c>
      <c r="J271" s="225">
        <v>19</v>
      </c>
      <c r="K271" s="225">
        <v>3</v>
      </c>
      <c r="L271" s="225">
        <v>19</v>
      </c>
    </row>
    <row r="272" spans="1:12" ht="12.75">
      <c r="A272" s="155" t="s">
        <v>626</v>
      </c>
      <c r="B272" s="225">
        <v>668</v>
      </c>
      <c r="C272" s="225">
        <v>8</v>
      </c>
      <c r="D272" s="225">
        <v>306</v>
      </c>
      <c r="E272" s="225">
        <v>70</v>
      </c>
      <c r="F272" s="225">
        <v>196</v>
      </c>
      <c r="G272" s="225">
        <v>31</v>
      </c>
      <c r="H272" s="225">
        <v>17</v>
      </c>
      <c r="I272" s="225">
        <v>6</v>
      </c>
      <c r="J272" s="225">
        <v>10</v>
      </c>
      <c r="K272" s="225">
        <v>0</v>
      </c>
      <c r="L272" s="225">
        <v>24</v>
      </c>
    </row>
    <row r="273" spans="1:12" ht="12.75">
      <c r="A273" s="155" t="s">
        <v>627</v>
      </c>
      <c r="B273" s="225">
        <v>485</v>
      </c>
      <c r="C273" s="225">
        <v>1</v>
      </c>
      <c r="D273" s="225">
        <v>256</v>
      </c>
      <c r="E273" s="225">
        <v>55</v>
      </c>
      <c r="F273" s="225">
        <v>123</v>
      </c>
      <c r="G273" s="225">
        <v>11</v>
      </c>
      <c r="H273" s="225">
        <v>9</v>
      </c>
      <c r="I273" s="225">
        <v>1</v>
      </c>
      <c r="J273" s="225">
        <v>4</v>
      </c>
      <c r="K273" s="225">
        <v>3</v>
      </c>
      <c r="L273" s="225">
        <v>22</v>
      </c>
    </row>
    <row r="274" spans="1:12" ht="12.75">
      <c r="A274" s="155" t="s">
        <v>628</v>
      </c>
      <c r="B274" s="225">
        <v>352</v>
      </c>
      <c r="C274" s="225">
        <v>3</v>
      </c>
      <c r="D274" s="225">
        <v>198</v>
      </c>
      <c r="E274" s="225">
        <v>35</v>
      </c>
      <c r="F274" s="225">
        <v>73</v>
      </c>
      <c r="G274" s="225">
        <v>14</v>
      </c>
      <c r="H274" s="225">
        <v>6</v>
      </c>
      <c r="I274" s="225">
        <v>1</v>
      </c>
      <c r="J274" s="225">
        <v>0</v>
      </c>
      <c r="K274" s="225">
        <v>0</v>
      </c>
      <c r="L274" s="225">
        <v>22</v>
      </c>
    </row>
    <row r="275" spans="1:12" ht="12.75">
      <c r="A275" s="155" t="s">
        <v>629</v>
      </c>
      <c r="B275" s="225">
        <v>212</v>
      </c>
      <c r="C275" s="225">
        <v>1</v>
      </c>
      <c r="D275" s="225">
        <v>139</v>
      </c>
      <c r="E275" s="225">
        <v>23</v>
      </c>
      <c r="F275" s="225">
        <v>31</v>
      </c>
      <c r="G275" s="225">
        <v>4</v>
      </c>
      <c r="H275" s="225">
        <v>2</v>
      </c>
      <c r="I275" s="225">
        <v>0</v>
      </c>
      <c r="J275" s="225">
        <v>5</v>
      </c>
      <c r="K275" s="225">
        <v>0</v>
      </c>
      <c r="L275" s="225">
        <v>7</v>
      </c>
    </row>
    <row r="276" spans="1:12" ht="12.75">
      <c r="A276" s="155" t="s">
        <v>630</v>
      </c>
      <c r="B276" s="225">
        <v>112</v>
      </c>
      <c r="C276" s="225">
        <v>0</v>
      </c>
      <c r="D276" s="225">
        <v>72</v>
      </c>
      <c r="E276" s="225">
        <v>10</v>
      </c>
      <c r="F276" s="225">
        <v>16</v>
      </c>
      <c r="G276" s="225">
        <v>2</v>
      </c>
      <c r="H276" s="225">
        <v>2</v>
      </c>
      <c r="I276" s="225">
        <v>0</v>
      </c>
      <c r="J276" s="225">
        <v>1</v>
      </c>
      <c r="K276" s="225">
        <v>0</v>
      </c>
      <c r="L276" s="225">
        <v>9</v>
      </c>
    </row>
    <row r="277" spans="1:12" ht="12.75">
      <c r="A277" s="155" t="s">
        <v>611</v>
      </c>
      <c r="B277" s="225">
        <v>20</v>
      </c>
      <c r="C277" s="225">
        <v>0</v>
      </c>
      <c r="D277" s="225">
        <v>11</v>
      </c>
      <c r="E277" s="225">
        <v>0</v>
      </c>
      <c r="F277" s="225">
        <v>5</v>
      </c>
      <c r="G277" s="225">
        <v>1</v>
      </c>
      <c r="H277" s="225">
        <v>0</v>
      </c>
      <c r="I277" s="225">
        <v>1</v>
      </c>
      <c r="J277" s="225">
        <v>0</v>
      </c>
      <c r="K277" s="225">
        <v>0</v>
      </c>
      <c r="L277" s="225">
        <v>2</v>
      </c>
    </row>
    <row r="278" spans="1:12" ht="21.75" customHeight="1">
      <c r="A278" s="151" t="s">
        <v>2</v>
      </c>
      <c r="B278" s="225">
        <v>11358</v>
      </c>
      <c r="C278" s="225">
        <v>252</v>
      </c>
      <c r="D278" s="225">
        <v>2643</v>
      </c>
      <c r="E278" s="225">
        <v>775</v>
      </c>
      <c r="F278" s="225">
        <v>3438</v>
      </c>
      <c r="G278" s="225">
        <v>801</v>
      </c>
      <c r="H278" s="225">
        <v>845</v>
      </c>
      <c r="I278" s="225">
        <v>369</v>
      </c>
      <c r="J278" s="225">
        <v>1565</v>
      </c>
      <c r="K278" s="225">
        <v>360</v>
      </c>
      <c r="L278" s="225">
        <v>310</v>
      </c>
    </row>
    <row r="279" spans="1:12" ht="12.75">
      <c r="A279" s="155" t="s">
        <v>615</v>
      </c>
      <c r="B279" s="225">
        <v>552</v>
      </c>
      <c r="C279" s="225">
        <v>6</v>
      </c>
      <c r="D279" s="225">
        <v>375</v>
      </c>
      <c r="E279" s="225">
        <v>70</v>
      </c>
      <c r="F279" s="225">
        <v>28</v>
      </c>
      <c r="G279" s="225">
        <v>25</v>
      </c>
      <c r="H279" s="225">
        <v>0</v>
      </c>
      <c r="I279" s="225">
        <v>0</v>
      </c>
      <c r="J279" s="225">
        <v>0</v>
      </c>
      <c r="K279" s="225">
        <v>0</v>
      </c>
      <c r="L279" s="225">
        <v>48</v>
      </c>
    </row>
    <row r="280" spans="1:12" ht="12.75">
      <c r="A280" s="155" t="s">
        <v>616</v>
      </c>
      <c r="B280" s="225">
        <v>572</v>
      </c>
      <c r="C280" s="225">
        <v>5</v>
      </c>
      <c r="D280" s="225">
        <v>98</v>
      </c>
      <c r="E280" s="225">
        <v>63</v>
      </c>
      <c r="F280" s="225">
        <v>206</v>
      </c>
      <c r="G280" s="225">
        <v>131</v>
      </c>
      <c r="H280" s="225">
        <v>8</v>
      </c>
      <c r="I280" s="225">
        <v>5</v>
      </c>
      <c r="J280" s="225">
        <v>34</v>
      </c>
      <c r="K280" s="225">
        <v>0</v>
      </c>
      <c r="L280" s="225">
        <v>22</v>
      </c>
    </row>
    <row r="281" spans="1:12" ht="12.75">
      <c r="A281" s="155" t="s">
        <v>617</v>
      </c>
      <c r="B281" s="225">
        <v>727</v>
      </c>
      <c r="C281" s="225">
        <v>11</v>
      </c>
      <c r="D281" s="225">
        <v>123</v>
      </c>
      <c r="E281" s="225">
        <v>57</v>
      </c>
      <c r="F281" s="225">
        <v>241</v>
      </c>
      <c r="G281" s="225">
        <v>68</v>
      </c>
      <c r="H281" s="225">
        <v>44</v>
      </c>
      <c r="I281" s="225">
        <v>13</v>
      </c>
      <c r="J281" s="225">
        <v>120</v>
      </c>
      <c r="K281" s="225">
        <v>2</v>
      </c>
      <c r="L281" s="225">
        <v>48</v>
      </c>
    </row>
    <row r="282" spans="1:12" ht="12.75">
      <c r="A282" s="155" t="s">
        <v>618</v>
      </c>
      <c r="B282" s="225">
        <v>844</v>
      </c>
      <c r="C282" s="225">
        <v>13</v>
      </c>
      <c r="D282" s="225">
        <v>171</v>
      </c>
      <c r="E282" s="225">
        <v>53</v>
      </c>
      <c r="F282" s="225">
        <v>240</v>
      </c>
      <c r="G282" s="225">
        <v>53</v>
      </c>
      <c r="H282" s="225">
        <v>69</v>
      </c>
      <c r="I282" s="225">
        <v>15</v>
      </c>
      <c r="J282" s="225">
        <v>160</v>
      </c>
      <c r="K282" s="225">
        <v>12</v>
      </c>
      <c r="L282" s="225">
        <v>58</v>
      </c>
    </row>
    <row r="283" spans="1:12" ht="12.75">
      <c r="A283" s="155" t="s">
        <v>619</v>
      </c>
      <c r="B283" s="225">
        <v>1092</v>
      </c>
      <c r="C283" s="225">
        <v>20</v>
      </c>
      <c r="D283" s="225">
        <v>250</v>
      </c>
      <c r="E283" s="225">
        <v>64</v>
      </c>
      <c r="F283" s="225">
        <v>282</v>
      </c>
      <c r="G283" s="225">
        <v>80</v>
      </c>
      <c r="H283" s="225">
        <v>102</v>
      </c>
      <c r="I283" s="225">
        <v>28</v>
      </c>
      <c r="J283" s="225">
        <v>213</v>
      </c>
      <c r="K283" s="225">
        <v>27</v>
      </c>
      <c r="L283" s="225">
        <v>26</v>
      </c>
    </row>
    <row r="284" spans="1:12" ht="12.75">
      <c r="A284" s="155" t="s">
        <v>620</v>
      </c>
      <c r="B284" s="225">
        <v>1261</v>
      </c>
      <c r="C284" s="225">
        <v>34</v>
      </c>
      <c r="D284" s="225">
        <v>287</v>
      </c>
      <c r="E284" s="225">
        <v>79</v>
      </c>
      <c r="F284" s="225">
        <v>350</v>
      </c>
      <c r="G284" s="225">
        <v>80</v>
      </c>
      <c r="H284" s="225">
        <v>105</v>
      </c>
      <c r="I284" s="225">
        <v>31</v>
      </c>
      <c r="J284" s="225">
        <v>233</v>
      </c>
      <c r="K284" s="225">
        <v>44</v>
      </c>
      <c r="L284" s="225">
        <v>18</v>
      </c>
    </row>
    <row r="285" spans="1:12" ht="12.75">
      <c r="A285" s="155" t="s">
        <v>621</v>
      </c>
      <c r="B285" s="225">
        <v>1351</v>
      </c>
      <c r="C285" s="225">
        <v>26</v>
      </c>
      <c r="D285" s="225">
        <v>246</v>
      </c>
      <c r="E285" s="225">
        <v>70</v>
      </c>
      <c r="F285" s="225">
        <v>434</v>
      </c>
      <c r="G285" s="225">
        <v>78</v>
      </c>
      <c r="H285" s="225">
        <v>146</v>
      </c>
      <c r="I285" s="225">
        <v>58</v>
      </c>
      <c r="J285" s="225">
        <v>227</v>
      </c>
      <c r="K285" s="225">
        <v>55</v>
      </c>
      <c r="L285" s="225">
        <v>11</v>
      </c>
    </row>
    <row r="286" spans="1:12" ht="12.75">
      <c r="A286" s="155" t="s">
        <v>622</v>
      </c>
      <c r="B286" s="225">
        <v>1351</v>
      </c>
      <c r="C286" s="225">
        <v>25</v>
      </c>
      <c r="D286" s="225">
        <v>279</v>
      </c>
      <c r="E286" s="225">
        <v>75</v>
      </c>
      <c r="F286" s="225">
        <v>435</v>
      </c>
      <c r="G286" s="225">
        <v>91</v>
      </c>
      <c r="H286" s="225">
        <v>114</v>
      </c>
      <c r="I286" s="225">
        <v>56</v>
      </c>
      <c r="J286" s="225">
        <v>198</v>
      </c>
      <c r="K286" s="225">
        <v>54</v>
      </c>
      <c r="L286" s="225">
        <v>24</v>
      </c>
    </row>
    <row r="287" spans="1:12" ht="12.75">
      <c r="A287" s="155" t="s">
        <v>623</v>
      </c>
      <c r="B287" s="225">
        <v>1080</v>
      </c>
      <c r="C287" s="225">
        <v>31</v>
      </c>
      <c r="D287" s="225">
        <v>222</v>
      </c>
      <c r="E287" s="225">
        <v>70</v>
      </c>
      <c r="F287" s="225">
        <v>364</v>
      </c>
      <c r="G287" s="225">
        <v>62</v>
      </c>
      <c r="H287" s="225">
        <v>81</v>
      </c>
      <c r="I287" s="225">
        <v>43</v>
      </c>
      <c r="J287" s="225">
        <v>149</v>
      </c>
      <c r="K287" s="225">
        <v>45</v>
      </c>
      <c r="L287" s="225">
        <v>13</v>
      </c>
    </row>
    <row r="288" spans="1:12" ht="12.75">
      <c r="A288" s="155" t="s">
        <v>624</v>
      </c>
      <c r="B288" s="225">
        <v>831</v>
      </c>
      <c r="C288" s="225">
        <v>39</v>
      </c>
      <c r="D288" s="225">
        <v>215</v>
      </c>
      <c r="E288" s="225">
        <v>55</v>
      </c>
      <c r="F288" s="225">
        <v>279</v>
      </c>
      <c r="G288" s="225">
        <v>36</v>
      </c>
      <c r="H288" s="225">
        <v>48</v>
      </c>
      <c r="I288" s="225">
        <v>42</v>
      </c>
      <c r="J288" s="225">
        <v>74</v>
      </c>
      <c r="K288" s="225">
        <v>33</v>
      </c>
      <c r="L288" s="225">
        <v>10</v>
      </c>
    </row>
    <row r="289" spans="1:12" ht="12.75">
      <c r="A289" s="155" t="s">
        <v>625</v>
      </c>
      <c r="B289" s="225">
        <v>693</v>
      </c>
      <c r="C289" s="225">
        <v>23</v>
      </c>
      <c r="D289" s="225">
        <v>170</v>
      </c>
      <c r="E289" s="225">
        <v>46</v>
      </c>
      <c r="F289" s="225">
        <v>257</v>
      </c>
      <c r="G289" s="225">
        <v>30</v>
      </c>
      <c r="H289" s="225">
        <v>49</v>
      </c>
      <c r="I289" s="225">
        <v>23</v>
      </c>
      <c r="J289" s="225">
        <v>62</v>
      </c>
      <c r="K289" s="225">
        <v>26</v>
      </c>
      <c r="L289" s="225">
        <v>7</v>
      </c>
    </row>
    <row r="290" spans="1:12" ht="12.75">
      <c r="A290" s="155" t="s">
        <v>626</v>
      </c>
      <c r="B290" s="225">
        <v>467</v>
      </c>
      <c r="C290" s="225">
        <v>12</v>
      </c>
      <c r="D290" s="225">
        <v>98</v>
      </c>
      <c r="E290" s="225">
        <v>27</v>
      </c>
      <c r="F290" s="225">
        <v>168</v>
      </c>
      <c r="G290" s="225">
        <v>22</v>
      </c>
      <c r="H290" s="225">
        <v>41</v>
      </c>
      <c r="I290" s="225">
        <v>23</v>
      </c>
      <c r="J290" s="225">
        <v>42</v>
      </c>
      <c r="K290" s="225">
        <v>27</v>
      </c>
      <c r="L290" s="225">
        <v>7</v>
      </c>
    </row>
    <row r="291" spans="1:12" ht="12.75">
      <c r="A291" s="155" t="s">
        <v>627</v>
      </c>
      <c r="B291" s="225">
        <v>282</v>
      </c>
      <c r="C291" s="225">
        <v>5</v>
      </c>
      <c r="D291" s="225">
        <v>48</v>
      </c>
      <c r="E291" s="225">
        <v>20</v>
      </c>
      <c r="F291" s="225">
        <v>92</v>
      </c>
      <c r="G291" s="225">
        <v>24</v>
      </c>
      <c r="H291" s="225">
        <v>21</v>
      </c>
      <c r="I291" s="225">
        <v>18</v>
      </c>
      <c r="J291" s="225">
        <v>26</v>
      </c>
      <c r="K291" s="225">
        <v>22</v>
      </c>
      <c r="L291" s="225">
        <v>6</v>
      </c>
    </row>
    <row r="292" spans="1:12" ht="12.75">
      <c r="A292" s="155" t="s">
        <v>628</v>
      </c>
      <c r="B292" s="225">
        <v>130</v>
      </c>
      <c r="C292" s="225">
        <v>2</v>
      </c>
      <c r="D292" s="225">
        <v>31</v>
      </c>
      <c r="E292" s="225">
        <v>13</v>
      </c>
      <c r="F292" s="225">
        <v>33</v>
      </c>
      <c r="G292" s="225">
        <v>9</v>
      </c>
      <c r="H292" s="225">
        <v>6</v>
      </c>
      <c r="I292" s="225">
        <v>8</v>
      </c>
      <c r="J292" s="225">
        <v>16</v>
      </c>
      <c r="K292" s="225">
        <v>6</v>
      </c>
      <c r="L292" s="225">
        <v>6</v>
      </c>
    </row>
    <row r="293" spans="1:12" ht="12.75">
      <c r="A293" s="155" t="s">
        <v>629</v>
      </c>
      <c r="B293" s="225">
        <v>87</v>
      </c>
      <c r="C293" s="225">
        <v>0</v>
      </c>
      <c r="D293" s="225">
        <v>21</v>
      </c>
      <c r="E293" s="225">
        <v>11</v>
      </c>
      <c r="F293" s="225">
        <v>16</v>
      </c>
      <c r="G293" s="225">
        <v>11</v>
      </c>
      <c r="H293" s="225">
        <v>8</v>
      </c>
      <c r="I293" s="225">
        <v>3</v>
      </c>
      <c r="J293" s="225">
        <v>7</v>
      </c>
      <c r="K293" s="225">
        <v>6</v>
      </c>
      <c r="L293" s="225">
        <v>4</v>
      </c>
    </row>
    <row r="294" spans="1:12" ht="12.75">
      <c r="A294" s="155" t="s">
        <v>630</v>
      </c>
      <c r="B294" s="225">
        <v>32</v>
      </c>
      <c r="C294" s="225">
        <v>0</v>
      </c>
      <c r="D294" s="225">
        <v>9</v>
      </c>
      <c r="E294" s="225">
        <v>2</v>
      </c>
      <c r="F294" s="225">
        <v>10</v>
      </c>
      <c r="G294" s="225">
        <v>0</v>
      </c>
      <c r="H294" s="225">
        <v>3</v>
      </c>
      <c r="I294" s="225">
        <v>2</v>
      </c>
      <c r="J294" s="225">
        <v>3</v>
      </c>
      <c r="K294" s="225">
        <v>1</v>
      </c>
      <c r="L294" s="225">
        <v>2</v>
      </c>
    </row>
    <row r="295" spans="1:12" ht="12.75">
      <c r="A295" s="155" t="s">
        <v>611</v>
      </c>
      <c r="B295" s="225">
        <v>6</v>
      </c>
      <c r="C295" s="225">
        <v>0</v>
      </c>
      <c r="D295" s="225">
        <v>0</v>
      </c>
      <c r="E295" s="225">
        <v>0</v>
      </c>
      <c r="F295" s="225">
        <v>3</v>
      </c>
      <c r="G295" s="225">
        <v>1</v>
      </c>
      <c r="H295" s="225">
        <v>0</v>
      </c>
      <c r="I295" s="225">
        <v>1</v>
      </c>
      <c r="J295" s="225">
        <v>1</v>
      </c>
      <c r="K295" s="225">
        <v>0</v>
      </c>
      <c r="L295" s="225">
        <v>0</v>
      </c>
    </row>
    <row r="296" spans="1:12" ht="21.75" customHeight="1">
      <c r="A296" s="152" t="s">
        <v>306</v>
      </c>
      <c r="B296" s="225">
        <v>5670</v>
      </c>
      <c r="C296" s="225">
        <v>102</v>
      </c>
      <c r="D296" s="225">
        <v>1273</v>
      </c>
      <c r="E296" s="225">
        <v>264</v>
      </c>
      <c r="F296" s="225">
        <v>1721</v>
      </c>
      <c r="G296" s="225">
        <v>294</v>
      </c>
      <c r="H296" s="225">
        <v>510</v>
      </c>
      <c r="I296" s="225">
        <v>249</v>
      </c>
      <c r="J296" s="225">
        <v>847</v>
      </c>
      <c r="K296" s="225">
        <v>267</v>
      </c>
      <c r="L296" s="225">
        <v>143</v>
      </c>
    </row>
    <row r="297" spans="1:12" ht="12.75">
      <c r="A297" s="155" t="s">
        <v>615</v>
      </c>
      <c r="B297" s="225">
        <v>270</v>
      </c>
      <c r="C297" s="225">
        <v>4</v>
      </c>
      <c r="D297" s="225">
        <v>195</v>
      </c>
      <c r="E297" s="225">
        <v>24</v>
      </c>
      <c r="F297" s="225">
        <v>9</v>
      </c>
      <c r="G297" s="225">
        <v>13</v>
      </c>
      <c r="H297" s="225">
        <v>0</v>
      </c>
      <c r="I297" s="225">
        <v>0</v>
      </c>
      <c r="J297" s="225">
        <v>0</v>
      </c>
      <c r="K297" s="225">
        <v>0</v>
      </c>
      <c r="L297" s="225">
        <v>25</v>
      </c>
    </row>
    <row r="298" spans="1:12" ht="12.75">
      <c r="A298" s="155" t="s">
        <v>616</v>
      </c>
      <c r="B298" s="225">
        <v>282</v>
      </c>
      <c r="C298" s="225">
        <v>3</v>
      </c>
      <c r="D298" s="225">
        <v>58</v>
      </c>
      <c r="E298" s="225">
        <v>34</v>
      </c>
      <c r="F298" s="225">
        <v>100</v>
      </c>
      <c r="G298" s="225">
        <v>51</v>
      </c>
      <c r="H298" s="225">
        <v>3</v>
      </c>
      <c r="I298" s="225">
        <v>3</v>
      </c>
      <c r="J298" s="225">
        <v>19</v>
      </c>
      <c r="K298" s="225">
        <v>0</v>
      </c>
      <c r="L298" s="225">
        <v>11</v>
      </c>
    </row>
    <row r="299" spans="1:12" ht="12.75">
      <c r="A299" s="155" t="s">
        <v>617</v>
      </c>
      <c r="B299" s="225">
        <v>322</v>
      </c>
      <c r="C299" s="225">
        <v>5</v>
      </c>
      <c r="D299" s="225">
        <v>59</v>
      </c>
      <c r="E299" s="225">
        <v>28</v>
      </c>
      <c r="F299" s="225">
        <v>119</v>
      </c>
      <c r="G299" s="225">
        <v>25</v>
      </c>
      <c r="H299" s="225">
        <v>18</v>
      </c>
      <c r="I299" s="225">
        <v>6</v>
      </c>
      <c r="J299" s="225">
        <v>40</v>
      </c>
      <c r="K299" s="225">
        <v>0</v>
      </c>
      <c r="L299" s="225">
        <v>22</v>
      </c>
    </row>
    <row r="300" spans="1:12" ht="12.75">
      <c r="A300" s="155" t="s">
        <v>618</v>
      </c>
      <c r="B300" s="225">
        <v>396</v>
      </c>
      <c r="C300" s="225">
        <v>5</v>
      </c>
      <c r="D300" s="225">
        <v>88</v>
      </c>
      <c r="E300" s="225">
        <v>22</v>
      </c>
      <c r="F300" s="225">
        <v>119</v>
      </c>
      <c r="G300" s="225">
        <v>19</v>
      </c>
      <c r="H300" s="225">
        <v>34</v>
      </c>
      <c r="I300" s="225">
        <v>5</v>
      </c>
      <c r="J300" s="225">
        <v>64</v>
      </c>
      <c r="K300" s="225">
        <v>8</v>
      </c>
      <c r="L300" s="225">
        <v>32</v>
      </c>
    </row>
    <row r="301" spans="1:12" ht="12.75">
      <c r="A301" s="155" t="s">
        <v>619</v>
      </c>
      <c r="B301" s="225">
        <v>509</v>
      </c>
      <c r="C301" s="225">
        <v>7</v>
      </c>
      <c r="D301" s="225">
        <v>113</v>
      </c>
      <c r="E301" s="225">
        <v>29</v>
      </c>
      <c r="F301" s="225">
        <v>136</v>
      </c>
      <c r="G301" s="225">
        <v>27</v>
      </c>
      <c r="H301" s="225">
        <v>59</v>
      </c>
      <c r="I301" s="225">
        <v>13</v>
      </c>
      <c r="J301" s="225">
        <v>100</v>
      </c>
      <c r="K301" s="225">
        <v>14</v>
      </c>
      <c r="L301" s="225">
        <v>11</v>
      </c>
    </row>
    <row r="302" spans="1:12" ht="12.75">
      <c r="A302" s="155" t="s">
        <v>620</v>
      </c>
      <c r="B302" s="225">
        <v>596</v>
      </c>
      <c r="C302" s="225">
        <v>17</v>
      </c>
      <c r="D302" s="225">
        <v>136</v>
      </c>
      <c r="E302" s="225">
        <v>31</v>
      </c>
      <c r="F302" s="225">
        <v>158</v>
      </c>
      <c r="G302" s="225">
        <v>30</v>
      </c>
      <c r="H302" s="225">
        <v>60</v>
      </c>
      <c r="I302" s="225">
        <v>16</v>
      </c>
      <c r="J302" s="225">
        <v>111</v>
      </c>
      <c r="K302" s="225">
        <v>28</v>
      </c>
      <c r="L302" s="225">
        <v>9</v>
      </c>
    </row>
    <row r="303" spans="1:12" ht="12.75">
      <c r="A303" s="155" t="s">
        <v>621</v>
      </c>
      <c r="B303" s="225">
        <v>660</v>
      </c>
      <c r="C303" s="225">
        <v>10</v>
      </c>
      <c r="D303" s="225">
        <v>113</v>
      </c>
      <c r="E303" s="225">
        <v>19</v>
      </c>
      <c r="F303" s="225">
        <v>192</v>
      </c>
      <c r="G303" s="225">
        <v>31</v>
      </c>
      <c r="H303" s="225">
        <v>93</v>
      </c>
      <c r="I303" s="225">
        <v>30</v>
      </c>
      <c r="J303" s="225">
        <v>127</v>
      </c>
      <c r="K303" s="225">
        <v>41</v>
      </c>
      <c r="L303" s="225">
        <v>4</v>
      </c>
    </row>
    <row r="304" spans="1:12" ht="12.75">
      <c r="A304" s="155" t="s">
        <v>622</v>
      </c>
      <c r="B304" s="225">
        <v>654</v>
      </c>
      <c r="C304" s="225">
        <v>11</v>
      </c>
      <c r="D304" s="225">
        <v>119</v>
      </c>
      <c r="E304" s="225">
        <v>21</v>
      </c>
      <c r="F304" s="225">
        <v>207</v>
      </c>
      <c r="G304" s="225">
        <v>27</v>
      </c>
      <c r="H304" s="225">
        <v>64</v>
      </c>
      <c r="I304" s="225">
        <v>44</v>
      </c>
      <c r="J304" s="225">
        <v>115</v>
      </c>
      <c r="K304" s="225">
        <v>37</v>
      </c>
      <c r="L304" s="225">
        <v>9</v>
      </c>
    </row>
    <row r="305" spans="1:12" ht="12.75">
      <c r="A305" s="155" t="s">
        <v>623</v>
      </c>
      <c r="B305" s="225">
        <v>554</v>
      </c>
      <c r="C305" s="225">
        <v>14</v>
      </c>
      <c r="D305" s="225">
        <v>94</v>
      </c>
      <c r="E305" s="225">
        <v>16</v>
      </c>
      <c r="F305" s="225">
        <v>177</v>
      </c>
      <c r="G305" s="225">
        <v>23</v>
      </c>
      <c r="H305" s="225">
        <v>53</v>
      </c>
      <c r="I305" s="225">
        <v>35</v>
      </c>
      <c r="J305" s="225">
        <v>100</v>
      </c>
      <c r="K305" s="225">
        <v>38</v>
      </c>
      <c r="L305" s="225">
        <v>4</v>
      </c>
    </row>
    <row r="306" spans="1:12" ht="12.75">
      <c r="A306" s="155" t="s">
        <v>624</v>
      </c>
      <c r="B306" s="225">
        <v>453</v>
      </c>
      <c r="C306" s="225">
        <v>14</v>
      </c>
      <c r="D306" s="225">
        <v>110</v>
      </c>
      <c r="E306" s="225">
        <v>8</v>
      </c>
      <c r="F306" s="225">
        <v>163</v>
      </c>
      <c r="G306" s="225">
        <v>14</v>
      </c>
      <c r="H306" s="225">
        <v>29</v>
      </c>
      <c r="I306" s="225">
        <v>32</v>
      </c>
      <c r="J306" s="225">
        <v>48</v>
      </c>
      <c r="K306" s="225">
        <v>29</v>
      </c>
      <c r="L306" s="225">
        <v>6</v>
      </c>
    </row>
    <row r="307" spans="1:12" ht="12.75">
      <c r="A307" s="155" t="s">
        <v>625</v>
      </c>
      <c r="B307" s="225">
        <v>409</v>
      </c>
      <c r="C307" s="225">
        <v>8</v>
      </c>
      <c r="D307" s="225">
        <v>92</v>
      </c>
      <c r="E307" s="225">
        <v>18</v>
      </c>
      <c r="F307" s="225">
        <v>147</v>
      </c>
      <c r="G307" s="225">
        <v>14</v>
      </c>
      <c r="H307" s="225">
        <v>40</v>
      </c>
      <c r="I307" s="225">
        <v>20</v>
      </c>
      <c r="J307" s="225">
        <v>46</v>
      </c>
      <c r="K307" s="225">
        <v>22</v>
      </c>
      <c r="L307" s="225">
        <v>2</v>
      </c>
    </row>
    <row r="308" spans="1:12" ht="12.75">
      <c r="A308" s="155" t="s">
        <v>626</v>
      </c>
      <c r="B308" s="225">
        <v>283</v>
      </c>
      <c r="C308" s="225">
        <v>3</v>
      </c>
      <c r="D308" s="225">
        <v>54</v>
      </c>
      <c r="E308" s="225">
        <v>9</v>
      </c>
      <c r="F308" s="225">
        <v>100</v>
      </c>
      <c r="G308" s="225">
        <v>8</v>
      </c>
      <c r="H308" s="225">
        <v>32</v>
      </c>
      <c r="I308" s="225">
        <v>21</v>
      </c>
      <c r="J308" s="225">
        <v>31</v>
      </c>
      <c r="K308" s="225">
        <v>22</v>
      </c>
      <c r="L308" s="225">
        <v>3</v>
      </c>
    </row>
    <row r="309" spans="1:12" ht="12.75">
      <c r="A309" s="155" t="s">
        <v>627</v>
      </c>
      <c r="B309" s="225">
        <v>162</v>
      </c>
      <c r="C309" s="225">
        <v>1</v>
      </c>
      <c r="D309" s="225">
        <v>21</v>
      </c>
      <c r="E309" s="225">
        <v>1</v>
      </c>
      <c r="F309" s="225">
        <v>61</v>
      </c>
      <c r="G309" s="225">
        <v>6</v>
      </c>
      <c r="H309" s="225">
        <v>14</v>
      </c>
      <c r="I309" s="225">
        <v>15</v>
      </c>
      <c r="J309" s="225">
        <v>23</v>
      </c>
      <c r="K309" s="225">
        <v>19</v>
      </c>
      <c r="L309" s="225">
        <v>1</v>
      </c>
    </row>
    <row r="310" spans="1:12" ht="12.75">
      <c r="A310" s="155" t="s">
        <v>628</v>
      </c>
      <c r="B310" s="225">
        <v>64</v>
      </c>
      <c r="C310" s="225">
        <v>0</v>
      </c>
      <c r="D310" s="225">
        <v>15</v>
      </c>
      <c r="E310" s="225">
        <v>2</v>
      </c>
      <c r="F310" s="225">
        <v>18</v>
      </c>
      <c r="G310" s="225">
        <v>2</v>
      </c>
      <c r="H310" s="225">
        <v>2</v>
      </c>
      <c r="I310" s="225">
        <v>6</v>
      </c>
      <c r="J310" s="225">
        <v>13</v>
      </c>
      <c r="K310" s="225">
        <v>5</v>
      </c>
      <c r="L310" s="225">
        <v>1</v>
      </c>
    </row>
    <row r="311" spans="1:12" ht="12.75">
      <c r="A311" s="155" t="s">
        <v>629</v>
      </c>
      <c r="B311" s="225">
        <v>42</v>
      </c>
      <c r="C311" s="225">
        <v>0</v>
      </c>
      <c r="D311" s="225">
        <v>5</v>
      </c>
      <c r="E311" s="225">
        <v>1</v>
      </c>
      <c r="F311" s="225">
        <v>9</v>
      </c>
      <c r="G311" s="225">
        <v>4</v>
      </c>
      <c r="H311" s="225">
        <v>7</v>
      </c>
      <c r="I311" s="225">
        <v>3</v>
      </c>
      <c r="J311" s="225">
        <v>7</v>
      </c>
      <c r="K311" s="225">
        <v>4</v>
      </c>
      <c r="L311" s="225">
        <v>2</v>
      </c>
    </row>
    <row r="312" spans="1:12" ht="12.75">
      <c r="A312" s="155" t="s">
        <v>630</v>
      </c>
      <c r="B312" s="225">
        <v>11</v>
      </c>
      <c r="C312" s="225">
        <v>0</v>
      </c>
      <c r="D312" s="225">
        <v>1</v>
      </c>
      <c r="E312" s="225">
        <v>1</v>
      </c>
      <c r="F312" s="225">
        <v>4</v>
      </c>
      <c r="G312" s="225">
        <v>0</v>
      </c>
      <c r="H312" s="225">
        <v>2</v>
      </c>
      <c r="I312" s="225">
        <v>0</v>
      </c>
      <c r="J312" s="225">
        <v>2</v>
      </c>
      <c r="K312" s="225">
        <v>0</v>
      </c>
      <c r="L312" s="225">
        <v>1</v>
      </c>
    </row>
    <row r="313" spans="1:12" ht="12.75">
      <c r="A313" s="155" t="s">
        <v>611</v>
      </c>
      <c r="B313" s="225">
        <v>3</v>
      </c>
      <c r="C313" s="225">
        <v>0</v>
      </c>
      <c r="D313" s="225">
        <v>0</v>
      </c>
      <c r="E313" s="225">
        <v>0</v>
      </c>
      <c r="F313" s="225">
        <v>2</v>
      </c>
      <c r="G313" s="225">
        <v>0</v>
      </c>
      <c r="H313" s="225">
        <v>0</v>
      </c>
      <c r="I313" s="225">
        <v>0</v>
      </c>
      <c r="J313" s="225">
        <v>1</v>
      </c>
      <c r="K313" s="225">
        <v>0</v>
      </c>
      <c r="L313" s="225">
        <v>0</v>
      </c>
    </row>
    <row r="314" spans="1:12" ht="21.75" customHeight="1">
      <c r="A314" s="152" t="s">
        <v>307</v>
      </c>
      <c r="B314" s="225">
        <v>5688</v>
      </c>
      <c r="C314" s="225">
        <v>150</v>
      </c>
      <c r="D314" s="225">
        <v>1370</v>
      </c>
      <c r="E314" s="225">
        <v>511</v>
      </c>
      <c r="F314" s="225">
        <v>1717</v>
      </c>
      <c r="G314" s="225">
        <v>507</v>
      </c>
      <c r="H314" s="225">
        <v>335</v>
      </c>
      <c r="I314" s="225">
        <v>120</v>
      </c>
      <c r="J314" s="225">
        <v>718</v>
      </c>
      <c r="K314" s="225">
        <v>93</v>
      </c>
      <c r="L314" s="225">
        <v>167</v>
      </c>
    </row>
    <row r="315" spans="1:12" ht="12.75">
      <c r="A315" s="155" t="s">
        <v>615</v>
      </c>
      <c r="B315" s="225">
        <v>282</v>
      </c>
      <c r="C315" s="225">
        <v>2</v>
      </c>
      <c r="D315" s="225">
        <v>180</v>
      </c>
      <c r="E315" s="225">
        <v>46</v>
      </c>
      <c r="F315" s="225">
        <v>19</v>
      </c>
      <c r="G315" s="225">
        <v>12</v>
      </c>
      <c r="H315" s="225">
        <v>0</v>
      </c>
      <c r="I315" s="225">
        <v>0</v>
      </c>
      <c r="J315" s="225">
        <v>0</v>
      </c>
      <c r="K315" s="225">
        <v>0</v>
      </c>
      <c r="L315" s="225">
        <v>23</v>
      </c>
    </row>
    <row r="316" spans="1:12" ht="12.75">
      <c r="A316" s="155" t="s">
        <v>616</v>
      </c>
      <c r="B316" s="225">
        <v>290</v>
      </c>
      <c r="C316" s="225">
        <v>2</v>
      </c>
      <c r="D316" s="225">
        <v>40</v>
      </c>
      <c r="E316" s="225">
        <v>29</v>
      </c>
      <c r="F316" s="225">
        <v>106</v>
      </c>
      <c r="G316" s="225">
        <v>80</v>
      </c>
      <c r="H316" s="225">
        <v>5</v>
      </c>
      <c r="I316" s="225">
        <v>2</v>
      </c>
      <c r="J316" s="225">
        <v>15</v>
      </c>
      <c r="K316" s="225">
        <v>0</v>
      </c>
      <c r="L316" s="225">
        <v>11</v>
      </c>
    </row>
    <row r="317" spans="1:12" ht="12.75">
      <c r="A317" s="155" t="s">
        <v>617</v>
      </c>
      <c r="B317" s="225">
        <v>405</v>
      </c>
      <c r="C317" s="225">
        <v>6</v>
      </c>
      <c r="D317" s="225">
        <v>64</v>
      </c>
      <c r="E317" s="225">
        <v>29</v>
      </c>
      <c r="F317" s="225">
        <v>122</v>
      </c>
      <c r="G317" s="225">
        <v>43</v>
      </c>
      <c r="H317" s="225">
        <v>26</v>
      </c>
      <c r="I317" s="225">
        <v>7</v>
      </c>
      <c r="J317" s="225">
        <v>80</v>
      </c>
      <c r="K317" s="225">
        <v>2</v>
      </c>
      <c r="L317" s="225">
        <v>26</v>
      </c>
    </row>
    <row r="318" spans="1:12" ht="12.75">
      <c r="A318" s="155" t="s">
        <v>618</v>
      </c>
      <c r="B318" s="225">
        <v>448</v>
      </c>
      <c r="C318" s="225">
        <v>8</v>
      </c>
      <c r="D318" s="225">
        <v>83</v>
      </c>
      <c r="E318" s="225">
        <v>31</v>
      </c>
      <c r="F318" s="225">
        <v>121</v>
      </c>
      <c r="G318" s="225">
        <v>34</v>
      </c>
      <c r="H318" s="225">
        <v>35</v>
      </c>
      <c r="I318" s="225">
        <v>10</v>
      </c>
      <c r="J318" s="225">
        <v>96</v>
      </c>
      <c r="K318" s="225">
        <v>4</v>
      </c>
      <c r="L318" s="225">
        <v>26</v>
      </c>
    </row>
    <row r="319" spans="1:12" ht="12.75">
      <c r="A319" s="155" t="s">
        <v>619</v>
      </c>
      <c r="B319" s="225">
        <v>583</v>
      </c>
      <c r="C319" s="225">
        <v>13</v>
      </c>
      <c r="D319" s="225">
        <v>137</v>
      </c>
      <c r="E319" s="225">
        <v>35</v>
      </c>
      <c r="F319" s="225">
        <v>146</v>
      </c>
      <c r="G319" s="225">
        <v>53</v>
      </c>
      <c r="H319" s="225">
        <v>43</v>
      </c>
      <c r="I319" s="225">
        <v>15</v>
      </c>
      <c r="J319" s="225">
        <v>113</v>
      </c>
      <c r="K319" s="225">
        <v>13</v>
      </c>
      <c r="L319" s="225">
        <v>15</v>
      </c>
    </row>
    <row r="320" spans="1:12" ht="12.75">
      <c r="A320" s="155" t="s">
        <v>620</v>
      </c>
      <c r="B320" s="225">
        <v>665</v>
      </c>
      <c r="C320" s="225">
        <v>17</v>
      </c>
      <c r="D320" s="225">
        <v>151</v>
      </c>
      <c r="E320" s="225">
        <v>48</v>
      </c>
      <c r="F320" s="225">
        <v>192</v>
      </c>
      <c r="G320" s="225">
        <v>50</v>
      </c>
      <c r="H320" s="225">
        <v>45</v>
      </c>
      <c r="I320" s="225">
        <v>15</v>
      </c>
      <c r="J320" s="225">
        <v>122</v>
      </c>
      <c r="K320" s="225">
        <v>16</v>
      </c>
      <c r="L320" s="225">
        <v>9</v>
      </c>
    </row>
    <row r="321" spans="1:12" ht="12.75">
      <c r="A321" s="155" t="s">
        <v>621</v>
      </c>
      <c r="B321" s="225">
        <v>691</v>
      </c>
      <c r="C321" s="225">
        <v>16</v>
      </c>
      <c r="D321" s="225">
        <v>133</v>
      </c>
      <c r="E321" s="225">
        <v>51</v>
      </c>
      <c r="F321" s="225">
        <v>242</v>
      </c>
      <c r="G321" s="225">
        <v>47</v>
      </c>
      <c r="H321" s="225">
        <v>53</v>
      </c>
      <c r="I321" s="225">
        <v>28</v>
      </c>
      <c r="J321" s="225">
        <v>100</v>
      </c>
      <c r="K321" s="225">
        <v>14</v>
      </c>
      <c r="L321" s="225">
        <v>7</v>
      </c>
    </row>
    <row r="322" spans="1:12" ht="12.75">
      <c r="A322" s="155" t="s">
        <v>622</v>
      </c>
      <c r="B322" s="225">
        <v>697</v>
      </c>
      <c r="C322" s="225">
        <v>14</v>
      </c>
      <c r="D322" s="225">
        <v>160</v>
      </c>
      <c r="E322" s="225">
        <v>54</v>
      </c>
      <c r="F322" s="225">
        <v>228</v>
      </c>
      <c r="G322" s="225">
        <v>64</v>
      </c>
      <c r="H322" s="225">
        <v>50</v>
      </c>
      <c r="I322" s="225">
        <v>12</v>
      </c>
      <c r="J322" s="225">
        <v>83</v>
      </c>
      <c r="K322" s="225">
        <v>17</v>
      </c>
      <c r="L322" s="225">
        <v>15</v>
      </c>
    </row>
    <row r="323" spans="1:12" ht="12.75">
      <c r="A323" s="155" t="s">
        <v>623</v>
      </c>
      <c r="B323" s="225">
        <v>526</v>
      </c>
      <c r="C323" s="225">
        <v>17</v>
      </c>
      <c r="D323" s="225">
        <v>128</v>
      </c>
      <c r="E323" s="225">
        <v>54</v>
      </c>
      <c r="F323" s="225">
        <v>187</v>
      </c>
      <c r="G323" s="225">
        <v>39</v>
      </c>
      <c r="H323" s="225">
        <v>28</v>
      </c>
      <c r="I323" s="225">
        <v>8</v>
      </c>
      <c r="J323" s="225">
        <v>49</v>
      </c>
      <c r="K323" s="225">
        <v>7</v>
      </c>
      <c r="L323" s="225">
        <v>9</v>
      </c>
    </row>
    <row r="324" spans="1:12" ht="12.75">
      <c r="A324" s="155" t="s">
        <v>624</v>
      </c>
      <c r="B324" s="225">
        <v>378</v>
      </c>
      <c r="C324" s="225">
        <v>25</v>
      </c>
      <c r="D324" s="225">
        <v>105</v>
      </c>
      <c r="E324" s="225">
        <v>47</v>
      </c>
      <c r="F324" s="225">
        <v>116</v>
      </c>
      <c r="G324" s="225">
        <v>22</v>
      </c>
      <c r="H324" s="225">
        <v>19</v>
      </c>
      <c r="I324" s="225">
        <v>10</v>
      </c>
      <c r="J324" s="225">
        <v>26</v>
      </c>
      <c r="K324" s="225">
        <v>4</v>
      </c>
      <c r="L324" s="225">
        <v>4</v>
      </c>
    </row>
    <row r="325" spans="1:12" ht="12.75">
      <c r="A325" s="155" t="s">
        <v>625</v>
      </c>
      <c r="B325" s="225">
        <v>284</v>
      </c>
      <c r="C325" s="225">
        <v>15</v>
      </c>
      <c r="D325" s="225">
        <v>78</v>
      </c>
      <c r="E325" s="225">
        <v>28</v>
      </c>
      <c r="F325" s="225">
        <v>110</v>
      </c>
      <c r="G325" s="225">
        <v>16</v>
      </c>
      <c r="H325" s="225">
        <v>9</v>
      </c>
      <c r="I325" s="225">
        <v>3</v>
      </c>
      <c r="J325" s="225">
        <v>16</v>
      </c>
      <c r="K325" s="225">
        <v>4</v>
      </c>
      <c r="L325" s="225">
        <v>5</v>
      </c>
    </row>
    <row r="326" spans="1:12" ht="12.75">
      <c r="A326" s="155" t="s">
        <v>626</v>
      </c>
      <c r="B326" s="225">
        <v>184</v>
      </c>
      <c r="C326" s="225">
        <v>9</v>
      </c>
      <c r="D326" s="225">
        <v>44</v>
      </c>
      <c r="E326" s="225">
        <v>18</v>
      </c>
      <c r="F326" s="225">
        <v>68</v>
      </c>
      <c r="G326" s="225">
        <v>14</v>
      </c>
      <c r="H326" s="225">
        <v>9</v>
      </c>
      <c r="I326" s="225">
        <v>2</v>
      </c>
      <c r="J326" s="225">
        <v>11</v>
      </c>
      <c r="K326" s="225">
        <v>5</v>
      </c>
      <c r="L326" s="225">
        <v>4</v>
      </c>
    </row>
    <row r="327" spans="1:12" ht="12.75">
      <c r="A327" s="155" t="s">
        <v>627</v>
      </c>
      <c r="B327" s="225">
        <v>120</v>
      </c>
      <c r="C327" s="225">
        <v>4</v>
      </c>
      <c r="D327" s="225">
        <v>27</v>
      </c>
      <c r="E327" s="225">
        <v>19</v>
      </c>
      <c r="F327" s="225">
        <v>31</v>
      </c>
      <c r="G327" s="225">
        <v>18</v>
      </c>
      <c r="H327" s="225">
        <v>7</v>
      </c>
      <c r="I327" s="225">
        <v>3</v>
      </c>
      <c r="J327" s="225">
        <v>3</v>
      </c>
      <c r="K327" s="225">
        <v>3</v>
      </c>
      <c r="L327" s="225">
        <v>5</v>
      </c>
    </row>
    <row r="328" spans="1:12" ht="12.75">
      <c r="A328" s="155" t="s">
        <v>628</v>
      </c>
      <c r="B328" s="225">
        <v>66</v>
      </c>
      <c r="C328" s="225">
        <v>2</v>
      </c>
      <c r="D328" s="225">
        <v>16</v>
      </c>
      <c r="E328" s="225">
        <v>11</v>
      </c>
      <c r="F328" s="225">
        <v>15</v>
      </c>
      <c r="G328" s="225">
        <v>7</v>
      </c>
      <c r="H328" s="225">
        <v>4</v>
      </c>
      <c r="I328" s="225">
        <v>2</v>
      </c>
      <c r="J328" s="225">
        <v>3</v>
      </c>
      <c r="K328" s="225">
        <v>1</v>
      </c>
      <c r="L328" s="225">
        <v>5</v>
      </c>
    </row>
    <row r="329" spans="1:12" ht="12.75">
      <c r="A329" s="155" t="s">
        <v>629</v>
      </c>
      <c r="B329" s="225">
        <v>45</v>
      </c>
      <c r="C329" s="225">
        <v>0</v>
      </c>
      <c r="D329" s="225">
        <v>16</v>
      </c>
      <c r="E329" s="225">
        <v>10</v>
      </c>
      <c r="F329" s="225">
        <v>7</v>
      </c>
      <c r="G329" s="225">
        <v>7</v>
      </c>
      <c r="H329" s="225">
        <v>1</v>
      </c>
      <c r="I329" s="225">
        <v>0</v>
      </c>
      <c r="J329" s="225">
        <v>0</v>
      </c>
      <c r="K329" s="225">
        <v>2</v>
      </c>
      <c r="L329" s="225">
        <v>2</v>
      </c>
    </row>
    <row r="330" spans="1:12" ht="12.75">
      <c r="A330" s="155" t="s">
        <v>630</v>
      </c>
      <c r="B330" s="225">
        <v>21</v>
      </c>
      <c r="C330" s="225">
        <v>0</v>
      </c>
      <c r="D330" s="225">
        <v>8</v>
      </c>
      <c r="E330" s="225">
        <v>1</v>
      </c>
      <c r="F330" s="225">
        <v>6</v>
      </c>
      <c r="G330" s="225">
        <v>0</v>
      </c>
      <c r="H330" s="225">
        <v>1</v>
      </c>
      <c r="I330" s="225">
        <v>2</v>
      </c>
      <c r="J330" s="225">
        <v>1</v>
      </c>
      <c r="K330" s="225">
        <v>1</v>
      </c>
      <c r="L330" s="225">
        <v>1</v>
      </c>
    </row>
    <row r="331" spans="1:12" ht="12.75">
      <c r="A331" s="155" t="s">
        <v>611</v>
      </c>
      <c r="B331" s="225">
        <v>3</v>
      </c>
      <c r="C331" s="225">
        <v>0</v>
      </c>
      <c r="D331" s="225">
        <v>0</v>
      </c>
      <c r="E331" s="225">
        <v>0</v>
      </c>
      <c r="F331" s="225">
        <v>1</v>
      </c>
      <c r="G331" s="225">
        <v>1</v>
      </c>
      <c r="H331" s="225">
        <v>0</v>
      </c>
      <c r="I331" s="225">
        <v>1</v>
      </c>
      <c r="J331" s="225">
        <v>0</v>
      </c>
      <c r="K331" s="225">
        <v>0</v>
      </c>
      <c r="L331" s="225">
        <v>0</v>
      </c>
    </row>
  </sheetData>
  <sheetProtection/>
  <mergeCells count="2">
    <mergeCell ref="A2:L2"/>
    <mergeCell ref="A1:L1"/>
  </mergeCells>
  <printOptions/>
  <pageMargins left="0.787401575" right="0.2" top="0.984251969" bottom="0.984251969" header="0.4921259845" footer="0.4921259845"/>
  <pageSetup horizontalDpi="600" verticalDpi="600" orientation="landscape" paperSize="9" r:id="rId2"/>
  <headerFooter alignWithMargins="0">
    <oddHeader>&amp;R&amp;D</oddHeader>
    <oddFooter>&amp;L&amp;8&amp;Z&amp;F  Tab.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8.28125" style="109" customWidth="1"/>
    <col min="2" max="2" width="6.421875" style="109" customWidth="1"/>
    <col min="3" max="3" width="7.140625" style="109" bestFit="1" customWidth="1"/>
    <col min="4" max="4" width="6.7109375" style="109" bestFit="1" customWidth="1"/>
    <col min="5" max="5" width="25.00390625" style="109" bestFit="1" customWidth="1"/>
    <col min="6" max="6" width="1.7109375" style="109" customWidth="1"/>
    <col min="7" max="10" width="6.00390625" style="109" customWidth="1"/>
    <col min="11" max="11" width="1.7109375" style="109" customWidth="1"/>
    <col min="12" max="12" width="12.00390625" style="109" bestFit="1" customWidth="1"/>
    <col min="13" max="13" width="8.00390625" style="109" bestFit="1" customWidth="1"/>
    <col min="14" max="14" width="9.57421875" style="109" bestFit="1" customWidth="1"/>
    <col min="15" max="15" width="6.8515625" style="109" bestFit="1" customWidth="1"/>
    <col min="16" max="16384" width="11.421875" style="109" customWidth="1"/>
  </cols>
  <sheetData>
    <row r="1" ht="12.75">
      <c r="A1" s="109" t="s">
        <v>86</v>
      </c>
    </row>
    <row r="2" ht="12.75">
      <c r="A2" s="221" t="s">
        <v>745</v>
      </c>
    </row>
    <row r="5" spans="1:15" ht="24" customHeight="1">
      <c r="A5" s="393" t="s">
        <v>21</v>
      </c>
      <c r="B5" s="386" t="s">
        <v>573</v>
      </c>
      <c r="C5" s="386"/>
      <c r="D5" s="386"/>
      <c r="E5" s="386"/>
      <c r="F5" s="79"/>
      <c r="G5" s="386" t="s">
        <v>574</v>
      </c>
      <c r="H5" s="386"/>
      <c r="I5" s="386"/>
      <c r="J5" s="386"/>
      <c r="K5" s="79"/>
      <c r="L5" s="386" t="s">
        <v>571</v>
      </c>
      <c r="M5" s="386"/>
      <c r="N5" s="386"/>
      <c r="O5" s="386"/>
    </row>
    <row r="6" spans="1:15" s="288" customFormat="1" ht="12.75">
      <c r="A6" s="393"/>
      <c r="B6" s="210" t="s">
        <v>0</v>
      </c>
      <c r="C6" s="210" t="s">
        <v>306</v>
      </c>
      <c r="D6" s="210" t="s">
        <v>307</v>
      </c>
      <c r="E6" s="210" t="s">
        <v>309</v>
      </c>
      <c r="F6" s="210"/>
      <c r="G6" s="266" t="s">
        <v>82</v>
      </c>
      <c r="H6" s="266" t="s">
        <v>83</v>
      </c>
      <c r="I6" s="266" t="s">
        <v>84</v>
      </c>
      <c r="J6" s="266" t="s">
        <v>85</v>
      </c>
      <c r="K6" s="266"/>
      <c r="L6" s="210" t="s">
        <v>79</v>
      </c>
      <c r="M6" s="210" t="s">
        <v>67</v>
      </c>
      <c r="N6" s="210" t="s">
        <v>259</v>
      </c>
      <c r="O6" s="210" t="s">
        <v>7</v>
      </c>
    </row>
    <row r="7" spans="1:15" ht="12.75">
      <c r="A7" s="79">
        <v>1970</v>
      </c>
      <c r="B7" s="231">
        <v>459</v>
      </c>
      <c r="C7" s="231">
        <v>391</v>
      </c>
      <c r="D7" s="231">
        <v>68</v>
      </c>
      <c r="E7" s="231" t="s">
        <v>24</v>
      </c>
      <c r="F7" s="231"/>
      <c r="G7" s="231" t="s">
        <v>24</v>
      </c>
      <c r="H7" s="231" t="s">
        <v>24</v>
      </c>
      <c r="I7" s="231" t="s">
        <v>24</v>
      </c>
      <c r="J7" s="231" t="s">
        <v>24</v>
      </c>
      <c r="K7" s="231"/>
      <c r="L7" s="231">
        <v>331</v>
      </c>
      <c r="M7" s="231">
        <v>101</v>
      </c>
      <c r="N7" s="231">
        <v>14</v>
      </c>
      <c r="O7" s="231">
        <v>13</v>
      </c>
    </row>
    <row r="8" spans="1:15" ht="12.75">
      <c r="A8" s="79">
        <v>1980</v>
      </c>
      <c r="B8" s="231">
        <v>794</v>
      </c>
      <c r="C8" s="231">
        <v>514</v>
      </c>
      <c r="D8" s="231">
        <v>280</v>
      </c>
      <c r="E8" s="231" t="s">
        <v>24</v>
      </c>
      <c r="F8" s="231"/>
      <c r="G8" s="231">
        <v>277</v>
      </c>
      <c r="H8" s="231">
        <v>263</v>
      </c>
      <c r="I8" s="231">
        <v>203</v>
      </c>
      <c r="J8" s="231">
        <v>51</v>
      </c>
      <c r="K8" s="231"/>
      <c r="L8" s="231">
        <v>526</v>
      </c>
      <c r="M8" s="231">
        <v>187</v>
      </c>
      <c r="N8" s="231">
        <v>39</v>
      </c>
      <c r="O8" s="231">
        <v>42</v>
      </c>
    </row>
    <row r="9" spans="1:15" s="288" customFormat="1" ht="12.75">
      <c r="A9" s="132">
        <v>1990</v>
      </c>
      <c r="B9" s="233">
        <v>936</v>
      </c>
      <c r="C9" s="233" t="s">
        <v>24</v>
      </c>
      <c r="D9" s="233" t="s">
        <v>24</v>
      </c>
      <c r="E9" s="233" t="s">
        <v>24</v>
      </c>
      <c r="F9" s="233"/>
      <c r="G9" s="233">
        <v>309</v>
      </c>
      <c r="H9" s="233">
        <v>310</v>
      </c>
      <c r="I9" s="233">
        <v>231</v>
      </c>
      <c r="J9" s="233">
        <v>86</v>
      </c>
      <c r="K9" s="233"/>
      <c r="L9" s="233">
        <v>587</v>
      </c>
      <c r="M9" s="233">
        <v>222</v>
      </c>
      <c r="N9" s="233">
        <v>38</v>
      </c>
      <c r="O9" s="233">
        <v>89</v>
      </c>
    </row>
    <row r="10" spans="1:15" ht="12.75">
      <c r="A10" s="79">
        <v>1991</v>
      </c>
      <c r="B10" s="231">
        <v>912</v>
      </c>
      <c r="C10" s="231" t="s">
        <v>24</v>
      </c>
      <c r="D10" s="231" t="s">
        <v>24</v>
      </c>
      <c r="E10" s="231" t="s">
        <v>24</v>
      </c>
      <c r="F10" s="231"/>
      <c r="G10" s="231">
        <v>281</v>
      </c>
      <c r="H10" s="231">
        <v>298</v>
      </c>
      <c r="I10" s="231">
        <v>258</v>
      </c>
      <c r="J10" s="231">
        <v>75</v>
      </c>
      <c r="K10" s="231"/>
      <c r="L10" s="231">
        <v>544</v>
      </c>
      <c r="M10" s="231">
        <v>224</v>
      </c>
      <c r="N10" s="231">
        <v>38</v>
      </c>
      <c r="O10" s="231">
        <v>106</v>
      </c>
    </row>
    <row r="11" spans="1:15" ht="12.75">
      <c r="A11" s="79">
        <v>1992</v>
      </c>
      <c r="B11" s="231">
        <v>873</v>
      </c>
      <c r="C11" s="231">
        <v>534</v>
      </c>
      <c r="D11" s="231">
        <v>339</v>
      </c>
      <c r="E11" s="231" t="s">
        <v>24</v>
      </c>
      <c r="F11" s="231"/>
      <c r="G11" s="231">
        <v>256</v>
      </c>
      <c r="H11" s="231">
        <v>285</v>
      </c>
      <c r="I11" s="231">
        <v>254</v>
      </c>
      <c r="J11" s="231">
        <v>78</v>
      </c>
      <c r="K11" s="231"/>
      <c r="L11" s="231">
        <v>518</v>
      </c>
      <c r="M11" s="231">
        <v>214</v>
      </c>
      <c r="N11" s="231" t="s">
        <v>24</v>
      </c>
      <c r="O11" s="231" t="s">
        <v>24</v>
      </c>
    </row>
    <row r="12" spans="1:15" ht="12.75">
      <c r="A12" s="79">
        <v>1993</v>
      </c>
      <c r="B12" s="231">
        <v>860</v>
      </c>
      <c r="C12" s="231">
        <v>543</v>
      </c>
      <c r="D12" s="231">
        <v>317</v>
      </c>
      <c r="E12" s="231" t="s">
        <v>24</v>
      </c>
      <c r="F12" s="231"/>
      <c r="G12" s="231">
        <v>281</v>
      </c>
      <c r="H12" s="231">
        <v>266</v>
      </c>
      <c r="I12" s="231">
        <v>232</v>
      </c>
      <c r="J12" s="231">
        <v>81</v>
      </c>
      <c r="K12" s="231"/>
      <c r="L12" s="231">
        <v>499</v>
      </c>
      <c r="M12" s="231">
        <v>222</v>
      </c>
      <c r="N12" s="231">
        <v>36</v>
      </c>
      <c r="O12" s="231">
        <v>103</v>
      </c>
    </row>
    <row r="13" spans="1:15" s="288" customFormat="1" ht="12.75">
      <c r="A13" s="132">
        <v>1994</v>
      </c>
      <c r="B13" s="233">
        <v>845</v>
      </c>
      <c r="C13" s="233">
        <v>544</v>
      </c>
      <c r="D13" s="233">
        <v>301</v>
      </c>
      <c r="E13" s="233" t="s">
        <v>24</v>
      </c>
      <c r="F13" s="233"/>
      <c r="G13" s="233">
        <v>266</v>
      </c>
      <c r="H13" s="233">
        <v>274</v>
      </c>
      <c r="I13" s="233">
        <v>231</v>
      </c>
      <c r="J13" s="233">
        <v>74</v>
      </c>
      <c r="K13" s="233"/>
      <c r="L13" s="233">
        <v>455</v>
      </c>
      <c r="M13" s="233">
        <v>230</v>
      </c>
      <c r="N13" s="233">
        <v>46</v>
      </c>
      <c r="O13" s="233">
        <v>114</v>
      </c>
    </row>
    <row r="14" spans="1:15" ht="12.75">
      <c r="A14" s="79">
        <v>1995</v>
      </c>
      <c r="B14" s="231">
        <v>860</v>
      </c>
      <c r="C14" s="231" t="s">
        <v>24</v>
      </c>
      <c r="D14" s="231" t="s">
        <v>24</v>
      </c>
      <c r="E14" s="231" t="s">
        <v>24</v>
      </c>
      <c r="F14" s="231"/>
      <c r="G14" s="231">
        <v>279</v>
      </c>
      <c r="H14" s="231">
        <v>273</v>
      </c>
      <c r="I14" s="231">
        <v>238</v>
      </c>
      <c r="J14" s="231">
        <v>70</v>
      </c>
      <c r="K14" s="231"/>
      <c r="L14" s="231">
        <v>443</v>
      </c>
      <c r="M14" s="231">
        <v>249</v>
      </c>
      <c r="N14" s="231">
        <v>46</v>
      </c>
      <c r="O14" s="231">
        <v>122</v>
      </c>
    </row>
    <row r="15" spans="1:15" ht="12.75">
      <c r="A15" s="79">
        <v>1996</v>
      </c>
      <c r="B15" s="231">
        <v>863</v>
      </c>
      <c r="C15" s="231" t="s">
        <v>24</v>
      </c>
      <c r="D15" s="231" t="s">
        <v>24</v>
      </c>
      <c r="E15" s="231" t="s">
        <v>24</v>
      </c>
      <c r="F15" s="231"/>
      <c r="G15" s="231">
        <v>267</v>
      </c>
      <c r="H15" s="231">
        <v>291</v>
      </c>
      <c r="I15" s="231">
        <v>224</v>
      </c>
      <c r="J15" s="231">
        <v>81</v>
      </c>
      <c r="K15" s="231"/>
      <c r="L15" s="231">
        <v>444</v>
      </c>
      <c r="M15" s="231">
        <v>255</v>
      </c>
      <c r="N15" s="231">
        <v>40</v>
      </c>
      <c r="O15" s="231">
        <v>124</v>
      </c>
    </row>
    <row r="16" spans="1:15" ht="12.75">
      <c r="A16" s="79">
        <v>1997</v>
      </c>
      <c r="B16" s="231">
        <v>906</v>
      </c>
      <c r="C16" s="231">
        <v>568</v>
      </c>
      <c r="D16" s="231">
        <v>338</v>
      </c>
      <c r="E16" s="231" t="s">
        <v>24</v>
      </c>
      <c r="F16" s="231"/>
      <c r="G16" s="231">
        <v>320</v>
      </c>
      <c r="H16" s="231">
        <v>266</v>
      </c>
      <c r="I16" s="231">
        <v>251</v>
      </c>
      <c r="J16" s="231">
        <v>69</v>
      </c>
      <c r="K16" s="231"/>
      <c r="L16" s="231">
        <v>484</v>
      </c>
      <c r="M16" s="231">
        <v>251</v>
      </c>
      <c r="N16" s="231">
        <v>37</v>
      </c>
      <c r="O16" s="231">
        <v>134</v>
      </c>
    </row>
    <row r="17" spans="1:15" ht="12.75">
      <c r="A17" s="79">
        <v>1998</v>
      </c>
      <c r="B17" s="231">
        <v>977</v>
      </c>
      <c r="C17" s="231">
        <v>619</v>
      </c>
      <c r="D17" s="231">
        <v>358</v>
      </c>
      <c r="E17" s="231" t="s">
        <v>24</v>
      </c>
      <c r="F17" s="231"/>
      <c r="G17" s="231">
        <v>340</v>
      </c>
      <c r="H17" s="231">
        <v>327</v>
      </c>
      <c r="I17" s="231">
        <v>241</v>
      </c>
      <c r="J17" s="231">
        <v>69</v>
      </c>
      <c r="K17" s="231"/>
      <c r="L17" s="231">
        <v>557</v>
      </c>
      <c r="M17" s="231">
        <v>244</v>
      </c>
      <c r="N17" s="231">
        <v>38</v>
      </c>
      <c r="O17" s="231">
        <v>138</v>
      </c>
    </row>
    <row r="18" spans="1:15" s="288" customFormat="1" ht="12.75">
      <c r="A18" s="132">
        <v>1999</v>
      </c>
      <c r="B18" s="233">
        <v>990</v>
      </c>
      <c r="C18" s="233">
        <v>635</v>
      </c>
      <c r="D18" s="233">
        <v>355</v>
      </c>
      <c r="E18" s="233" t="s">
        <v>24</v>
      </c>
      <c r="F18" s="233"/>
      <c r="G18" s="233">
        <v>313</v>
      </c>
      <c r="H18" s="233">
        <v>315</v>
      </c>
      <c r="I18" s="233">
        <v>287</v>
      </c>
      <c r="J18" s="233">
        <v>75</v>
      </c>
      <c r="K18" s="233"/>
      <c r="L18" s="233">
        <v>585</v>
      </c>
      <c r="M18" s="233">
        <v>229</v>
      </c>
      <c r="N18" s="233">
        <v>33</v>
      </c>
      <c r="O18" s="233">
        <v>143</v>
      </c>
    </row>
    <row r="19" spans="1:15" ht="12.75">
      <c r="A19" s="79">
        <v>2000</v>
      </c>
      <c r="B19" s="374">
        <v>1011</v>
      </c>
      <c r="C19" s="231">
        <v>649</v>
      </c>
      <c r="D19" s="231">
        <v>362</v>
      </c>
      <c r="E19" s="231" t="s">
        <v>24</v>
      </c>
      <c r="F19" s="231"/>
      <c r="G19" s="231">
        <v>338</v>
      </c>
      <c r="H19" s="231">
        <v>323</v>
      </c>
      <c r="I19" s="231">
        <v>269</v>
      </c>
      <c r="J19" s="231">
        <v>81</v>
      </c>
      <c r="K19" s="231"/>
      <c r="L19" s="231">
        <v>574</v>
      </c>
      <c r="M19" s="231">
        <v>249</v>
      </c>
      <c r="N19" s="231">
        <v>27</v>
      </c>
      <c r="O19" s="231">
        <v>161</v>
      </c>
    </row>
    <row r="20" spans="1:15" ht="12.75">
      <c r="A20" s="79">
        <v>2001</v>
      </c>
      <c r="B20" s="374">
        <v>1089</v>
      </c>
      <c r="C20" s="231">
        <v>669</v>
      </c>
      <c r="D20" s="231">
        <v>420</v>
      </c>
      <c r="E20" s="231" t="s">
        <v>24</v>
      </c>
      <c r="F20" s="231"/>
      <c r="G20" s="231">
        <v>360</v>
      </c>
      <c r="H20" s="231">
        <v>334</v>
      </c>
      <c r="I20" s="231">
        <v>299</v>
      </c>
      <c r="J20" s="231">
        <v>96</v>
      </c>
      <c r="K20" s="231"/>
      <c r="L20" s="231">
        <v>612</v>
      </c>
      <c r="M20" s="231">
        <v>278</v>
      </c>
      <c r="N20" s="231">
        <v>27</v>
      </c>
      <c r="O20" s="231">
        <v>172</v>
      </c>
    </row>
    <row r="21" spans="1:15" ht="12.75">
      <c r="A21" s="79">
        <v>2002</v>
      </c>
      <c r="B21" s="374">
        <v>1097</v>
      </c>
      <c r="C21" s="231">
        <v>687</v>
      </c>
      <c r="D21" s="231">
        <v>410</v>
      </c>
      <c r="E21" s="231" t="s">
        <v>24</v>
      </c>
      <c r="F21" s="231"/>
      <c r="G21" s="231">
        <v>339</v>
      </c>
      <c r="H21" s="231">
        <v>342</v>
      </c>
      <c r="I21" s="231">
        <v>332</v>
      </c>
      <c r="J21" s="231">
        <v>84</v>
      </c>
      <c r="K21" s="231"/>
      <c r="L21" s="231">
        <v>620</v>
      </c>
      <c r="M21" s="231">
        <v>291</v>
      </c>
      <c r="N21" s="231">
        <v>28</v>
      </c>
      <c r="O21" s="231">
        <v>158</v>
      </c>
    </row>
    <row r="22" spans="1:15" ht="12.75">
      <c r="A22" s="79">
        <v>2003</v>
      </c>
      <c r="B22" s="374">
        <v>1096</v>
      </c>
      <c r="C22" s="231">
        <v>717</v>
      </c>
      <c r="D22" s="231">
        <v>379</v>
      </c>
      <c r="E22" s="231">
        <v>111</v>
      </c>
      <c r="F22" s="231"/>
      <c r="G22" s="231">
        <v>341</v>
      </c>
      <c r="H22" s="231">
        <v>341</v>
      </c>
      <c r="I22" s="231">
        <v>321</v>
      </c>
      <c r="J22" s="231">
        <v>93</v>
      </c>
      <c r="K22" s="231"/>
      <c r="L22" s="231">
        <v>745</v>
      </c>
      <c r="M22" s="231">
        <v>347</v>
      </c>
      <c r="N22" s="231">
        <v>4</v>
      </c>
      <c r="O22" s="231">
        <v>0</v>
      </c>
    </row>
    <row r="23" spans="1:15" s="288" customFormat="1" ht="12.75">
      <c r="A23" s="132">
        <v>2004</v>
      </c>
      <c r="B23" s="374">
        <v>1076</v>
      </c>
      <c r="C23" s="233">
        <v>701</v>
      </c>
      <c r="D23" s="233">
        <v>375</v>
      </c>
      <c r="E23" s="233">
        <v>118</v>
      </c>
      <c r="F23" s="233"/>
      <c r="G23" s="233">
        <v>345</v>
      </c>
      <c r="H23" s="233">
        <v>338</v>
      </c>
      <c r="I23" s="233">
        <v>294</v>
      </c>
      <c r="J23" s="233">
        <v>99</v>
      </c>
      <c r="K23" s="233"/>
      <c r="L23" s="233">
        <v>735</v>
      </c>
      <c r="M23" s="233">
        <v>337</v>
      </c>
      <c r="N23" s="233">
        <v>4</v>
      </c>
      <c r="O23" s="233">
        <v>0</v>
      </c>
    </row>
    <row r="24" spans="1:15" ht="12.75">
      <c r="A24" s="79">
        <v>2005</v>
      </c>
      <c r="B24" s="374">
        <v>1138</v>
      </c>
      <c r="C24" s="231">
        <v>750</v>
      </c>
      <c r="D24" s="231">
        <v>388</v>
      </c>
      <c r="E24" s="231">
        <v>104</v>
      </c>
      <c r="F24" s="231"/>
      <c r="G24" s="231">
        <v>346</v>
      </c>
      <c r="H24" s="231">
        <v>355</v>
      </c>
      <c r="I24" s="231">
        <v>333</v>
      </c>
      <c r="J24" s="231">
        <v>104</v>
      </c>
      <c r="K24" s="231"/>
      <c r="L24" s="231">
        <v>795</v>
      </c>
      <c r="M24" s="231">
        <v>338</v>
      </c>
      <c r="N24" s="231">
        <v>5</v>
      </c>
      <c r="O24" s="231">
        <v>0</v>
      </c>
    </row>
    <row r="25" spans="1:15" ht="12.75">
      <c r="A25" s="79">
        <v>2006</v>
      </c>
      <c r="B25" s="374">
        <v>1135</v>
      </c>
      <c r="C25" s="231">
        <v>723</v>
      </c>
      <c r="D25" s="231">
        <v>412</v>
      </c>
      <c r="E25" s="231">
        <v>138</v>
      </c>
      <c r="F25" s="231"/>
      <c r="G25" s="231">
        <v>351</v>
      </c>
      <c r="H25" s="231">
        <v>340</v>
      </c>
      <c r="I25" s="231">
        <v>328</v>
      </c>
      <c r="J25" s="231">
        <v>116</v>
      </c>
      <c r="K25" s="231"/>
      <c r="L25" s="231">
        <v>785</v>
      </c>
      <c r="M25" s="231">
        <v>343</v>
      </c>
      <c r="N25" s="231">
        <v>7</v>
      </c>
      <c r="O25" s="231">
        <v>0</v>
      </c>
    </row>
    <row r="26" spans="1:15" ht="12.75">
      <c r="A26" s="79">
        <v>2007</v>
      </c>
      <c r="B26" s="374">
        <v>1119</v>
      </c>
      <c r="C26" s="231">
        <v>721</v>
      </c>
      <c r="D26" s="231">
        <v>398</v>
      </c>
      <c r="E26" s="231">
        <v>154</v>
      </c>
      <c r="F26" s="231"/>
      <c r="G26" s="231">
        <v>362</v>
      </c>
      <c r="H26" s="231">
        <v>354</v>
      </c>
      <c r="I26" s="231">
        <v>309</v>
      </c>
      <c r="J26" s="231">
        <v>94</v>
      </c>
      <c r="K26" s="231"/>
      <c r="L26" s="231">
        <v>779</v>
      </c>
      <c r="M26" s="231">
        <v>339</v>
      </c>
      <c r="N26" s="231">
        <v>1</v>
      </c>
      <c r="O26" s="231">
        <v>0</v>
      </c>
    </row>
    <row r="27" spans="1:15" ht="12.75">
      <c r="A27" s="79">
        <v>2008</v>
      </c>
      <c r="B27" s="374">
        <v>1180</v>
      </c>
      <c r="C27" s="231">
        <v>735</v>
      </c>
      <c r="D27" s="231">
        <v>445</v>
      </c>
      <c r="E27" s="231">
        <v>141</v>
      </c>
      <c r="F27" s="231"/>
      <c r="G27" s="231">
        <v>408</v>
      </c>
      <c r="H27" s="231">
        <v>348</v>
      </c>
      <c r="I27" s="231">
        <v>325</v>
      </c>
      <c r="J27" s="231">
        <v>99</v>
      </c>
      <c r="K27" s="231"/>
      <c r="L27" s="231">
        <v>804</v>
      </c>
      <c r="M27" s="231">
        <v>372</v>
      </c>
      <c r="N27" s="231">
        <v>4</v>
      </c>
      <c r="O27" s="231">
        <v>0</v>
      </c>
    </row>
    <row r="28" spans="1:15" s="288" customFormat="1" ht="12.75">
      <c r="A28" s="132">
        <v>2009</v>
      </c>
      <c r="B28" s="374">
        <v>1187</v>
      </c>
      <c r="C28" s="233">
        <v>749</v>
      </c>
      <c r="D28" s="233">
        <v>438</v>
      </c>
      <c r="E28" s="233">
        <v>116</v>
      </c>
      <c r="F28" s="233"/>
      <c r="G28" s="233">
        <v>362</v>
      </c>
      <c r="H28" s="233">
        <v>391</v>
      </c>
      <c r="I28" s="233">
        <v>335</v>
      </c>
      <c r="J28" s="233">
        <v>99</v>
      </c>
      <c r="K28" s="233"/>
      <c r="L28" s="233">
        <v>813</v>
      </c>
      <c r="M28" s="233">
        <v>370</v>
      </c>
      <c r="N28" s="233">
        <v>4</v>
      </c>
      <c r="O28" s="233">
        <v>0</v>
      </c>
    </row>
    <row r="29" spans="1:15" ht="12.75">
      <c r="A29" s="79">
        <v>2010</v>
      </c>
      <c r="B29" s="374">
        <v>1203</v>
      </c>
      <c r="C29" s="231">
        <v>760</v>
      </c>
      <c r="D29" s="231">
        <v>443</v>
      </c>
      <c r="E29" s="231">
        <v>111</v>
      </c>
      <c r="F29" s="231"/>
      <c r="G29" s="231">
        <v>377</v>
      </c>
      <c r="H29" s="231">
        <v>345</v>
      </c>
      <c r="I29" s="231">
        <v>367</v>
      </c>
      <c r="J29" s="231">
        <v>114</v>
      </c>
      <c r="K29" s="231"/>
      <c r="L29" s="231">
        <v>810</v>
      </c>
      <c r="M29" s="231">
        <v>387</v>
      </c>
      <c r="N29" s="231">
        <v>6</v>
      </c>
      <c r="O29" s="231">
        <v>0</v>
      </c>
    </row>
    <row r="30" spans="1:15" ht="12.75">
      <c r="A30" s="79">
        <v>2011</v>
      </c>
      <c r="B30" s="374">
        <v>1176</v>
      </c>
      <c r="C30" s="231">
        <v>747</v>
      </c>
      <c r="D30" s="231">
        <v>429</v>
      </c>
      <c r="E30" s="231">
        <v>112</v>
      </c>
      <c r="F30" s="231"/>
      <c r="G30" s="231">
        <v>370</v>
      </c>
      <c r="H30" s="231">
        <v>360</v>
      </c>
      <c r="I30" s="231">
        <v>321</v>
      </c>
      <c r="J30" s="231">
        <v>125</v>
      </c>
      <c r="K30" s="231"/>
      <c r="L30" s="231">
        <v>774</v>
      </c>
      <c r="M30" s="231">
        <v>396</v>
      </c>
      <c r="N30" s="231">
        <v>6</v>
      </c>
      <c r="O30" s="231">
        <v>0</v>
      </c>
    </row>
    <row r="31" spans="1:15" ht="12.75">
      <c r="A31" s="79">
        <v>2012</v>
      </c>
      <c r="B31" s="374">
        <v>1190</v>
      </c>
      <c r="C31" s="231">
        <v>755</v>
      </c>
      <c r="D31" s="231">
        <v>435</v>
      </c>
      <c r="E31" s="231">
        <v>97</v>
      </c>
      <c r="F31" s="231"/>
      <c r="G31" s="231">
        <v>389</v>
      </c>
      <c r="H31" s="231">
        <v>375</v>
      </c>
      <c r="I31" s="231">
        <v>320</v>
      </c>
      <c r="J31" s="231">
        <v>106</v>
      </c>
      <c r="K31" s="231"/>
      <c r="L31" s="231">
        <v>791</v>
      </c>
      <c r="M31" s="231">
        <v>390</v>
      </c>
      <c r="N31" s="231">
        <v>9</v>
      </c>
      <c r="O31" s="231">
        <v>0</v>
      </c>
    </row>
    <row r="32" spans="1:15" ht="12.75">
      <c r="A32" s="79">
        <v>2013</v>
      </c>
      <c r="B32" s="374">
        <v>1195</v>
      </c>
      <c r="C32" s="231">
        <v>761</v>
      </c>
      <c r="D32" s="231">
        <v>434</v>
      </c>
      <c r="E32" s="231">
        <v>105</v>
      </c>
      <c r="F32" s="231"/>
      <c r="G32" s="231">
        <v>372</v>
      </c>
      <c r="H32" s="231">
        <v>381</v>
      </c>
      <c r="I32" s="231">
        <v>343</v>
      </c>
      <c r="J32" s="231">
        <v>99</v>
      </c>
      <c r="K32" s="231"/>
      <c r="L32" s="231">
        <v>796</v>
      </c>
      <c r="M32" s="231">
        <v>384</v>
      </c>
      <c r="N32" s="231">
        <v>15</v>
      </c>
      <c r="O32" s="231">
        <v>0</v>
      </c>
    </row>
    <row r="33" spans="1:15" ht="12.75">
      <c r="A33" s="79">
        <v>2014</v>
      </c>
      <c r="B33" s="374">
        <v>1183</v>
      </c>
      <c r="C33" s="231">
        <v>755</v>
      </c>
      <c r="D33" s="231">
        <v>428</v>
      </c>
      <c r="E33" s="231">
        <v>97</v>
      </c>
      <c r="F33" s="231"/>
      <c r="G33" s="231">
        <v>355</v>
      </c>
      <c r="H33" s="231">
        <v>377</v>
      </c>
      <c r="I33" s="231">
        <v>340</v>
      </c>
      <c r="J33" s="231">
        <v>111</v>
      </c>
      <c r="K33" s="231"/>
      <c r="L33" s="231">
        <v>813</v>
      </c>
      <c r="M33" s="231">
        <v>355</v>
      </c>
      <c r="N33" s="231">
        <v>15</v>
      </c>
      <c r="O33" s="231">
        <v>0</v>
      </c>
    </row>
    <row r="34" spans="1:15" ht="12.75">
      <c r="A34" s="79">
        <v>2015</v>
      </c>
      <c r="B34" s="374">
        <v>1151</v>
      </c>
      <c r="C34" s="231">
        <v>734</v>
      </c>
      <c r="D34" s="231">
        <v>417</v>
      </c>
      <c r="E34" s="231">
        <v>86</v>
      </c>
      <c r="F34" s="231"/>
      <c r="G34" s="231">
        <v>334</v>
      </c>
      <c r="H34" s="231">
        <v>357</v>
      </c>
      <c r="I34" s="231">
        <v>347</v>
      </c>
      <c r="J34" s="231">
        <v>113</v>
      </c>
      <c r="K34" s="231"/>
      <c r="L34" s="231">
        <v>789</v>
      </c>
      <c r="M34" s="231">
        <v>346</v>
      </c>
      <c r="N34" s="231">
        <v>16</v>
      </c>
      <c r="O34" s="231">
        <v>0</v>
      </c>
    </row>
    <row r="35" spans="1:15" ht="12.75">
      <c r="A35" s="79">
        <v>2016</v>
      </c>
      <c r="B35" s="374">
        <v>1120</v>
      </c>
      <c r="C35" s="231">
        <v>697</v>
      </c>
      <c r="D35" s="231">
        <v>423</v>
      </c>
      <c r="E35" s="231">
        <v>94</v>
      </c>
      <c r="F35" s="231"/>
      <c r="G35" s="231">
        <v>351</v>
      </c>
      <c r="H35" s="231">
        <v>327</v>
      </c>
      <c r="I35" s="231">
        <v>334</v>
      </c>
      <c r="J35" s="231">
        <v>108</v>
      </c>
      <c r="K35" s="231"/>
      <c r="L35" s="231">
        <v>765</v>
      </c>
      <c r="M35" s="231">
        <v>342</v>
      </c>
      <c r="N35" s="231">
        <v>13</v>
      </c>
      <c r="O35" s="231">
        <v>0</v>
      </c>
    </row>
    <row r="36" spans="1:15" ht="12.75">
      <c r="A36" s="7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</row>
    <row r="37" spans="1:15" ht="12.75">
      <c r="A37" s="109" t="s">
        <v>285</v>
      </c>
      <c r="C37" s="109" t="s">
        <v>64</v>
      </c>
      <c r="O37" s="289"/>
    </row>
    <row r="38" ht="12.75">
      <c r="A38" s="109" t="s">
        <v>296</v>
      </c>
    </row>
    <row r="41" spans="1:23" ht="12.75">
      <c r="A41" s="109" t="s">
        <v>6</v>
      </c>
      <c r="P41" s="175"/>
      <c r="Q41" s="175"/>
      <c r="R41" s="175"/>
      <c r="S41" s="175"/>
      <c r="T41" s="175"/>
      <c r="U41" s="175"/>
      <c r="V41" s="175"/>
      <c r="W41" s="175"/>
    </row>
    <row r="42" spans="1:23" ht="12.75">
      <c r="A42" s="109" t="s">
        <v>569</v>
      </c>
      <c r="B42" s="109" t="s">
        <v>570</v>
      </c>
      <c r="P42" s="175"/>
      <c r="Q42" s="175"/>
      <c r="R42" s="175"/>
      <c r="S42" s="175"/>
      <c r="T42" s="175"/>
      <c r="U42" s="175"/>
      <c r="V42" s="175"/>
      <c r="W42" s="175"/>
    </row>
    <row r="43" spans="16:23" ht="12.75">
      <c r="P43" s="175"/>
      <c r="Q43" s="175"/>
      <c r="R43" s="175"/>
      <c r="S43" s="175"/>
      <c r="T43" s="175"/>
      <c r="U43" s="175"/>
      <c r="V43" s="175"/>
      <c r="W43" s="175"/>
    </row>
    <row r="44" spans="16:23" ht="12.75">
      <c r="P44" s="175"/>
      <c r="Q44" s="175"/>
      <c r="R44" s="175"/>
      <c r="S44" s="175"/>
      <c r="T44" s="175"/>
      <c r="U44" s="175"/>
      <c r="V44" s="175"/>
      <c r="W44" s="175"/>
    </row>
    <row r="45" spans="16:23" ht="12.75">
      <c r="P45" s="175"/>
      <c r="Q45" s="175"/>
      <c r="R45" s="175"/>
      <c r="S45" s="175"/>
      <c r="T45" s="175"/>
      <c r="U45" s="175"/>
      <c r="V45" s="175"/>
      <c r="W45" s="175"/>
    </row>
    <row r="46" spans="16:23" ht="12.75">
      <c r="P46" s="175"/>
      <c r="Q46" s="354"/>
      <c r="R46" s="354"/>
      <c r="S46" s="354"/>
      <c r="T46" s="354"/>
      <c r="U46" s="354"/>
      <c r="V46" s="354"/>
      <c r="W46" s="354"/>
    </row>
    <row r="47" spans="16:23" ht="12.75">
      <c r="P47" s="175"/>
      <c r="Q47" s="175"/>
      <c r="R47" s="175"/>
      <c r="S47" s="175"/>
      <c r="T47" s="175"/>
      <c r="U47" s="175"/>
      <c r="V47" s="175"/>
      <c r="W47" s="175"/>
    </row>
    <row r="48" spans="16:23" ht="12.75">
      <c r="P48" s="175"/>
      <c r="Q48" s="175"/>
      <c r="R48" s="358"/>
      <c r="S48" s="358"/>
      <c r="T48" s="358"/>
      <c r="U48" s="175"/>
      <c r="V48" s="175"/>
      <c r="W48" s="175"/>
    </row>
    <row r="49" spans="16:23" ht="12.75">
      <c r="P49" s="175"/>
      <c r="Q49" s="175"/>
      <c r="R49" s="175"/>
      <c r="S49" s="175"/>
      <c r="T49" s="175"/>
      <c r="U49" s="175"/>
      <c r="V49" s="175"/>
      <c r="W49" s="175"/>
    </row>
    <row r="50" spans="16:23" ht="12.75">
      <c r="P50" s="175"/>
      <c r="Q50" s="175"/>
      <c r="R50" s="175"/>
      <c r="S50" s="175"/>
      <c r="T50" s="175"/>
      <c r="U50" s="175"/>
      <c r="V50" s="175"/>
      <c r="W50" s="175"/>
    </row>
  </sheetData>
  <sheetProtection/>
  <mergeCells count="4">
    <mergeCell ref="B5:E5"/>
    <mergeCell ref="L5:O5"/>
    <mergeCell ref="G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headerFooter alignWithMargins="0">
    <oddFooter>&amp;C&amp;A</oddFooter>
  </headerFooter>
  <ignoredErrors>
    <ignoredError sqref="G6:J6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2" customWidth="1"/>
    <col min="2" max="2" width="32.28125" style="2" customWidth="1"/>
    <col min="3" max="11" width="8.57421875" style="2" customWidth="1"/>
    <col min="12" max="16384" width="11.421875" style="2" customWidth="1"/>
  </cols>
  <sheetData>
    <row r="1" ht="12.75" customHeight="1">
      <c r="A1" s="2" t="s">
        <v>86</v>
      </c>
    </row>
    <row r="2" ht="12.75" customHeight="1">
      <c r="A2" s="41" t="s">
        <v>746</v>
      </c>
    </row>
    <row r="5" spans="1:11" ht="24" customHeight="1">
      <c r="A5" s="394" t="s">
        <v>21</v>
      </c>
      <c r="B5" s="395" t="s">
        <v>575</v>
      </c>
      <c r="C5" s="397" t="s">
        <v>23</v>
      </c>
      <c r="D5" s="397"/>
      <c r="E5" s="397"/>
      <c r="F5" s="396" t="s">
        <v>576</v>
      </c>
      <c r="G5" s="397"/>
      <c r="H5" s="397"/>
      <c r="I5" s="397"/>
      <c r="J5" s="397"/>
      <c r="K5" s="397"/>
    </row>
    <row r="6" spans="1:11" ht="12.75" customHeight="1">
      <c r="A6" s="394"/>
      <c r="B6" s="394"/>
      <c r="C6" s="398"/>
      <c r="D6" s="397"/>
      <c r="E6" s="397"/>
      <c r="F6" s="397" t="s">
        <v>79</v>
      </c>
      <c r="G6" s="397"/>
      <c r="H6" s="397"/>
      <c r="I6" s="397" t="s">
        <v>67</v>
      </c>
      <c r="J6" s="397"/>
      <c r="K6" s="397"/>
    </row>
    <row r="7" spans="1:11" ht="12.75">
      <c r="A7" s="394"/>
      <c r="B7" s="394"/>
      <c r="C7" s="82" t="s">
        <v>0</v>
      </c>
      <c r="D7" s="82" t="s">
        <v>306</v>
      </c>
      <c r="E7" s="82" t="s">
        <v>307</v>
      </c>
      <c r="F7" s="82" t="s">
        <v>0</v>
      </c>
      <c r="G7" s="82" t="s">
        <v>306</v>
      </c>
      <c r="H7" s="82" t="s">
        <v>307</v>
      </c>
      <c r="I7" s="82" t="s">
        <v>0</v>
      </c>
      <c r="J7" s="82" t="s">
        <v>306</v>
      </c>
      <c r="K7" s="82" t="s">
        <v>307</v>
      </c>
    </row>
    <row r="8" spans="1:11" ht="12.75">
      <c r="A8" s="1">
        <v>2003</v>
      </c>
      <c r="B8" s="53" t="s">
        <v>87</v>
      </c>
      <c r="C8" s="227">
        <v>111</v>
      </c>
      <c r="D8" s="226">
        <v>66</v>
      </c>
      <c r="E8" s="226">
        <v>45</v>
      </c>
      <c r="F8" s="226">
        <v>66</v>
      </c>
      <c r="G8" s="226">
        <v>29</v>
      </c>
      <c r="H8" s="226">
        <v>37</v>
      </c>
      <c r="I8" s="226">
        <v>45</v>
      </c>
      <c r="J8" s="226">
        <v>37</v>
      </c>
      <c r="K8" s="226">
        <v>8</v>
      </c>
    </row>
    <row r="9" spans="1:11" ht="12.75">
      <c r="A9" s="1">
        <v>2004</v>
      </c>
      <c r="B9" s="53" t="s">
        <v>23</v>
      </c>
      <c r="C9" s="227">
        <v>118</v>
      </c>
      <c r="D9" s="226">
        <v>64</v>
      </c>
      <c r="E9" s="226">
        <v>54</v>
      </c>
      <c r="F9" s="226">
        <v>73</v>
      </c>
      <c r="G9" s="226">
        <v>33</v>
      </c>
      <c r="H9" s="226">
        <v>40</v>
      </c>
      <c r="I9" s="226">
        <v>45</v>
      </c>
      <c r="J9" s="226">
        <v>31</v>
      </c>
      <c r="K9" s="226">
        <v>14</v>
      </c>
    </row>
    <row r="10" spans="1:11" ht="12.75">
      <c r="A10" s="1">
        <v>2005</v>
      </c>
      <c r="B10" s="53" t="s">
        <v>87</v>
      </c>
      <c r="C10" s="227">
        <v>104</v>
      </c>
      <c r="D10" s="226">
        <v>56</v>
      </c>
      <c r="E10" s="226">
        <v>48</v>
      </c>
      <c r="F10" s="226">
        <v>66</v>
      </c>
      <c r="G10" s="226">
        <v>26</v>
      </c>
      <c r="H10" s="226">
        <v>40</v>
      </c>
      <c r="I10" s="226">
        <v>38</v>
      </c>
      <c r="J10" s="226">
        <v>30</v>
      </c>
      <c r="K10" s="226">
        <v>8</v>
      </c>
    </row>
    <row r="11" spans="1:11" ht="12.75">
      <c r="A11" s="1">
        <v>2006</v>
      </c>
      <c r="B11" s="53" t="s">
        <v>23</v>
      </c>
      <c r="C11" s="227">
        <v>138</v>
      </c>
      <c r="D11" s="226">
        <v>74</v>
      </c>
      <c r="E11" s="226">
        <v>64</v>
      </c>
      <c r="F11" s="226">
        <v>86</v>
      </c>
      <c r="G11" s="226">
        <v>41</v>
      </c>
      <c r="H11" s="226">
        <v>45</v>
      </c>
      <c r="I11" s="226">
        <v>52</v>
      </c>
      <c r="J11" s="226">
        <v>33</v>
      </c>
      <c r="K11" s="226">
        <v>19</v>
      </c>
    </row>
    <row r="12" spans="1:11" ht="12.75">
      <c r="A12" s="1">
        <v>2007</v>
      </c>
      <c r="B12" s="53" t="s">
        <v>23</v>
      </c>
      <c r="C12" s="227">
        <v>154</v>
      </c>
      <c r="D12" s="226">
        <v>90</v>
      </c>
      <c r="E12" s="226">
        <v>64</v>
      </c>
      <c r="F12" s="226">
        <v>90</v>
      </c>
      <c r="G12" s="226">
        <v>47</v>
      </c>
      <c r="H12" s="226">
        <v>43</v>
      </c>
      <c r="I12" s="226">
        <v>64</v>
      </c>
      <c r="J12" s="226">
        <v>43</v>
      </c>
      <c r="K12" s="226">
        <v>21</v>
      </c>
    </row>
    <row r="13" spans="1:11" ht="12.75">
      <c r="A13" s="1">
        <v>2008</v>
      </c>
      <c r="B13" s="53" t="s">
        <v>23</v>
      </c>
      <c r="C13" s="227">
        <v>141</v>
      </c>
      <c r="D13" s="226">
        <v>78</v>
      </c>
      <c r="E13" s="226">
        <v>63</v>
      </c>
      <c r="F13" s="226">
        <v>85</v>
      </c>
      <c r="G13" s="226">
        <v>41</v>
      </c>
      <c r="H13" s="226">
        <v>44</v>
      </c>
      <c r="I13" s="226">
        <v>56</v>
      </c>
      <c r="J13" s="226">
        <v>37</v>
      </c>
      <c r="K13" s="226">
        <v>19</v>
      </c>
    </row>
    <row r="14" spans="1:11" s="6" customFormat="1" ht="12.75">
      <c r="A14" s="7">
        <v>2009</v>
      </c>
      <c r="B14" s="134" t="s">
        <v>23</v>
      </c>
      <c r="C14" s="229">
        <v>116</v>
      </c>
      <c r="D14" s="228">
        <v>61</v>
      </c>
      <c r="E14" s="228">
        <v>55</v>
      </c>
      <c r="F14" s="228">
        <v>65</v>
      </c>
      <c r="G14" s="228">
        <v>24</v>
      </c>
      <c r="H14" s="228">
        <v>41</v>
      </c>
      <c r="I14" s="228">
        <v>51</v>
      </c>
      <c r="J14" s="228">
        <v>37</v>
      </c>
      <c r="K14" s="228">
        <v>14</v>
      </c>
    </row>
    <row r="15" spans="1:11" ht="12.75">
      <c r="A15" s="1">
        <v>2010</v>
      </c>
      <c r="B15" s="53" t="s">
        <v>23</v>
      </c>
      <c r="C15" s="227">
        <v>111</v>
      </c>
      <c r="D15" s="226">
        <v>63</v>
      </c>
      <c r="E15" s="226">
        <v>48</v>
      </c>
      <c r="F15" s="226">
        <v>59</v>
      </c>
      <c r="G15" s="226">
        <v>24</v>
      </c>
      <c r="H15" s="226">
        <v>35</v>
      </c>
      <c r="I15" s="226">
        <v>52</v>
      </c>
      <c r="J15" s="226">
        <v>39</v>
      </c>
      <c r="K15" s="226">
        <v>13</v>
      </c>
    </row>
    <row r="16" spans="1:11" ht="12.75">
      <c r="A16" s="1">
        <v>2011</v>
      </c>
      <c r="B16" s="144" t="s">
        <v>23</v>
      </c>
      <c r="C16" s="227">
        <v>112</v>
      </c>
      <c r="D16" s="226">
        <v>74</v>
      </c>
      <c r="E16" s="226">
        <v>38</v>
      </c>
      <c r="F16" s="226">
        <v>65</v>
      </c>
      <c r="G16" s="226">
        <v>38</v>
      </c>
      <c r="H16" s="226">
        <v>27</v>
      </c>
      <c r="I16" s="226">
        <v>47</v>
      </c>
      <c r="J16" s="226">
        <v>36</v>
      </c>
      <c r="K16" s="226">
        <v>11</v>
      </c>
    </row>
    <row r="17" spans="1:11" ht="12.75">
      <c r="A17" s="1">
        <v>2012</v>
      </c>
      <c r="B17" s="144" t="s">
        <v>23</v>
      </c>
      <c r="C17" s="227">
        <v>97</v>
      </c>
      <c r="D17" s="226">
        <v>60</v>
      </c>
      <c r="E17" s="226">
        <v>37</v>
      </c>
      <c r="F17" s="226">
        <v>46</v>
      </c>
      <c r="G17" s="226">
        <v>23</v>
      </c>
      <c r="H17" s="226">
        <v>23</v>
      </c>
      <c r="I17" s="226">
        <v>51</v>
      </c>
      <c r="J17" s="226">
        <v>37</v>
      </c>
      <c r="K17" s="226">
        <v>14</v>
      </c>
    </row>
    <row r="18" spans="1:11" ht="12.75">
      <c r="A18" s="1">
        <v>2013</v>
      </c>
      <c r="B18" s="144" t="s">
        <v>23</v>
      </c>
      <c r="C18" s="227">
        <v>105</v>
      </c>
      <c r="D18" s="226">
        <v>71</v>
      </c>
      <c r="E18" s="226">
        <v>34</v>
      </c>
      <c r="F18" s="226">
        <v>53</v>
      </c>
      <c r="G18" s="226">
        <v>30</v>
      </c>
      <c r="H18" s="226">
        <v>23</v>
      </c>
      <c r="I18" s="226">
        <v>52</v>
      </c>
      <c r="J18" s="226">
        <v>41</v>
      </c>
      <c r="K18" s="226">
        <v>11</v>
      </c>
    </row>
    <row r="19" spans="1:11" ht="12.75">
      <c r="A19" s="1">
        <v>2014</v>
      </c>
      <c r="B19" s="144" t="s">
        <v>23</v>
      </c>
      <c r="C19" s="227">
        <v>97</v>
      </c>
      <c r="D19" s="226">
        <v>72</v>
      </c>
      <c r="E19" s="226">
        <v>25</v>
      </c>
      <c r="F19" s="226">
        <v>50</v>
      </c>
      <c r="G19" s="226">
        <v>33</v>
      </c>
      <c r="H19" s="226">
        <v>17</v>
      </c>
      <c r="I19" s="226">
        <v>47</v>
      </c>
      <c r="J19" s="226">
        <v>39</v>
      </c>
      <c r="K19" s="226">
        <v>8</v>
      </c>
    </row>
    <row r="20" spans="1:11" ht="12.75" customHeight="1">
      <c r="A20" s="1">
        <v>2015</v>
      </c>
      <c r="B20" s="144" t="s">
        <v>23</v>
      </c>
      <c r="C20" s="227">
        <v>86</v>
      </c>
      <c r="D20" s="226">
        <v>71</v>
      </c>
      <c r="E20" s="226">
        <v>15</v>
      </c>
      <c r="F20" s="226">
        <v>41</v>
      </c>
      <c r="G20" s="226">
        <v>31</v>
      </c>
      <c r="H20" s="226">
        <v>10</v>
      </c>
      <c r="I20" s="226">
        <v>45</v>
      </c>
      <c r="J20" s="226">
        <v>40</v>
      </c>
      <c r="K20" s="226">
        <v>5</v>
      </c>
    </row>
    <row r="21" spans="1:11" ht="12.75" customHeight="1">
      <c r="A21" s="1">
        <v>2016</v>
      </c>
      <c r="B21" s="144" t="s">
        <v>23</v>
      </c>
      <c r="C21" s="227">
        <v>94</v>
      </c>
      <c r="D21" s="226">
        <v>69</v>
      </c>
      <c r="E21" s="226">
        <v>25</v>
      </c>
      <c r="F21" s="226">
        <v>47</v>
      </c>
      <c r="G21" s="226">
        <v>30</v>
      </c>
      <c r="H21" s="226">
        <v>17</v>
      </c>
      <c r="I21" s="226">
        <v>47</v>
      </c>
      <c r="J21" s="226">
        <v>39</v>
      </c>
      <c r="K21" s="226">
        <v>8</v>
      </c>
    </row>
    <row r="22" spans="1:11" ht="12.75" customHeight="1">
      <c r="A22" s="9"/>
      <c r="B22" s="71" t="s">
        <v>88</v>
      </c>
      <c r="C22" s="244">
        <v>31</v>
      </c>
      <c r="D22" s="245">
        <v>18</v>
      </c>
      <c r="E22" s="245">
        <v>13</v>
      </c>
      <c r="F22" s="245">
        <v>19</v>
      </c>
      <c r="G22" s="245">
        <v>9</v>
      </c>
      <c r="H22" s="245">
        <v>10</v>
      </c>
      <c r="I22" s="245">
        <v>12</v>
      </c>
      <c r="J22" s="245">
        <v>9</v>
      </c>
      <c r="K22" s="245">
        <v>3</v>
      </c>
    </row>
    <row r="23" spans="1:11" ht="12.75" customHeight="1">
      <c r="A23" s="9"/>
      <c r="B23" s="30" t="s">
        <v>89</v>
      </c>
      <c r="C23" s="227">
        <v>24</v>
      </c>
      <c r="D23" s="226">
        <v>19</v>
      </c>
      <c r="E23" s="226">
        <v>5</v>
      </c>
      <c r="F23" s="226">
        <v>8</v>
      </c>
      <c r="G23" s="226">
        <v>6</v>
      </c>
      <c r="H23" s="226">
        <v>2</v>
      </c>
      <c r="I23" s="226">
        <v>16</v>
      </c>
      <c r="J23" s="226">
        <v>13</v>
      </c>
      <c r="K23" s="226">
        <v>3</v>
      </c>
    </row>
    <row r="24" spans="1:11" ht="12.75" customHeight="1">
      <c r="A24" s="9"/>
      <c r="B24" s="30" t="s">
        <v>90</v>
      </c>
      <c r="C24" s="227">
        <v>27</v>
      </c>
      <c r="D24" s="226">
        <v>22</v>
      </c>
      <c r="E24" s="226">
        <v>5</v>
      </c>
      <c r="F24" s="226">
        <v>15</v>
      </c>
      <c r="G24" s="226">
        <v>12</v>
      </c>
      <c r="H24" s="226">
        <v>3</v>
      </c>
      <c r="I24" s="226">
        <v>12</v>
      </c>
      <c r="J24" s="226">
        <v>10</v>
      </c>
      <c r="K24" s="226">
        <v>2</v>
      </c>
    </row>
    <row r="25" spans="1:11" ht="12.75" customHeight="1">
      <c r="A25" s="9"/>
      <c r="B25" s="30" t="s">
        <v>91</v>
      </c>
      <c r="C25" s="227">
        <v>12</v>
      </c>
      <c r="D25" s="226">
        <v>10</v>
      </c>
      <c r="E25" s="226">
        <v>2</v>
      </c>
      <c r="F25" s="226">
        <v>5</v>
      </c>
      <c r="G25" s="226">
        <v>3</v>
      </c>
      <c r="H25" s="230">
        <v>2</v>
      </c>
      <c r="I25" s="226">
        <v>7</v>
      </c>
      <c r="J25" s="226">
        <v>7</v>
      </c>
      <c r="K25" s="226">
        <v>0</v>
      </c>
    </row>
    <row r="26" spans="1:11" ht="12.75" customHeight="1">
      <c r="A26" s="9"/>
      <c r="B26" s="30"/>
      <c r="C26" s="184"/>
      <c r="D26" s="54"/>
      <c r="E26" s="54"/>
      <c r="F26" s="54"/>
      <c r="G26" s="54"/>
      <c r="H26" s="54"/>
      <c r="I26" s="54"/>
      <c r="J26" s="54"/>
      <c r="K26" s="54"/>
    </row>
    <row r="27" spans="1:3" ht="12.75" customHeight="1">
      <c r="A27" s="2" t="s">
        <v>292</v>
      </c>
      <c r="C27" s="67"/>
    </row>
    <row r="28" spans="1:3" ht="12.75" customHeight="1">
      <c r="A28" s="2" t="s">
        <v>298</v>
      </c>
      <c r="C28" s="67"/>
    </row>
    <row r="29" ht="12.75" customHeight="1">
      <c r="C29" s="67"/>
    </row>
    <row r="30" spans="1:3" ht="12.75" customHeight="1">
      <c r="A30" s="129" t="s">
        <v>705</v>
      </c>
      <c r="C30" s="67"/>
    </row>
    <row r="31" ht="12.75" customHeight="1">
      <c r="C31" s="67"/>
    </row>
    <row r="32" ht="12.75" customHeight="1">
      <c r="C32" s="67"/>
    </row>
    <row r="33" ht="12.75" customHeight="1">
      <c r="C33" s="67"/>
    </row>
    <row r="34" ht="12.75" customHeight="1">
      <c r="C34" s="67"/>
    </row>
    <row r="35" ht="12.75" customHeight="1">
      <c r="C35" s="67"/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spans="3:15" ht="12.75" customHeight="1">
      <c r="C40" s="67"/>
      <c r="N40" s="359"/>
      <c r="O40" s="359"/>
    </row>
    <row r="41" ht="12.75" customHeight="1">
      <c r="C41" s="67"/>
    </row>
    <row r="42" ht="12.75" customHeight="1">
      <c r="C42" s="67"/>
    </row>
    <row r="43" ht="12.75" customHeight="1">
      <c r="C43" s="67"/>
    </row>
    <row r="44" ht="12.75" customHeight="1">
      <c r="C44" s="67"/>
    </row>
    <row r="45" ht="12.75" customHeight="1">
      <c r="C45" s="67"/>
    </row>
    <row r="46" ht="12.75" customHeight="1">
      <c r="C46" s="67"/>
    </row>
    <row r="47" ht="12.75" customHeight="1">
      <c r="C47" s="67"/>
    </row>
    <row r="48" ht="12.75" customHeight="1">
      <c r="C48" s="67"/>
    </row>
    <row r="49" ht="12.75" customHeight="1">
      <c r="C49" s="67"/>
    </row>
    <row r="50" ht="12.75" customHeight="1">
      <c r="C50" s="67"/>
    </row>
    <row r="51" ht="12.75" customHeight="1">
      <c r="C51" s="67"/>
    </row>
    <row r="52" ht="12.75" customHeight="1">
      <c r="C52" s="67"/>
    </row>
    <row r="53" ht="12.75" customHeight="1">
      <c r="C53" s="67"/>
    </row>
    <row r="54" ht="12.75" customHeight="1">
      <c r="C54" s="67"/>
    </row>
  </sheetData>
  <sheetProtection/>
  <mergeCells count="6">
    <mergeCell ref="A5:A7"/>
    <mergeCell ref="B5:B7"/>
    <mergeCell ref="F5:K5"/>
    <mergeCell ref="F6:H6"/>
    <mergeCell ref="I6:K6"/>
    <mergeCell ref="C5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67" customWidth="1"/>
    <col min="2" max="2" width="5.00390625" style="67" bestFit="1" customWidth="1"/>
    <col min="3" max="3" width="7.140625" style="67" bestFit="1" customWidth="1"/>
    <col min="4" max="4" width="6.7109375" style="67" bestFit="1" customWidth="1"/>
    <col min="5" max="5" width="12.00390625" style="67" bestFit="1" customWidth="1"/>
    <col min="6" max="6" width="7.7109375" style="67" bestFit="1" customWidth="1"/>
    <col min="7" max="7" width="5.00390625" style="67" bestFit="1" customWidth="1"/>
    <col min="8" max="8" width="16.421875" style="67" bestFit="1" customWidth="1"/>
    <col min="9" max="16384" width="11.421875" style="67" customWidth="1"/>
  </cols>
  <sheetData>
    <row r="1" ht="12.75" customHeight="1">
      <c r="A1" s="67" t="s">
        <v>95</v>
      </c>
    </row>
    <row r="2" ht="12.75" customHeight="1">
      <c r="A2" s="129" t="s">
        <v>788</v>
      </c>
    </row>
    <row r="5" spans="1:8" ht="24" customHeight="1">
      <c r="A5" s="402" t="s">
        <v>21</v>
      </c>
      <c r="B5" s="401" t="s">
        <v>55</v>
      </c>
      <c r="C5" s="401"/>
      <c r="D5" s="401"/>
      <c r="E5" s="401"/>
      <c r="F5" s="401"/>
      <c r="G5" s="401" t="s">
        <v>47</v>
      </c>
      <c r="H5" s="401"/>
    </row>
    <row r="6" spans="1:8" ht="12.75" customHeight="1">
      <c r="A6" s="402"/>
      <c r="B6" s="399" t="s">
        <v>0</v>
      </c>
      <c r="C6" s="401" t="s">
        <v>580</v>
      </c>
      <c r="D6" s="401"/>
      <c r="E6" s="403" t="s">
        <v>92</v>
      </c>
      <c r="F6" s="403"/>
      <c r="G6" s="399" t="s">
        <v>0</v>
      </c>
      <c r="H6" s="399" t="s">
        <v>54</v>
      </c>
    </row>
    <row r="7" spans="1:8" s="286" customFormat="1" ht="12.75">
      <c r="A7" s="402"/>
      <c r="B7" s="400"/>
      <c r="C7" s="188" t="s">
        <v>306</v>
      </c>
      <c r="D7" s="188" t="s">
        <v>307</v>
      </c>
      <c r="E7" s="189" t="s">
        <v>79</v>
      </c>
      <c r="F7" s="189" t="s">
        <v>93</v>
      </c>
      <c r="G7" s="400"/>
      <c r="H7" s="400"/>
    </row>
    <row r="8" spans="1:8" ht="12.75" customHeight="1">
      <c r="A8" s="206" t="s">
        <v>55</v>
      </c>
      <c r="B8" s="185"/>
      <c r="C8" s="185"/>
      <c r="D8" s="185"/>
      <c r="E8" s="185"/>
      <c r="F8" s="185"/>
      <c r="G8" s="185"/>
      <c r="H8" s="185"/>
    </row>
    <row r="9" spans="1:8" ht="12.75">
      <c r="A9" s="75" t="s">
        <v>40</v>
      </c>
      <c r="B9" s="90">
        <v>16</v>
      </c>
      <c r="C9" s="90">
        <v>2</v>
      </c>
      <c r="D9" s="90">
        <v>14</v>
      </c>
      <c r="E9" s="90">
        <v>2</v>
      </c>
      <c r="F9" s="90">
        <v>14</v>
      </c>
      <c r="G9" s="90">
        <v>6</v>
      </c>
      <c r="H9" s="273">
        <v>1</v>
      </c>
    </row>
    <row r="10" spans="1:8" ht="12.75">
      <c r="A10" s="75" t="s">
        <v>41</v>
      </c>
      <c r="B10" s="90">
        <v>19</v>
      </c>
      <c r="C10" s="90">
        <v>2</v>
      </c>
      <c r="D10" s="90">
        <v>17</v>
      </c>
      <c r="E10" s="90">
        <v>3</v>
      </c>
      <c r="F10" s="90">
        <v>16</v>
      </c>
      <c r="G10" s="90">
        <v>6</v>
      </c>
      <c r="H10" s="273">
        <v>1</v>
      </c>
    </row>
    <row r="11" spans="1:8" ht="12.75">
      <c r="A11" s="75" t="s">
        <v>42</v>
      </c>
      <c r="B11" s="90">
        <v>20</v>
      </c>
      <c r="C11" s="90">
        <v>7</v>
      </c>
      <c r="D11" s="90">
        <v>13</v>
      </c>
      <c r="E11" s="90">
        <v>7</v>
      </c>
      <c r="F11" s="90">
        <v>13</v>
      </c>
      <c r="G11" s="90">
        <v>6</v>
      </c>
      <c r="H11" s="273">
        <v>1</v>
      </c>
    </row>
    <row r="12" spans="1:8" s="286" customFormat="1" ht="12.75">
      <c r="A12" s="192" t="s">
        <v>43</v>
      </c>
      <c r="B12" s="93">
        <v>20</v>
      </c>
      <c r="C12" s="93">
        <v>7</v>
      </c>
      <c r="D12" s="93">
        <v>13</v>
      </c>
      <c r="E12" s="93">
        <v>3</v>
      </c>
      <c r="F12" s="93">
        <v>17</v>
      </c>
      <c r="G12" s="93">
        <v>7</v>
      </c>
      <c r="H12" s="290">
        <v>0.9</v>
      </c>
    </row>
    <row r="13" spans="1:8" s="286" customFormat="1" ht="12.75">
      <c r="A13" s="192" t="s">
        <v>273</v>
      </c>
      <c r="B13" s="93">
        <v>20</v>
      </c>
      <c r="C13" s="93">
        <v>3</v>
      </c>
      <c r="D13" s="93">
        <v>17</v>
      </c>
      <c r="E13" s="93">
        <v>5</v>
      </c>
      <c r="F13" s="93">
        <v>15</v>
      </c>
      <c r="G13" s="93">
        <v>6</v>
      </c>
      <c r="H13" s="290">
        <v>0.9</v>
      </c>
    </row>
    <row r="14" spans="1:8" s="286" customFormat="1" ht="12.75">
      <c r="A14" s="192" t="s">
        <v>316</v>
      </c>
      <c r="B14" s="93">
        <v>18</v>
      </c>
      <c r="C14" s="93">
        <v>5</v>
      </c>
      <c r="D14" s="93">
        <v>13</v>
      </c>
      <c r="E14" s="93">
        <v>5</v>
      </c>
      <c r="F14" s="93">
        <v>13</v>
      </c>
      <c r="G14" s="93">
        <v>6</v>
      </c>
      <c r="H14" s="290">
        <v>0.9</v>
      </c>
    </row>
    <row r="15" spans="1:8" s="286" customFormat="1" ht="12.75">
      <c r="A15" s="192" t="s">
        <v>489</v>
      </c>
      <c r="B15" s="93">
        <v>20</v>
      </c>
      <c r="C15" s="93">
        <v>5</v>
      </c>
      <c r="D15" s="93">
        <v>15</v>
      </c>
      <c r="E15" s="93">
        <v>8</v>
      </c>
      <c r="F15" s="93">
        <v>12</v>
      </c>
      <c r="G15" s="93">
        <v>10</v>
      </c>
      <c r="H15" s="290">
        <v>0.9</v>
      </c>
    </row>
    <row r="16" spans="1:8" s="286" customFormat="1" ht="12.75">
      <c r="A16" s="291" t="s">
        <v>513</v>
      </c>
      <c r="B16" s="93">
        <v>20</v>
      </c>
      <c r="C16" s="93">
        <v>8</v>
      </c>
      <c r="D16" s="93">
        <v>12</v>
      </c>
      <c r="E16" s="93">
        <v>6</v>
      </c>
      <c r="F16" s="93">
        <v>14</v>
      </c>
      <c r="G16" s="93">
        <v>11</v>
      </c>
      <c r="H16" s="290">
        <v>0.8</v>
      </c>
    </row>
    <row r="17" spans="1:8" s="286" customFormat="1" ht="12.75">
      <c r="A17" s="291" t="s">
        <v>593</v>
      </c>
      <c r="B17" s="93">
        <v>19</v>
      </c>
      <c r="C17" s="93">
        <v>1</v>
      </c>
      <c r="D17" s="93">
        <v>18</v>
      </c>
      <c r="E17" s="93">
        <v>8</v>
      </c>
      <c r="F17" s="93">
        <v>11</v>
      </c>
      <c r="G17" s="93">
        <v>11</v>
      </c>
      <c r="H17" s="290">
        <v>0.7</v>
      </c>
    </row>
    <row r="18" spans="1:8" s="286" customFormat="1" ht="12.75">
      <c r="A18" s="132" t="s">
        <v>633</v>
      </c>
      <c r="B18" s="93">
        <v>19</v>
      </c>
      <c r="C18" s="93">
        <v>5</v>
      </c>
      <c r="D18" s="93">
        <v>14</v>
      </c>
      <c r="E18" s="93">
        <v>11</v>
      </c>
      <c r="F18" s="93">
        <v>8</v>
      </c>
      <c r="G18" s="93">
        <v>11</v>
      </c>
      <c r="H18" s="290">
        <v>1.1</v>
      </c>
    </row>
    <row r="19" spans="1:8" s="286" customFormat="1" ht="12.75">
      <c r="A19" s="132" t="s">
        <v>649</v>
      </c>
      <c r="B19" s="93">
        <v>16</v>
      </c>
      <c r="C19" s="93">
        <v>4</v>
      </c>
      <c r="D19" s="93">
        <v>12</v>
      </c>
      <c r="E19" s="93">
        <v>10</v>
      </c>
      <c r="F19" s="93">
        <v>6</v>
      </c>
      <c r="G19" s="93">
        <v>11</v>
      </c>
      <c r="H19" s="290">
        <v>1</v>
      </c>
    </row>
    <row r="20" spans="1:8" s="286" customFormat="1" ht="12.75">
      <c r="A20" s="132" t="s">
        <v>678</v>
      </c>
      <c r="B20" s="93">
        <v>18</v>
      </c>
      <c r="C20" s="93">
        <v>2</v>
      </c>
      <c r="D20" s="93">
        <v>16</v>
      </c>
      <c r="E20" s="93">
        <v>6</v>
      </c>
      <c r="F20" s="93">
        <v>11</v>
      </c>
      <c r="G20" s="93">
        <v>18</v>
      </c>
      <c r="H20" s="290">
        <v>0.8</v>
      </c>
    </row>
    <row r="21" spans="1:8" s="286" customFormat="1" ht="12.75">
      <c r="A21" s="132" t="s">
        <v>688</v>
      </c>
      <c r="B21" s="93">
        <v>21</v>
      </c>
      <c r="C21" s="93">
        <v>12</v>
      </c>
      <c r="D21" s="93">
        <v>9</v>
      </c>
      <c r="E21" s="93">
        <v>11</v>
      </c>
      <c r="F21" s="93">
        <v>10</v>
      </c>
      <c r="G21" s="93">
        <v>16</v>
      </c>
      <c r="H21" s="290">
        <v>1.4</v>
      </c>
    </row>
    <row r="22" spans="1:8" s="286" customFormat="1" ht="12.75">
      <c r="A22" s="132" t="s">
        <v>738</v>
      </c>
      <c r="B22" s="93">
        <v>19</v>
      </c>
      <c r="C22" s="93">
        <v>3</v>
      </c>
      <c r="D22" s="93">
        <v>16</v>
      </c>
      <c r="E22" s="93">
        <v>11</v>
      </c>
      <c r="F22" s="93">
        <v>8</v>
      </c>
      <c r="G22" s="93">
        <v>19</v>
      </c>
      <c r="H22" s="290">
        <v>1.4</v>
      </c>
    </row>
    <row r="23" spans="1:8" ht="12.75" customHeight="1">
      <c r="A23" s="177"/>
      <c r="B23" s="186"/>
      <c r="C23" s="186"/>
      <c r="D23" s="186"/>
      <c r="E23" s="186"/>
      <c r="F23" s="186"/>
      <c r="G23" s="186"/>
      <c r="H23" s="186"/>
    </row>
    <row r="24" ht="12.75" customHeight="1">
      <c r="A24" s="67" t="s">
        <v>292</v>
      </c>
    </row>
    <row r="25" ht="12.75" customHeight="1">
      <c r="A25" s="67" t="s">
        <v>296</v>
      </c>
    </row>
    <row r="42" ht="12.75" customHeight="1">
      <c r="E42" s="128" t="s">
        <v>64</v>
      </c>
    </row>
  </sheetData>
  <sheetProtection/>
  <mergeCells count="8">
    <mergeCell ref="H6:H7"/>
    <mergeCell ref="G5:H5"/>
    <mergeCell ref="G6:G7"/>
    <mergeCell ref="A5:A7"/>
    <mergeCell ref="E6:F6"/>
    <mergeCell ref="B5:F5"/>
    <mergeCell ref="C6:D6"/>
    <mergeCell ref="B6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21.8515625" style="67" customWidth="1"/>
    <col min="2" max="2" width="5.00390625" style="67" bestFit="1" customWidth="1"/>
    <col min="3" max="3" width="7.140625" style="67" bestFit="1" customWidth="1"/>
    <col min="4" max="4" width="6.7109375" style="67" bestFit="1" customWidth="1"/>
    <col min="5" max="5" width="12.00390625" style="67" bestFit="1" customWidth="1"/>
    <col min="6" max="6" width="7.7109375" style="67" bestFit="1" customWidth="1"/>
    <col min="7" max="7" width="5.00390625" style="67" bestFit="1" customWidth="1"/>
    <col min="8" max="8" width="16.421875" style="67" bestFit="1" customWidth="1"/>
    <col min="9" max="16384" width="11.421875" style="67" customWidth="1"/>
  </cols>
  <sheetData>
    <row r="1" ht="12.75" customHeight="1">
      <c r="A1" s="129" t="s">
        <v>691</v>
      </c>
    </row>
    <row r="2" ht="12.75" customHeight="1">
      <c r="A2" s="129" t="s">
        <v>784</v>
      </c>
    </row>
    <row r="5" spans="1:8" ht="24" customHeight="1">
      <c r="A5" s="185" t="s">
        <v>21</v>
      </c>
      <c r="B5" s="401" t="s">
        <v>115</v>
      </c>
      <c r="C5" s="401"/>
      <c r="D5" s="401"/>
      <c r="E5" s="401"/>
      <c r="F5" s="401"/>
      <c r="G5" s="402" t="s">
        <v>47</v>
      </c>
      <c r="H5" s="402"/>
    </row>
    <row r="6" spans="1:8" ht="12.75">
      <c r="A6" s="404"/>
      <c r="B6" s="401" t="s">
        <v>0</v>
      </c>
      <c r="C6" s="401" t="s">
        <v>580</v>
      </c>
      <c r="D6" s="401"/>
      <c r="E6" s="402" t="s">
        <v>92</v>
      </c>
      <c r="F6" s="402"/>
      <c r="G6" s="401" t="s">
        <v>0</v>
      </c>
      <c r="H6" s="292"/>
    </row>
    <row r="7" spans="1:8" ht="12.75" customHeight="1">
      <c r="A7" s="404"/>
      <c r="B7" s="401"/>
      <c r="C7" s="105" t="s">
        <v>306</v>
      </c>
      <c r="D7" s="105" t="s">
        <v>307</v>
      </c>
      <c r="E7" s="125" t="s">
        <v>79</v>
      </c>
      <c r="F7" s="125" t="s">
        <v>93</v>
      </c>
      <c r="G7" s="401"/>
      <c r="H7" s="105" t="s">
        <v>54</v>
      </c>
    </row>
    <row r="8" spans="1:8" s="286" customFormat="1" ht="12.75">
      <c r="A8" s="293" t="s">
        <v>55</v>
      </c>
      <c r="B8" s="187"/>
      <c r="C8" s="187"/>
      <c r="D8" s="187"/>
      <c r="E8" s="187"/>
      <c r="F8" s="187"/>
      <c r="G8" s="187"/>
      <c r="H8" s="187"/>
    </row>
    <row r="9" spans="1:8" ht="12.75">
      <c r="A9" s="75" t="s">
        <v>39</v>
      </c>
      <c r="B9" s="90">
        <v>102</v>
      </c>
      <c r="C9" s="90">
        <v>68</v>
      </c>
      <c r="D9" s="90">
        <v>34</v>
      </c>
      <c r="E9" s="90">
        <v>46</v>
      </c>
      <c r="F9" s="90">
        <v>56</v>
      </c>
      <c r="G9" s="90">
        <v>20</v>
      </c>
      <c r="H9" s="273">
        <v>6.6</v>
      </c>
    </row>
    <row r="10" spans="1:8" ht="12.75">
      <c r="A10" s="75" t="s">
        <v>40</v>
      </c>
      <c r="B10" s="90">
        <v>127</v>
      </c>
      <c r="C10" s="90">
        <v>80</v>
      </c>
      <c r="D10" s="90">
        <v>47</v>
      </c>
      <c r="E10" s="90">
        <v>58</v>
      </c>
      <c r="F10" s="90">
        <v>69</v>
      </c>
      <c r="G10" s="90">
        <v>16</v>
      </c>
      <c r="H10" s="273">
        <v>6.1</v>
      </c>
    </row>
    <row r="11" spans="1:8" ht="12.75">
      <c r="A11" s="75" t="s">
        <v>41</v>
      </c>
      <c r="B11" s="90">
        <v>132</v>
      </c>
      <c r="C11" s="90">
        <v>85</v>
      </c>
      <c r="D11" s="90">
        <v>47</v>
      </c>
      <c r="E11" s="90">
        <v>69</v>
      </c>
      <c r="F11" s="90">
        <v>63</v>
      </c>
      <c r="G11" s="90">
        <v>17</v>
      </c>
      <c r="H11" s="273">
        <v>6.6</v>
      </c>
    </row>
    <row r="12" spans="1:8" ht="12.75">
      <c r="A12" s="75" t="s">
        <v>42</v>
      </c>
      <c r="B12" s="90">
        <v>138</v>
      </c>
      <c r="C12" s="90">
        <v>90</v>
      </c>
      <c r="D12" s="90">
        <v>48</v>
      </c>
      <c r="E12" s="90">
        <v>70</v>
      </c>
      <c r="F12" s="90">
        <v>68</v>
      </c>
      <c r="G12" s="90">
        <v>16</v>
      </c>
      <c r="H12" s="273">
        <v>6.6</v>
      </c>
    </row>
    <row r="13" spans="1:8" ht="12.75">
      <c r="A13" s="75" t="s">
        <v>43</v>
      </c>
      <c r="B13" s="90">
        <v>120</v>
      </c>
      <c r="C13" s="90">
        <v>78</v>
      </c>
      <c r="D13" s="90">
        <v>42</v>
      </c>
      <c r="E13" s="90">
        <v>57</v>
      </c>
      <c r="F13" s="90">
        <v>63</v>
      </c>
      <c r="G13" s="90">
        <v>16</v>
      </c>
      <c r="H13" s="273">
        <v>7.4</v>
      </c>
    </row>
    <row r="14" spans="1:8" ht="12.75">
      <c r="A14" s="75" t="s">
        <v>273</v>
      </c>
      <c r="B14" s="90">
        <v>124</v>
      </c>
      <c r="C14" s="90">
        <v>84</v>
      </c>
      <c r="D14" s="90">
        <v>40</v>
      </c>
      <c r="E14" s="90">
        <v>54</v>
      </c>
      <c r="F14" s="90">
        <v>70</v>
      </c>
      <c r="G14" s="90">
        <v>16</v>
      </c>
      <c r="H14" s="273">
        <v>7.8</v>
      </c>
    </row>
    <row r="15" spans="1:8" ht="12.75">
      <c r="A15" s="75" t="s">
        <v>316</v>
      </c>
      <c r="B15" s="90">
        <v>146</v>
      </c>
      <c r="C15" s="90">
        <v>94</v>
      </c>
      <c r="D15" s="90">
        <v>52</v>
      </c>
      <c r="E15" s="90">
        <v>69</v>
      </c>
      <c r="F15" s="90">
        <v>77</v>
      </c>
      <c r="G15" s="90">
        <v>20</v>
      </c>
      <c r="H15" s="273">
        <v>8.4</v>
      </c>
    </row>
    <row r="16" spans="1:8" s="286" customFormat="1" ht="12.75">
      <c r="A16" s="192" t="s">
        <v>489</v>
      </c>
      <c r="B16" s="93">
        <v>141</v>
      </c>
      <c r="C16" s="93">
        <v>88</v>
      </c>
      <c r="D16" s="93">
        <v>53</v>
      </c>
      <c r="E16" s="93">
        <v>61</v>
      </c>
      <c r="F16" s="93">
        <v>80</v>
      </c>
      <c r="G16" s="93">
        <v>17</v>
      </c>
      <c r="H16" s="290">
        <v>7.8</v>
      </c>
    </row>
    <row r="17" spans="1:8" ht="12.75">
      <c r="A17" s="278" t="s">
        <v>513</v>
      </c>
      <c r="B17" s="90">
        <v>163</v>
      </c>
      <c r="C17" s="90">
        <v>109</v>
      </c>
      <c r="D17" s="90">
        <v>54</v>
      </c>
      <c r="E17" s="90">
        <v>84</v>
      </c>
      <c r="F17" s="90">
        <v>79</v>
      </c>
      <c r="G17" s="90">
        <v>20</v>
      </c>
      <c r="H17" s="273">
        <v>10.3</v>
      </c>
    </row>
    <row r="18" spans="1:8" ht="12.75">
      <c r="A18" s="79" t="s">
        <v>593</v>
      </c>
      <c r="B18" s="90">
        <v>130</v>
      </c>
      <c r="C18" s="90">
        <v>85</v>
      </c>
      <c r="D18" s="90">
        <v>45</v>
      </c>
      <c r="E18" s="90">
        <v>56</v>
      </c>
      <c r="F18" s="90">
        <v>74</v>
      </c>
      <c r="G18" s="90">
        <v>22</v>
      </c>
      <c r="H18" s="273">
        <v>10.1</v>
      </c>
    </row>
    <row r="19" spans="1:13" ht="12.75">
      <c r="A19" s="79" t="s">
        <v>633</v>
      </c>
      <c r="B19" s="90">
        <v>143</v>
      </c>
      <c r="C19" s="90">
        <v>102</v>
      </c>
      <c r="D19" s="90">
        <v>41</v>
      </c>
      <c r="E19" s="90">
        <v>52</v>
      </c>
      <c r="F19" s="90">
        <v>91</v>
      </c>
      <c r="G19" s="90">
        <v>21</v>
      </c>
      <c r="H19" s="273">
        <v>11.2</v>
      </c>
      <c r="M19" s="128"/>
    </row>
    <row r="20" spans="1:13" ht="12.75">
      <c r="A20" s="79" t="s">
        <v>649</v>
      </c>
      <c r="B20" s="90">
        <v>170</v>
      </c>
      <c r="C20" s="90">
        <v>115</v>
      </c>
      <c r="D20" s="90">
        <v>55</v>
      </c>
      <c r="E20" s="90">
        <v>74</v>
      </c>
      <c r="F20" s="90">
        <v>96</v>
      </c>
      <c r="G20" s="90">
        <v>22</v>
      </c>
      <c r="H20" s="273">
        <v>11.5</v>
      </c>
      <c r="J20" s="371"/>
      <c r="M20" s="273"/>
    </row>
    <row r="21" spans="1:13" ht="12.75">
      <c r="A21" s="79" t="s">
        <v>678</v>
      </c>
      <c r="B21" s="90">
        <v>176</v>
      </c>
      <c r="C21" s="90">
        <v>119</v>
      </c>
      <c r="D21" s="90">
        <v>57</v>
      </c>
      <c r="E21" s="90">
        <v>79</v>
      </c>
      <c r="F21" s="90">
        <v>97</v>
      </c>
      <c r="G21" s="90">
        <v>23</v>
      </c>
      <c r="H21" s="273">
        <v>11.5</v>
      </c>
      <c r="M21" s="273"/>
    </row>
    <row r="22" spans="1:13" ht="12.75">
      <c r="A22" s="79" t="s">
        <v>688</v>
      </c>
      <c r="B22" s="90">
        <v>143</v>
      </c>
      <c r="C22" s="90">
        <v>95</v>
      </c>
      <c r="D22" s="90">
        <v>48</v>
      </c>
      <c r="E22" s="90">
        <v>74</v>
      </c>
      <c r="F22" s="90">
        <v>69</v>
      </c>
      <c r="G22" s="90">
        <v>22</v>
      </c>
      <c r="H22" s="273">
        <v>11.5</v>
      </c>
      <c r="M22" s="273"/>
    </row>
    <row r="23" spans="1:8" ht="12.75">
      <c r="A23" s="79" t="s">
        <v>738</v>
      </c>
      <c r="B23" s="90">
        <v>138</v>
      </c>
      <c r="C23" s="90">
        <v>100</v>
      </c>
      <c r="D23" s="90">
        <v>38</v>
      </c>
      <c r="E23" s="90">
        <v>79</v>
      </c>
      <c r="F23" s="90">
        <v>59</v>
      </c>
      <c r="G23" s="90">
        <v>25</v>
      </c>
      <c r="H23" s="273">
        <v>13.8</v>
      </c>
    </row>
    <row r="24" spans="1:8" ht="12.75">
      <c r="A24" s="404" t="s">
        <v>315</v>
      </c>
      <c r="B24" s="90"/>
      <c r="C24" s="90"/>
      <c r="D24" s="90"/>
      <c r="E24" s="90"/>
      <c r="F24" s="90"/>
      <c r="G24" s="90"/>
      <c r="H24" s="273"/>
    </row>
    <row r="25" ht="12.75" customHeight="1">
      <c r="A25" s="404"/>
    </row>
    <row r="26" spans="1:8" ht="12.75" customHeight="1">
      <c r="A26" s="377" t="s">
        <v>783</v>
      </c>
      <c r="B26" s="190">
        <v>9</v>
      </c>
      <c r="C26" s="190">
        <v>2</v>
      </c>
      <c r="D26" s="190">
        <v>7</v>
      </c>
      <c r="E26" s="190">
        <v>3</v>
      </c>
      <c r="F26" s="190">
        <v>6</v>
      </c>
      <c r="G26" s="190" t="s">
        <v>24</v>
      </c>
      <c r="H26" s="190" t="s">
        <v>24</v>
      </c>
    </row>
    <row r="27" spans="1:8" ht="12.75" customHeight="1">
      <c r="A27" s="135" t="s">
        <v>650</v>
      </c>
      <c r="B27" s="190">
        <v>19</v>
      </c>
      <c r="C27" s="190">
        <v>7</v>
      </c>
      <c r="D27" s="190">
        <v>12</v>
      </c>
      <c r="E27" s="190">
        <v>10</v>
      </c>
      <c r="F27" s="190">
        <v>9</v>
      </c>
      <c r="G27" s="190" t="s">
        <v>24</v>
      </c>
      <c r="H27" s="190" t="s">
        <v>24</v>
      </c>
    </row>
    <row r="28" spans="1:8" ht="12.75" customHeight="1">
      <c r="A28" s="135" t="s">
        <v>679</v>
      </c>
      <c r="B28" s="190">
        <v>50</v>
      </c>
      <c r="C28" s="190">
        <v>47</v>
      </c>
      <c r="D28" s="190">
        <v>3</v>
      </c>
      <c r="E28" s="190">
        <v>30</v>
      </c>
      <c r="F28" s="190">
        <v>20</v>
      </c>
      <c r="G28" s="190" t="s">
        <v>24</v>
      </c>
      <c r="H28" s="190" t="s">
        <v>24</v>
      </c>
    </row>
    <row r="29" spans="1:8" s="286" customFormat="1" ht="12.75">
      <c r="A29" s="135" t="s">
        <v>581</v>
      </c>
      <c r="B29" s="190">
        <v>60</v>
      </c>
      <c r="C29" s="190">
        <v>44</v>
      </c>
      <c r="D29" s="190">
        <v>16</v>
      </c>
      <c r="E29" s="190">
        <v>36</v>
      </c>
      <c r="F29" s="190">
        <v>24</v>
      </c>
      <c r="G29" s="190" t="s">
        <v>24</v>
      </c>
      <c r="H29" s="190" t="s">
        <v>24</v>
      </c>
    </row>
    <row r="30" spans="1:8" s="286" customFormat="1" ht="12.75">
      <c r="A30" s="294"/>
      <c r="B30" s="93"/>
      <c r="C30" s="93"/>
      <c r="D30" s="93"/>
      <c r="E30" s="93"/>
      <c r="F30" s="93"/>
      <c r="G30" s="93"/>
      <c r="H30" s="290"/>
    </row>
    <row r="31" spans="1:8" s="286" customFormat="1" ht="12.75">
      <c r="A31" s="293" t="s">
        <v>94</v>
      </c>
      <c r="B31" s="93"/>
      <c r="C31" s="93"/>
      <c r="D31" s="93"/>
      <c r="E31" s="93"/>
      <c r="F31" s="93"/>
      <c r="G31" s="93"/>
      <c r="H31" s="290"/>
    </row>
    <row r="32" spans="1:8" ht="12.75">
      <c r="A32" s="185">
        <v>2003</v>
      </c>
      <c r="B32" s="90">
        <v>26</v>
      </c>
      <c r="C32" s="90">
        <v>18</v>
      </c>
      <c r="D32" s="90">
        <v>8</v>
      </c>
      <c r="E32" s="90">
        <v>15</v>
      </c>
      <c r="F32" s="90">
        <v>11</v>
      </c>
      <c r="G32" s="90"/>
      <c r="H32" s="273"/>
    </row>
    <row r="33" spans="1:8" ht="12.75">
      <c r="A33" s="185">
        <v>2004</v>
      </c>
      <c r="B33" s="90">
        <v>28</v>
      </c>
      <c r="C33" s="90">
        <v>21</v>
      </c>
      <c r="D33" s="90">
        <v>7</v>
      </c>
      <c r="E33" s="90">
        <v>14</v>
      </c>
      <c r="F33" s="90">
        <v>14</v>
      </c>
      <c r="G33" s="90"/>
      <c r="H33" s="273"/>
    </row>
    <row r="34" spans="1:8" ht="12.75">
      <c r="A34" s="185">
        <v>2005</v>
      </c>
      <c r="B34" s="90">
        <v>38</v>
      </c>
      <c r="C34" s="90">
        <v>22</v>
      </c>
      <c r="D34" s="90">
        <v>16</v>
      </c>
      <c r="E34" s="90">
        <v>18</v>
      </c>
      <c r="F34" s="90">
        <v>20</v>
      </c>
      <c r="G34" s="90"/>
      <c r="H34" s="273"/>
    </row>
    <row r="35" spans="1:8" ht="12.75">
      <c r="A35" s="185">
        <v>2006</v>
      </c>
      <c r="B35" s="90">
        <v>37</v>
      </c>
      <c r="C35" s="90">
        <v>27</v>
      </c>
      <c r="D35" s="90">
        <v>10</v>
      </c>
      <c r="E35" s="90">
        <v>20</v>
      </c>
      <c r="F35" s="90">
        <v>17</v>
      </c>
      <c r="G35" s="90"/>
      <c r="H35" s="273"/>
    </row>
    <row r="36" spans="1:8" ht="12.75">
      <c r="A36" s="185">
        <v>2007</v>
      </c>
      <c r="B36" s="90">
        <v>36</v>
      </c>
      <c r="C36" s="90">
        <v>22</v>
      </c>
      <c r="D36" s="90">
        <v>14</v>
      </c>
      <c r="E36" s="90">
        <v>19</v>
      </c>
      <c r="F36" s="90">
        <v>17</v>
      </c>
      <c r="G36" s="90"/>
      <c r="H36" s="273"/>
    </row>
    <row r="37" spans="1:8" ht="12.75">
      <c r="A37" s="185">
        <v>2008</v>
      </c>
      <c r="B37" s="90">
        <v>39</v>
      </c>
      <c r="C37" s="90">
        <v>34</v>
      </c>
      <c r="D37" s="90">
        <v>5</v>
      </c>
      <c r="E37" s="90">
        <v>12</v>
      </c>
      <c r="F37" s="90">
        <v>27</v>
      </c>
      <c r="G37" s="90"/>
      <c r="H37" s="273"/>
    </row>
    <row r="38" spans="1:8" s="286" customFormat="1" ht="12.75">
      <c r="A38" s="187">
        <v>2009</v>
      </c>
      <c r="B38" s="93">
        <v>44</v>
      </c>
      <c r="C38" s="93">
        <v>29</v>
      </c>
      <c r="D38" s="93">
        <v>15</v>
      </c>
      <c r="E38" s="93">
        <v>27</v>
      </c>
      <c r="F38" s="93">
        <v>17</v>
      </c>
      <c r="G38" s="93"/>
      <c r="H38" s="290"/>
    </row>
    <row r="39" spans="1:8" ht="12.75">
      <c r="A39" s="185">
        <v>2010</v>
      </c>
      <c r="B39" s="90">
        <v>42</v>
      </c>
      <c r="C39" s="90">
        <v>28</v>
      </c>
      <c r="D39" s="90">
        <v>14</v>
      </c>
      <c r="E39" s="90">
        <v>17</v>
      </c>
      <c r="F39" s="90">
        <v>25</v>
      </c>
      <c r="G39" s="90"/>
      <c r="H39" s="273"/>
    </row>
    <row r="40" spans="1:8" ht="12.75">
      <c r="A40" s="185">
        <v>2011</v>
      </c>
      <c r="B40" s="90">
        <v>62</v>
      </c>
      <c r="C40" s="90">
        <v>47</v>
      </c>
      <c r="D40" s="90">
        <v>15</v>
      </c>
      <c r="E40" s="90">
        <v>34</v>
      </c>
      <c r="F40" s="90">
        <v>28</v>
      </c>
      <c r="G40" s="90"/>
      <c r="H40" s="273"/>
    </row>
    <row r="41" spans="1:9" ht="12.75">
      <c r="A41" s="185">
        <v>2012</v>
      </c>
      <c r="B41" s="90">
        <v>59</v>
      </c>
      <c r="C41" s="90">
        <v>40</v>
      </c>
      <c r="D41" s="90">
        <v>19</v>
      </c>
      <c r="E41" s="90">
        <v>27</v>
      </c>
      <c r="F41" s="90">
        <v>32</v>
      </c>
      <c r="G41" s="90"/>
      <c r="H41" s="273"/>
      <c r="I41" s="128" t="s">
        <v>64</v>
      </c>
    </row>
    <row r="42" spans="1:8" ht="12.75">
      <c r="A42" s="185">
        <v>2013</v>
      </c>
      <c r="B42" s="90">
        <v>68</v>
      </c>
      <c r="C42" s="90">
        <v>47</v>
      </c>
      <c r="D42" s="90">
        <v>21</v>
      </c>
      <c r="E42" s="90">
        <v>25</v>
      </c>
      <c r="F42" s="90">
        <v>43</v>
      </c>
      <c r="G42" s="90"/>
      <c r="H42" s="273"/>
    </row>
    <row r="43" spans="1:8" ht="12.75">
      <c r="A43" s="185">
        <v>2014</v>
      </c>
      <c r="B43" s="90">
        <v>68</v>
      </c>
      <c r="C43" s="90">
        <v>54</v>
      </c>
      <c r="D43" s="90">
        <v>14</v>
      </c>
      <c r="E43" s="90">
        <v>26</v>
      </c>
      <c r="F43" s="90">
        <v>42</v>
      </c>
      <c r="G43" s="90"/>
      <c r="H43" s="273"/>
    </row>
    <row r="44" spans="1:8" ht="12.75">
      <c r="A44" s="185">
        <v>2015</v>
      </c>
      <c r="B44" s="90">
        <v>83</v>
      </c>
      <c r="C44" s="90">
        <v>62</v>
      </c>
      <c r="D44" s="90">
        <v>21</v>
      </c>
      <c r="E44" s="90">
        <v>41</v>
      </c>
      <c r="F44" s="90">
        <v>42</v>
      </c>
      <c r="G44" s="90"/>
      <c r="H44" s="273"/>
    </row>
    <row r="45" spans="1:8" ht="12.75">
      <c r="A45" s="185">
        <v>2016</v>
      </c>
      <c r="B45" s="90">
        <v>76</v>
      </c>
      <c r="C45" s="90">
        <v>56</v>
      </c>
      <c r="D45" s="90">
        <v>20</v>
      </c>
      <c r="E45" s="90">
        <v>37</v>
      </c>
      <c r="F45" s="90">
        <v>39</v>
      </c>
      <c r="G45" s="90"/>
      <c r="H45" s="273"/>
    </row>
    <row r="46" spans="1:8" ht="12.75">
      <c r="A46" s="185">
        <v>2017</v>
      </c>
      <c r="B46" s="90">
        <v>80</v>
      </c>
      <c r="C46" s="90">
        <v>61</v>
      </c>
      <c r="D46" s="90">
        <v>19</v>
      </c>
      <c r="E46" s="90">
        <v>44</v>
      </c>
      <c r="F46" s="90">
        <v>36</v>
      </c>
      <c r="G46" s="90"/>
      <c r="H46" s="273"/>
    </row>
    <row r="47" spans="1:8" ht="12.75" customHeight="1">
      <c r="A47" s="177"/>
      <c r="B47" s="191"/>
      <c r="C47" s="191"/>
      <c r="D47" s="191"/>
      <c r="E47" s="191"/>
      <c r="F47" s="191"/>
      <c r="G47" s="191"/>
      <c r="H47" s="191"/>
    </row>
    <row r="48" spans="1:8" ht="12.75" customHeight="1">
      <c r="A48" s="177" t="s">
        <v>285</v>
      </c>
      <c r="B48" s="191"/>
      <c r="C48" s="191"/>
      <c r="D48" s="191"/>
      <c r="E48" s="191"/>
      <c r="F48" s="191"/>
      <c r="G48" s="191"/>
      <c r="H48" s="191"/>
    </row>
    <row r="49" spans="1:8" ht="12.75" customHeight="1">
      <c r="A49" s="177" t="s">
        <v>296</v>
      </c>
      <c r="B49" s="191"/>
      <c r="C49" s="191"/>
      <c r="D49" s="191"/>
      <c r="E49" s="191"/>
      <c r="F49" s="191"/>
      <c r="G49" s="191"/>
      <c r="H49" s="191"/>
    </row>
    <row r="50" spans="1:8" ht="12.75" customHeight="1">
      <c r="A50" s="177"/>
      <c r="B50" s="191"/>
      <c r="C50" s="191"/>
      <c r="D50" s="191"/>
      <c r="E50" s="191"/>
      <c r="F50" s="191"/>
      <c r="G50" s="191"/>
      <c r="H50" s="191"/>
    </row>
  </sheetData>
  <sheetProtection/>
  <mergeCells count="8">
    <mergeCell ref="A24:A25"/>
    <mergeCell ref="A6:A7"/>
    <mergeCell ref="E6:F6"/>
    <mergeCell ref="G5:H5"/>
    <mergeCell ref="B5:F5"/>
    <mergeCell ref="B6:B7"/>
    <mergeCell ref="C6:D6"/>
    <mergeCell ref="G6:G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5.140625" style="2" customWidth="1"/>
    <col min="2" max="2" width="7.8515625" style="2" customWidth="1"/>
    <col min="3" max="3" width="10.7109375" style="2" bestFit="1" customWidth="1"/>
    <col min="4" max="4" width="7.421875" style="2" bestFit="1" customWidth="1"/>
    <col min="5" max="5" width="13.28125" style="2" bestFit="1" customWidth="1"/>
    <col min="6" max="6" width="15.421875" style="2" bestFit="1" customWidth="1"/>
    <col min="7" max="8" width="6.421875" style="2" bestFit="1" customWidth="1"/>
    <col min="9" max="9" width="12.140625" style="2" bestFit="1" customWidth="1"/>
    <col min="10" max="10" width="22.57421875" style="2" bestFit="1" customWidth="1"/>
    <col min="11" max="11" width="30.57421875" style="2" bestFit="1" customWidth="1"/>
    <col min="12" max="12" width="22.28125" style="2" bestFit="1" customWidth="1"/>
    <col min="13" max="13" width="15.57421875" style="2" customWidth="1"/>
    <col min="14" max="14" width="14.421875" style="2" customWidth="1"/>
    <col min="15" max="16384" width="11.421875" style="2" customWidth="1"/>
  </cols>
  <sheetData>
    <row r="1" ht="12.75" customHeight="1">
      <c r="A1" s="2" t="s">
        <v>100</v>
      </c>
    </row>
    <row r="2" ht="12.75" customHeight="1">
      <c r="A2" s="41" t="s">
        <v>769</v>
      </c>
    </row>
    <row r="5" spans="1:12" ht="24" customHeight="1">
      <c r="A5" s="402" t="s">
        <v>101</v>
      </c>
      <c r="B5" s="405" t="s">
        <v>23</v>
      </c>
      <c r="C5" s="402" t="s">
        <v>96</v>
      </c>
      <c r="D5" s="402"/>
      <c r="E5" s="402"/>
      <c r="F5" s="402"/>
      <c r="G5" s="402"/>
      <c r="H5" s="402"/>
      <c r="I5" s="402"/>
      <c r="J5" s="402"/>
      <c r="K5" s="402"/>
      <c r="L5" s="402"/>
    </row>
    <row r="6" spans="1:12" s="6" customFormat="1" ht="12.75">
      <c r="A6" s="402"/>
      <c r="B6" s="405"/>
      <c r="C6" s="188" t="s">
        <v>260</v>
      </c>
      <c r="D6" s="188" t="s">
        <v>97</v>
      </c>
      <c r="E6" s="188" t="s">
        <v>261</v>
      </c>
      <c r="F6" s="188" t="s">
        <v>262</v>
      </c>
      <c r="G6" s="188" t="s">
        <v>98</v>
      </c>
      <c r="H6" s="188" t="s">
        <v>99</v>
      </c>
      <c r="I6" s="188" t="s">
        <v>263</v>
      </c>
      <c r="J6" s="188" t="s">
        <v>264</v>
      </c>
      <c r="K6" s="188" t="s">
        <v>310</v>
      </c>
      <c r="L6" s="188" t="s">
        <v>265</v>
      </c>
    </row>
    <row r="7" spans="1:256" s="6" customFormat="1" ht="12.75">
      <c r="A7" s="75" t="s">
        <v>37</v>
      </c>
      <c r="B7" s="227">
        <v>72</v>
      </c>
      <c r="C7" s="227">
        <v>50</v>
      </c>
      <c r="D7" s="227">
        <v>8</v>
      </c>
      <c r="E7" s="227">
        <v>3</v>
      </c>
      <c r="F7" s="227">
        <v>6</v>
      </c>
      <c r="G7" s="227">
        <v>3</v>
      </c>
      <c r="H7" s="227">
        <v>0</v>
      </c>
      <c r="I7" s="227">
        <v>1</v>
      </c>
      <c r="J7" s="227">
        <v>0</v>
      </c>
      <c r="K7" s="227">
        <v>0</v>
      </c>
      <c r="L7" s="227">
        <v>1</v>
      </c>
      <c r="M7" s="9"/>
      <c r="N7" s="56"/>
      <c r="O7" s="56"/>
      <c r="P7" s="56"/>
      <c r="Q7" s="56"/>
      <c r="R7" s="56"/>
      <c r="S7" s="57"/>
      <c r="T7" s="58"/>
      <c r="U7" s="59"/>
      <c r="V7" s="59"/>
      <c r="W7" s="60"/>
      <c r="X7" s="56"/>
      <c r="Y7" s="9"/>
      <c r="Z7" s="56"/>
      <c r="AA7" s="56"/>
      <c r="AB7" s="56"/>
      <c r="AC7" s="56"/>
      <c r="AD7" s="56"/>
      <c r="AE7" s="57"/>
      <c r="AF7" s="58"/>
      <c r="AG7" s="59"/>
      <c r="AH7" s="59"/>
      <c r="AI7" s="60"/>
      <c r="AJ7" s="56"/>
      <c r="AK7" s="9"/>
      <c r="AL7" s="56"/>
      <c r="AM7" s="56"/>
      <c r="AN7" s="56"/>
      <c r="AO7" s="56"/>
      <c r="AP7" s="56"/>
      <c r="AQ7" s="57"/>
      <c r="AR7" s="58"/>
      <c r="AS7" s="59"/>
      <c r="AT7" s="59"/>
      <c r="AU7" s="60"/>
      <c r="AV7" s="56"/>
      <c r="AW7" s="9"/>
      <c r="AX7" s="56"/>
      <c r="AY7" s="56"/>
      <c r="AZ7" s="56"/>
      <c r="BA7" s="56"/>
      <c r="BB7" s="56"/>
      <c r="BC7" s="57"/>
      <c r="BD7" s="58"/>
      <c r="BE7" s="59"/>
      <c r="BF7" s="59"/>
      <c r="BG7" s="60"/>
      <c r="BH7" s="56"/>
      <c r="BI7" s="9"/>
      <c r="BJ7" s="56"/>
      <c r="BK7" s="56"/>
      <c r="BL7" s="56"/>
      <c r="BM7" s="56"/>
      <c r="BN7" s="56"/>
      <c r="BO7" s="57"/>
      <c r="BP7" s="58"/>
      <c r="BQ7" s="59"/>
      <c r="BR7" s="59"/>
      <c r="BS7" s="60"/>
      <c r="BT7" s="56"/>
      <c r="BU7" s="9"/>
      <c r="BV7" s="56"/>
      <c r="BW7" s="56"/>
      <c r="BX7" s="56"/>
      <c r="BY7" s="56"/>
      <c r="BZ7" s="56"/>
      <c r="CA7" s="57"/>
      <c r="CB7" s="58"/>
      <c r="CC7" s="59"/>
      <c r="CD7" s="59"/>
      <c r="CE7" s="60"/>
      <c r="CF7" s="56"/>
      <c r="CG7" s="9"/>
      <c r="CH7" s="56"/>
      <c r="CI7" s="56"/>
      <c r="CJ7" s="56"/>
      <c r="CK7" s="56"/>
      <c r="CL7" s="56"/>
      <c r="CM7" s="57"/>
      <c r="CN7" s="58"/>
      <c r="CO7" s="59"/>
      <c r="CP7" s="59"/>
      <c r="CQ7" s="60"/>
      <c r="CR7" s="56"/>
      <c r="CS7" s="9"/>
      <c r="CT7" s="56"/>
      <c r="CU7" s="56"/>
      <c r="CV7" s="56"/>
      <c r="CW7" s="56"/>
      <c r="CX7" s="56"/>
      <c r="CY7" s="57"/>
      <c r="CZ7" s="58"/>
      <c r="DA7" s="59"/>
      <c r="DB7" s="59"/>
      <c r="DC7" s="60"/>
      <c r="DD7" s="56"/>
      <c r="DE7" s="9"/>
      <c r="DF7" s="56"/>
      <c r="DG7" s="56"/>
      <c r="DH7" s="56"/>
      <c r="DI7" s="56"/>
      <c r="DJ7" s="56"/>
      <c r="DK7" s="57"/>
      <c r="DL7" s="58"/>
      <c r="DM7" s="59"/>
      <c r="DN7" s="59"/>
      <c r="DO7" s="60"/>
      <c r="DP7" s="56"/>
      <c r="DQ7" s="9"/>
      <c r="DR7" s="56"/>
      <c r="DS7" s="56"/>
      <c r="DT7" s="56"/>
      <c r="DU7" s="56"/>
      <c r="DV7" s="56"/>
      <c r="DW7" s="57"/>
      <c r="DX7" s="58"/>
      <c r="DY7" s="59"/>
      <c r="DZ7" s="59"/>
      <c r="EA7" s="60"/>
      <c r="EB7" s="56"/>
      <c r="EC7" s="9"/>
      <c r="ED7" s="56"/>
      <c r="EE7" s="56"/>
      <c r="EF7" s="56"/>
      <c r="EG7" s="56"/>
      <c r="EH7" s="56"/>
      <c r="EI7" s="57"/>
      <c r="EJ7" s="58"/>
      <c r="EK7" s="59"/>
      <c r="EL7" s="59"/>
      <c r="EM7" s="60"/>
      <c r="EN7" s="56"/>
      <c r="EO7" s="9"/>
      <c r="EP7" s="56"/>
      <c r="EQ7" s="56"/>
      <c r="ER7" s="56"/>
      <c r="ES7" s="56"/>
      <c r="ET7" s="56"/>
      <c r="EU7" s="57"/>
      <c r="EV7" s="58"/>
      <c r="EW7" s="59"/>
      <c r="EX7" s="59"/>
      <c r="EY7" s="60"/>
      <c r="EZ7" s="56"/>
      <c r="FA7" s="9"/>
      <c r="FB7" s="56"/>
      <c r="FC7" s="56"/>
      <c r="FD7" s="56"/>
      <c r="FE7" s="56"/>
      <c r="FF7" s="56"/>
      <c r="FG7" s="57"/>
      <c r="FH7" s="58"/>
      <c r="FI7" s="59"/>
      <c r="FJ7" s="59"/>
      <c r="FK7" s="60"/>
      <c r="FL7" s="56"/>
      <c r="FM7" s="9"/>
      <c r="FN7" s="56"/>
      <c r="FO7" s="56"/>
      <c r="FP7" s="56"/>
      <c r="FQ7" s="56"/>
      <c r="FR7" s="56"/>
      <c r="FS7" s="57"/>
      <c r="FT7" s="58"/>
      <c r="FU7" s="59"/>
      <c r="FV7" s="59"/>
      <c r="FW7" s="60"/>
      <c r="FX7" s="56"/>
      <c r="FY7" s="9"/>
      <c r="FZ7" s="56"/>
      <c r="GA7" s="56"/>
      <c r="GB7" s="56"/>
      <c r="GC7" s="56"/>
      <c r="GD7" s="56"/>
      <c r="GE7" s="57"/>
      <c r="GF7" s="58"/>
      <c r="GG7" s="59"/>
      <c r="GH7" s="59"/>
      <c r="GI7" s="60"/>
      <c r="GJ7" s="56"/>
      <c r="GK7" s="9"/>
      <c r="GL7" s="56"/>
      <c r="GM7" s="56"/>
      <c r="GN7" s="56"/>
      <c r="GO7" s="56"/>
      <c r="GP7" s="56"/>
      <c r="GQ7" s="57"/>
      <c r="GR7" s="58"/>
      <c r="GS7" s="59"/>
      <c r="GT7" s="59"/>
      <c r="GU7" s="60"/>
      <c r="GV7" s="56"/>
      <c r="GW7" s="9"/>
      <c r="GX7" s="56"/>
      <c r="GY7" s="56"/>
      <c r="GZ7" s="56"/>
      <c r="HA7" s="56"/>
      <c r="HB7" s="56"/>
      <c r="HC7" s="57"/>
      <c r="HD7" s="58"/>
      <c r="HE7" s="59"/>
      <c r="HF7" s="59"/>
      <c r="HG7" s="60"/>
      <c r="HH7" s="56"/>
      <c r="HI7" s="9"/>
      <c r="HJ7" s="56"/>
      <c r="HK7" s="56"/>
      <c r="HL7" s="56"/>
      <c r="HM7" s="56"/>
      <c r="HN7" s="56"/>
      <c r="HO7" s="57"/>
      <c r="HP7" s="58"/>
      <c r="HQ7" s="59"/>
      <c r="HR7" s="59"/>
      <c r="HS7" s="60"/>
      <c r="HT7" s="56"/>
      <c r="HU7" s="9"/>
      <c r="HV7" s="56"/>
      <c r="HW7" s="56"/>
      <c r="HX7" s="56"/>
      <c r="HY7" s="56"/>
      <c r="HZ7" s="56"/>
      <c r="IA7" s="57"/>
      <c r="IB7" s="58"/>
      <c r="IC7" s="59"/>
      <c r="ID7" s="59"/>
      <c r="IE7" s="60"/>
      <c r="IF7" s="56"/>
      <c r="IG7" s="9"/>
      <c r="IH7" s="56"/>
      <c r="II7" s="56"/>
      <c r="IJ7" s="56"/>
      <c r="IK7" s="56"/>
      <c r="IL7" s="56"/>
      <c r="IM7" s="57"/>
      <c r="IN7" s="58"/>
      <c r="IO7" s="59"/>
      <c r="IP7" s="59"/>
      <c r="IQ7" s="60"/>
      <c r="IR7" s="56"/>
      <c r="IS7" s="9"/>
      <c r="IT7" s="56"/>
      <c r="IU7" s="56"/>
      <c r="IV7" s="56"/>
    </row>
    <row r="8" spans="1:12" ht="12.75">
      <c r="A8" s="75" t="s">
        <v>38</v>
      </c>
      <c r="B8" s="227">
        <v>88</v>
      </c>
      <c r="C8" s="227">
        <v>55</v>
      </c>
      <c r="D8" s="227">
        <v>12</v>
      </c>
      <c r="E8" s="227">
        <v>5</v>
      </c>
      <c r="F8" s="227">
        <v>8</v>
      </c>
      <c r="G8" s="227">
        <v>6</v>
      </c>
      <c r="H8" s="227">
        <v>0</v>
      </c>
      <c r="I8" s="227">
        <v>0</v>
      </c>
      <c r="J8" s="227">
        <v>0</v>
      </c>
      <c r="K8" s="227">
        <v>1</v>
      </c>
      <c r="L8" s="227">
        <v>1</v>
      </c>
    </row>
    <row r="9" spans="1:12" ht="12.75">
      <c r="A9" s="75" t="s">
        <v>39</v>
      </c>
      <c r="B9" s="227">
        <v>112</v>
      </c>
      <c r="C9" s="227">
        <v>69</v>
      </c>
      <c r="D9" s="227">
        <v>16</v>
      </c>
      <c r="E9" s="227">
        <v>9</v>
      </c>
      <c r="F9" s="227">
        <v>8</v>
      </c>
      <c r="G9" s="227">
        <v>5</v>
      </c>
      <c r="H9" s="227">
        <v>0</v>
      </c>
      <c r="I9" s="227">
        <v>0</v>
      </c>
      <c r="J9" s="227">
        <v>0</v>
      </c>
      <c r="K9" s="227">
        <v>3</v>
      </c>
      <c r="L9" s="227">
        <v>2</v>
      </c>
    </row>
    <row r="10" spans="1:12" ht="12.75">
      <c r="A10" s="75" t="s">
        <v>40</v>
      </c>
      <c r="B10" s="227">
        <v>145</v>
      </c>
      <c r="C10" s="227">
        <v>81</v>
      </c>
      <c r="D10" s="227">
        <v>24</v>
      </c>
      <c r="E10" s="227">
        <v>9</v>
      </c>
      <c r="F10" s="227">
        <v>9</v>
      </c>
      <c r="G10" s="227">
        <v>6</v>
      </c>
      <c r="H10" s="227">
        <v>0</v>
      </c>
      <c r="I10" s="227">
        <v>0</v>
      </c>
      <c r="J10" s="227">
        <v>0</v>
      </c>
      <c r="K10" s="227">
        <v>11</v>
      </c>
      <c r="L10" s="227">
        <v>5</v>
      </c>
    </row>
    <row r="11" spans="1:12" s="6" customFormat="1" ht="12.75">
      <c r="A11" s="192" t="s">
        <v>41</v>
      </c>
      <c r="B11" s="229">
        <v>143</v>
      </c>
      <c r="C11" s="229">
        <v>70</v>
      </c>
      <c r="D11" s="229">
        <v>25</v>
      </c>
      <c r="E11" s="229">
        <v>7</v>
      </c>
      <c r="F11" s="229">
        <v>8</v>
      </c>
      <c r="G11" s="229">
        <v>7</v>
      </c>
      <c r="H11" s="229">
        <v>4</v>
      </c>
      <c r="I11" s="229">
        <v>1</v>
      </c>
      <c r="J11" s="229">
        <v>0</v>
      </c>
      <c r="K11" s="229">
        <v>21</v>
      </c>
      <c r="L11" s="229">
        <v>0</v>
      </c>
    </row>
    <row r="12" spans="1:12" ht="12.75">
      <c r="A12" s="75" t="s">
        <v>42</v>
      </c>
      <c r="B12" s="227">
        <v>151</v>
      </c>
      <c r="C12" s="227">
        <v>65</v>
      </c>
      <c r="D12" s="227">
        <v>27</v>
      </c>
      <c r="E12" s="227">
        <v>5</v>
      </c>
      <c r="F12" s="227">
        <v>7</v>
      </c>
      <c r="G12" s="227">
        <v>6</v>
      </c>
      <c r="H12" s="227">
        <v>2</v>
      </c>
      <c r="I12" s="227">
        <v>1</v>
      </c>
      <c r="J12" s="227">
        <v>5</v>
      </c>
      <c r="K12" s="227">
        <v>33</v>
      </c>
      <c r="L12" s="227">
        <v>0</v>
      </c>
    </row>
    <row r="13" spans="1:12" ht="12.75">
      <c r="A13" s="75" t="s">
        <v>43</v>
      </c>
      <c r="B13" s="227">
        <v>144</v>
      </c>
      <c r="C13" s="227">
        <v>53</v>
      </c>
      <c r="D13" s="227">
        <v>23</v>
      </c>
      <c r="E13" s="227">
        <v>8</v>
      </c>
      <c r="F13" s="227">
        <v>8</v>
      </c>
      <c r="G13" s="227">
        <v>6</v>
      </c>
      <c r="H13" s="227">
        <v>1</v>
      </c>
      <c r="I13" s="227">
        <v>1</v>
      </c>
      <c r="J13" s="227">
        <v>4</v>
      </c>
      <c r="K13" s="227">
        <v>40</v>
      </c>
      <c r="L13" s="227">
        <v>0</v>
      </c>
    </row>
    <row r="14" spans="1:12" ht="12.75">
      <c r="A14" s="75" t="s">
        <v>273</v>
      </c>
      <c r="B14" s="227">
        <v>161</v>
      </c>
      <c r="C14" s="227">
        <v>57</v>
      </c>
      <c r="D14" s="227">
        <v>24</v>
      </c>
      <c r="E14" s="227">
        <v>9</v>
      </c>
      <c r="F14" s="227">
        <v>8</v>
      </c>
      <c r="G14" s="227">
        <v>8</v>
      </c>
      <c r="H14" s="227">
        <v>3</v>
      </c>
      <c r="I14" s="227">
        <v>2</v>
      </c>
      <c r="J14" s="227">
        <v>3</v>
      </c>
      <c r="K14" s="227">
        <v>47</v>
      </c>
      <c r="L14" s="227">
        <v>0</v>
      </c>
    </row>
    <row r="15" spans="1:12" ht="12.75">
      <c r="A15" s="75" t="s">
        <v>316</v>
      </c>
      <c r="B15" s="227">
        <v>167</v>
      </c>
      <c r="C15" s="227">
        <v>61</v>
      </c>
      <c r="D15" s="227">
        <v>24</v>
      </c>
      <c r="E15" s="227">
        <v>10</v>
      </c>
      <c r="F15" s="227">
        <v>11</v>
      </c>
      <c r="G15" s="227">
        <v>7</v>
      </c>
      <c r="H15" s="227">
        <v>3</v>
      </c>
      <c r="I15" s="227">
        <v>1</v>
      </c>
      <c r="J15" s="227">
        <v>6</v>
      </c>
      <c r="K15" s="227">
        <v>44</v>
      </c>
      <c r="L15" s="227">
        <v>0</v>
      </c>
    </row>
    <row r="16" spans="1:12" s="6" customFormat="1" ht="12.75">
      <c r="A16" s="192" t="s">
        <v>489</v>
      </c>
      <c r="B16" s="229">
        <v>229</v>
      </c>
      <c r="C16" s="229">
        <v>82</v>
      </c>
      <c r="D16" s="229">
        <v>33</v>
      </c>
      <c r="E16" s="229">
        <v>15</v>
      </c>
      <c r="F16" s="229">
        <v>16</v>
      </c>
      <c r="G16" s="229">
        <v>9</v>
      </c>
      <c r="H16" s="229">
        <v>5</v>
      </c>
      <c r="I16" s="229">
        <v>1</v>
      </c>
      <c r="J16" s="229">
        <v>4</v>
      </c>
      <c r="K16" s="229">
        <v>64</v>
      </c>
      <c r="L16" s="229">
        <v>0</v>
      </c>
    </row>
    <row r="17" spans="1:12" ht="12.75">
      <c r="A17" s="79" t="s">
        <v>513</v>
      </c>
      <c r="B17" s="227">
        <v>253</v>
      </c>
      <c r="C17" s="227">
        <v>92</v>
      </c>
      <c r="D17" s="227">
        <v>42</v>
      </c>
      <c r="E17" s="227">
        <v>22</v>
      </c>
      <c r="F17" s="227">
        <v>18</v>
      </c>
      <c r="G17" s="227">
        <v>10</v>
      </c>
      <c r="H17" s="227">
        <v>4</v>
      </c>
      <c r="I17" s="227">
        <v>1</v>
      </c>
      <c r="J17" s="227">
        <v>3</v>
      </c>
      <c r="K17" s="227">
        <v>61</v>
      </c>
      <c r="L17" s="231">
        <v>0</v>
      </c>
    </row>
    <row r="18" spans="1:12" ht="12.75">
      <c r="A18" s="79" t="s">
        <v>593</v>
      </c>
      <c r="B18" s="227">
        <v>264</v>
      </c>
      <c r="C18" s="227">
        <v>83</v>
      </c>
      <c r="D18" s="227">
        <v>43</v>
      </c>
      <c r="E18" s="227">
        <v>24</v>
      </c>
      <c r="F18" s="227">
        <v>17</v>
      </c>
      <c r="G18" s="227">
        <v>7</v>
      </c>
      <c r="H18" s="227">
        <v>4</v>
      </c>
      <c r="I18" s="231">
        <v>0</v>
      </c>
      <c r="J18" s="227">
        <v>2</v>
      </c>
      <c r="K18" s="227">
        <v>84</v>
      </c>
      <c r="L18" s="231">
        <v>0</v>
      </c>
    </row>
    <row r="19" spans="1:12" ht="12.75">
      <c r="A19" s="79" t="s">
        <v>633</v>
      </c>
      <c r="B19" s="227">
        <v>306</v>
      </c>
      <c r="C19" s="227">
        <v>99</v>
      </c>
      <c r="D19" s="227">
        <v>60</v>
      </c>
      <c r="E19" s="227">
        <v>30</v>
      </c>
      <c r="F19" s="227">
        <v>20</v>
      </c>
      <c r="G19" s="227">
        <v>9</v>
      </c>
      <c r="H19" s="227">
        <v>7</v>
      </c>
      <c r="I19" s="231">
        <v>0</v>
      </c>
      <c r="J19" s="227">
        <v>5</v>
      </c>
      <c r="K19" s="227">
        <v>76</v>
      </c>
      <c r="L19" s="231">
        <v>0</v>
      </c>
    </row>
    <row r="20" spans="1:12" ht="12.75">
      <c r="A20" s="79" t="s">
        <v>649</v>
      </c>
      <c r="B20" s="227">
        <f>295+23</f>
        <v>318</v>
      </c>
      <c r="C20" s="227">
        <f>86+10</f>
        <v>96</v>
      </c>
      <c r="D20" s="227">
        <f>57+8</f>
        <v>65</v>
      </c>
      <c r="E20" s="227">
        <f>26+2</f>
        <v>28</v>
      </c>
      <c r="F20" s="227">
        <v>16</v>
      </c>
      <c r="G20" s="227">
        <v>8</v>
      </c>
      <c r="H20" s="227">
        <v>5</v>
      </c>
      <c r="I20" s="231">
        <v>1</v>
      </c>
      <c r="J20" s="227">
        <f>6+3</f>
        <v>9</v>
      </c>
      <c r="K20" s="227">
        <v>90</v>
      </c>
      <c r="L20" s="231">
        <v>0</v>
      </c>
    </row>
    <row r="21" spans="1:12" ht="12.75">
      <c r="A21" s="79" t="s">
        <v>678</v>
      </c>
      <c r="B21" s="227">
        <v>317</v>
      </c>
      <c r="C21" s="227">
        <v>106</v>
      </c>
      <c r="D21" s="227">
        <v>66</v>
      </c>
      <c r="E21" s="227">
        <v>26</v>
      </c>
      <c r="F21" s="227">
        <v>13</v>
      </c>
      <c r="G21" s="227">
        <v>9</v>
      </c>
      <c r="H21" s="227">
        <v>3</v>
      </c>
      <c r="I21" s="231">
        <v>2</v>
      </c>
      <c r="J21" s="227">
        <v>8</v>
      </c>
      <c r="K21" s="227">
        <v>84</v>
      </c>
      <c r="L21" s="231">
        <v>0</v>
      </c>
    </row>
    <row r="22" spans="1:12" ht="12.75">
      <c r="A22" s="79" t="s">
        <v>688</v>
      </c>
      <c r="B22" s="227">
        <v>309</v>
      </c>
      <c r="C22" s="227">
        <v>99</v>
      </c>
      <c r="D22" s="227">
        <v>57</v>
      </c>
      <c r="E22" s="227">
        <v>21</v>
      </c>
      <c r="F22" s="227">
        <v>12</v>
      </c>
      <c r="G22" s="227">
        <v>11</v>
      </c>
      <c r="H22" s="227">
        <v>6</v>
      </c>
      <c r="I22" s="231">
        <v>2</v>
      </c>
      <c r="J22" s="227">
        <v>9</v>
      </c>
      <c r="K22" s="227">
        <v>92</v>
      </c>
      <c r="L22" s="231">
        <v>0</v>
      </c>
    </row>
    <row r="23" spans="1:12" ht="12.75">
      <c r="A23" s="79" t="s">
        <v>738</v>
      </c>
      <c r="B23" s="227">
        <v>310</v>
      </c>
      <c r="C23" s="227">
        <v>96</v>
      </c>
      <c r="D23" s="227">
        <v>65</v>
      </c>
      <c r="E23" s="227">
        <v>14</v>
      </c>
      <c r="F23" s="227">
        <v>9</v>
      </c>
      <c r="G23" s="227">
        <v>15</v>
      </c>
      <c r="H23" s="227">
        <v>8</v>
      </c>
      <c r="I23" s="231">
        <v>2</v>
      </c>
      <c r="J23" s="227">
        <v>8</v>
      </c>
      <c r="K23" s="227">
        <v>93</v>
      </c>
      <c r="L23" s="231">
        <v>0</v>
      </c>
    </row>
    <row r="24" spans="1:12" ht="12.75" customHeight="1">
      <c r="A24" s="177"/>
      <c r="B24" s="178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2" ht="12.75" customHeight="1">
      <c r="A25" s="67" t="s">
        <v>292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170"/>
    </row>
    <row r="26" spans="1:12" ht="12.75" customHeight="1">
      <c r="A26" s="67" t="s">
        <v>299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2.75" customHeight="1">
      <c r="A29" s="406" t="s">
        <v>6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1:12" ht="12.75" customHeight="1">
      <c r="A30" s="129" t="s">
        <v>572</v>
      </c>
      <c r="B30" s="129" t="s">
        <v>582</v>
      </c>
      <c r="C30" s="67"/>
      <c r="D30" s="67"/>
      <c r="E30" s="67"/>
      <c r="F30" s="67"/>
      <c r="G30" s="67"/>
      <c r="H30" s="67"/>
      <c r="I30" s="67"/>
      <c r="J30" s="67"/>
      <c r="K30" s="67"/>
      <c r="L30" s="128" t="s">
        <v>64</v>
      </c>
    </row>
    <row r="31" spans="1:12" ht="12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 customHeight="1">
      <c r="A35" s="67"/>
      <c r="B35" s="67"/>
      <c r="C35" s="67"/>
      <c r="D35" s="67"/>
      <c r="E35" s="67"/>
      <c r="F35" s="129"/>
      <c r="G35" s="67"/>
      <c r="H35" s="129"/>
      <c r="I35" s="129"/>
      <c r="J35" s="67"/>
      <c r="K35" s="67"/>
      <c r="L35" s="67"/>
    </row>
    <row r="36" spans="1:12" ht="12.75" customHeight="1">
      <c r="A36" s="67"/>
      <c r="B36" s="67"/>
      <c r="C36" s="67"/>
      <c r="D36" s="67"/>
      <c r="E36" s="67"/>
      <c r="F36" s="129"/>
      <c r="G36" s="67"/>
      <c r="H36" s="129"/>
      <c r="I36" s="129"/>
      <c r="J36" s="67"/>
      <c r="K36" s="67"/>
      <c r="L36" s="67"/>
    </row>
    <row r="37" spans="1:12" ht="12.75" customHeight="1">
      <c r="A37" s="67"/>
      <c r="B37" s="67"/>
      <c r="C37" s="67"/>
      <c r="D37" s="67"/>
      <c r="E37" s="67"/>
      <c r="F37" s="129"/>
      <c r="G37" s="67"/>
      <c r="H37" s="129"/>
      <c r="I37" s="129"/>
      <c r="J37" s="67"/>
      <c r="K37" s="67"/>
      <c r="L37" s="67"/>
    </row>
    <row r="38" spans="1:12" ht="12.75" customHeight="1">
      <c r="A38" s="67"/>
      <c r="B38" s="67"/>
      <c r="C38" s="67"/>
      <c r="D38" s="67"/>
      <c r="E38" s="67"/>
      <c r="F38" s="129"/>
      <c r="G38" s="67"/>
      <c r="H38" s="129"/>
      <c r="I38" s="67"/>
      <c r="J38" s="67"/>
      <c r="K38" s="67"/>
      <c r="L38" s="67"/>
    </row>
    <row r="39" spans="1:12" ht="12.75" customHeight="1">
      <c r="A39" s="67"/>
      <c r="B39" s="67"/>
      <c r="C39" s="67"/>
      <c r="D39" s="67"/>
      <c r="E39" s="67"/>
      <c r="F39" s="129"/>
      <c r="G39" s="67"/>
      <c r="H39" s="129"/>
      <c r="I39" s="67"/>
      <c r="J39" s="67"/>
      <c r="K39" s="67"/>
      <c r="L39" s="67"/>
    </row>
    <row r="40" spans="1:12" ht="12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 customHeight="1">
      <c r="A42" s="67"/>
      <c r="B42" s="67"/>
      <c r="C42" s="67"/>
      <c r="D42" s="67"/>
      <c r="E42" s="67"/>
      <c r="F42" s="67"/>
      <c r="G42" s="67"/>
      <c r="H42" s="67"/>
      <c r="I42" s="128" t="s">
        <v>64</v>
      </c>
      <c r="J42" s="67"/>
      <c r="K42" s="67"/>
      <c r="L42" s="67"/>
    </row>
    <row r="43" spans="1:12" ht="12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</sheetData>
  <sheetProtection/>
  <mergeCells count="4">
    <mergeCell ref="C5:L5"/>
    <mergeCell ref="A5:A6"/>
    <mergeCell ref="B5:B6"/>
    <mergeCell ref="A29:L2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30.7109375" style="67" customWidth="1"/>
    <col min="2" max="11" width="7.57421875" style="67" bestFit="1" customWidth="1"/>
    <col min="12" max="12" width="8.00390625" style="67" customWidth="1"/>
    <col min="13" max="13" width="9.140625" style="67" customWidth="1"/>
    <col min="14" max="14" width="7.421875" style="67" customWidth="1"/>
    <col min="15" max="16" width="8.7109375" style="67" customWidth="1"/>
    <col min="17" max="16384" width="11.421875" style="67" customWidth="1"/>
  </cols>
  <sheetData>
    <row r="1" ht="12.75" customHeight="1">
      <c r="A1" s="67" t="s">
        <v>100</v>
      </c>
    </row>
    <row r="2" ht="12.75" customHeight="1">
      <c r="A2" s="129" t="s">
        <v>759</v>
      </c>
    </row>
    <row r="5" spans="2:17" s="170" customFormat="1" ht="24" customHeight="1">
      <c r="B5" s="198" t="s">
        <v>39</v>
      </c>
      <c r="C5" s="198" t="s">
        <v>40</v>
      </c>
      <c r="D5" s="198" t="s">
        <v>41</v>
      </c>
      <c r="E5" s="198" t="s">
        <v>42</v>
      </c>
      <c r="F5" s="198" t="s">
        <v>43</v>
      </c>
      <c r="G5" s="198" t="s">
        <v>273</v>
      </c>
      <c r="H5" s="198" t="s">
        <v>316</v>
      </c>
      <c r="I5" s="198" t="s">
        <v>489</v>
      </c>
      <c r="J5" s="198" t="s">
        <v>513</v>
      </c>
      <c r="K5" s="126" t="s">
        <v>593</v>
      </c>
      <c r="L5" s="126" t="s">
        <v>633</v>
      </c>
      <c r="M5" s="126" t="s">
        <v>649</v>
      </c>
      <c r="N5" s="126" t="s">
        <v>678</v>
      </c>
      <c r="O5" s="126" t="s">
        <v>688</v>
      </c>
      <c r="P5" s="126" t="s">
        <v>738</v>
      </c>
      <c r="Q5" s="367"/>
    </row>
    <row r="6" spans="1:16" s="178" customFormat="1" ht="24" customHeight="1">
      <c r="A6" s="178" t="s">
        <v>23</v>
      </c>
      <c r="B6" s="105">
        <v>112</v>
      </c>
      <c r="C6" s="105">
        <v>146</v>
      </c>
      <c r="D6" s="105">
        <v>144</v>
      </c>
      <c r="E6" s="105">
        <v>152</v>
      </c>
      <c r="F6" s="105">
        <v>144</v>
      </c>
      <c r="G6" s="105">
        <v>161</v>
      </c>
      <c r="H6" s="292">
        <v>167</v>
      </c>
      <c r="I6" s="292">
        <v>229</v>
      </c>
      <c r="J6" s="292">
        <v>253</v>
      </c>
      <c r="K6" s="292">
        <v>264</v>
      </c>
      <c r="L6" s="292">
        <v>306</v>
      </c>
      <c r="M6" s="292">
        <v>318</v>
      </c>
      <c r="N6" s="178">
        <v>317</v>
      </c>
      <c r="O6" s="178">
        <v>309</v>
      </c>
      <c r="P6" s="178">
        <v>310</v>
      </c>
    </row>
    <row r="7" spans="1:16" ht="12.75" customHeight="1">
      <c r="A7" s="178" t="s">
        <v>102</v>
      </c>
      <c r="B7" s="227">
        <v>11</v>
      </c>
      <c r="C7" s="227">
        <v>11</v>
      </c>
      <c r="D7" s="227">
        <v>8</v>
      </c>
      <c r="E7" s="227">
        <v>4</v>
      </c>
      <c r="F7" s="227">
        <v>7</v>
      </c>
      <c r="G7" s="227">
        <v>14</v>
      </c>
      <c r="H7" s="227">
        <v>13</v>
      </c>
      <c r="I7" s="227">
        <v>12</v>
      </c>
      <c r="J7" s="231">
        <v>15</v>
      </c>
      <c r="K7" s="231">
        <v>15</v>
      </c>
      <c r="L7" s="231">
        <v>21</v>
      </c>
      <c r="M7" s="231">
        <f>1+20</f>
        <v>21</v>
      </c>
      <c r="N7" s="231">
        <v>19</v>
      </c>
      <c r="O7" s="231">
        <v>15</v>
      </c>
      <c r="P7" s="231">
        <v>10</v>
      </c>
    </row>
    <row r="8" spans="1:16" ht="12.75" customHeight="1">
      <c r="A8" s="178" t="s">
        <v>103</v>
      </c>
      <c r="B8" s="227">
        <v>32</v>
      </c>
      <c r="C8" s="227">
        <v>38</v>
      </c>
      <c r="D8" s="227">
        <v>30</v>
      </c>
      <c r="E8" s="227">
        <v>33</v>
      </c>
      <c r="F8" s="227">
        <v>29</v>
      </c>
      <c r="G8" s="227">
        <v>31</v>
      </c>
      <c r="H8" s="227">
        <v>29</v>
      </c>
      <c r="I8" s="227">
        <v>45</v>
      </c>
      <c r="J8" s="231">
        <v>54</v>
      </c>
      <c r="K8" s="231">
        <v>54</v>
      </c>
      <c r="L8" s="231">
        <v>50</v>
      </c>
      <c r="M8" s="231">
        <f>2+48</f>
        <v>50</v>
      </c>
      <c r="N8" s="231">
        <v>47</v>
      </c>
      <c r="O8" s="231">
        <v>52</v>
      </c>
      <c r="P8" s="231">
        <v>50</v>
      </c>
    </row>
    <row r="9" spans="1:16" ht="12.75" customHeight="1">
      <c r="A9" s="178" t="s">
        <v>104</v>
      </c>
      <c r="B9" s="227">
        <v>1</v>
      </c>
      <c r="C9" s="227">
        <v>1</v>
      </c>
      <c r="D9" s="227">
        <v>6</v>
      </c>
      <c r="E9" s="227">
        <v>5</v>
      </c>
      <c r="F9" s="227">
        <v>5</v>
      </c>
      <c r="G9" s="227">
        <v>2</v>
      </c>
      <c r="H9" s="227">
        <v>3</v>
      </c>
      <c r="I9" s="227">
        <v>7</v>
      </c>
      <c r="J9" s="231">
        <v>9</v>
      </c>
      <c r="K9" s="231">
        <v>10</v>
      </c>
      <c r="L9" s="231">
        <v>8</v>
      </c>
      <c r="M9" s="231">
        <v>10</v>
      </c>
      <c r="N9" s="231">
        <v>9</v>
      </c>
      <c r="O9" s="231">
        <v>5</v>
      </c>
      <c r="P9" s="231">
        <v>8</v>
      </c>
    </row>
    <row r="10" spans="1:16" ht="12.75" customHeight="1">
      <c r="A10" s="178" t="s">
        <v>105</v>
      </c>
      <c r="B10" s="227">
        <v>1</v>
      </c>
      <c r="C10" s="227">
        <v>3</v>
      </c>
      <c r="D10" s="227">
        <v>3</v>
      </c>
      <c r="E10" s="227">
        <v>3</v>
      </c>
      <c r="F10" s="227">
        <v>2</v>
      </c>
      <c r="G10" s="227">
        <v>0</v>
      </c>
      <c r="H10" s="227">
        <v>0</v>
      </c>
      <c r="I10" s="227">
        <v>1</v>
      </c>
      <c r="J10" s="231">
        <v>1</v>
      </c>
      <c r="K10" s="231">
        <v>1</v>
      </c>
      <c r="L10" s="231">
        <v>2</v>
      </c>
      <c r="M10" s="231">
        <v>1</v>
      </c>
      <c r="N10" s="231">
        <v>2</v>
      </c>
      <c r="O10" s="231">
        <v>1</v>
      </c>
      <c r="P10" s="231">
        <v>3</v>
      </c>
    </row>
    <row r="11" spans="1:16" ht="12.75" customHeight="1">
      <c r="A11" s="178" t="s">
        <v>106</v>
      </c>
      <c r="B11" s="227">
        <v>39</v>
      </c>
      <c r="C11" s="227">
        <v>54</v>
      </c>
      <c r="D11" s="227">
        <v>51</v>
      </c>
      <c r="E11" s="227">
        <v>49</v>
      </c>
      <c r="F11" s="227">
        <v>39</v>
      </c>
      <c r="G11" s="227">
        <v>41</v>
      </c>
      <c r="H11" s="227">
        <v>43</v>
      </c>
      <c r="I11" s="227">
        <v>56</v>
      </c>
      <c r="J11" s="231">
        <v>58</v>
      </c>
      <c r="K11" s="231">
        <v>48</v>
      </c>
      <c r="L11" s="231">
        <v>70</v>
      </c>
      <c r="M11" s="231">
        <f>9+63</f>
        <v>72</v>
      </c>
      <c r="N11" s="231">
        <v>87</v>
      </c>
      <c r="O11" s="231">
        <v>80</v>
      </c>
      <c r="P11" s="231">
        <v>81</v>
      </c>
    </row>
    <row r="12" spans="1:16" ht="12.75" customHeight="1">
      <c r="A12" s="178" t="s">
        <v>107</v>
      </c>
      <c r="B12" s="227">
        <v>4</v>
      </c>
      <c r="C12" s="227">
        <v>5</v>
      </c>
      <c r="D12" s="227">
        <v>5</v>
      </c>
      <c r="E12" s="227">
        <v>5</v>
      </c>
      <c r="F12" s="227">
        <v>5</v>
      </c>
      <c r="G12" s="227">
        <v>5</v>
      </c>
      <c r="H12" s="227">
        <v>6</v>
      </c>
      <c r="I12" s="227">
        <v>8</v>
      </c>
      <c r="J12" s="231">
        <v>6</v>
      </c>
      <c r="K12" s="231">
        <v>3</v>
      </c>
      <c r="L12" s="231">
        <v>6</v>
      </c>
      <c r="M12" s="231">
        <v>6</v>
      </c>
      <c r="N12" s="231">
        <v>7</v>
      </c>
      <c r="O12" s="231">
        <v>7</v>
      </c>
      <c r="P12" s="231">
        <v>8</v>
      </c>
    </row>
    <row r="13" spans="1:16" ht="12.75" customHeight="1">
      <c r="A13" s="178" t="s">
        <v>108</v>
      </c>
      <c r="B13" s="227">
        <v>1</v>
      </c>
      <c r="C13" s="227">
        <v>1</v>
      </c>
      <c r="D13" s="227">
        <v>1</v>
      </c>
      <c r="E13" s="227">
        <v>0</v>
      </c>
      <c r="F13" s="227">
        <v>0</v>
      </c>
      <c r="G13" s="227">
        <v>0</v>
      </c>
      <c r="H13" s="227">
        <v>1</v>
      </c>
      <c r="I13" s="227">
        <v>1</v>
      </c>
      <c r="J13" s="231">
        <v>0</v>
      </c>
      <c r="K13" s="231">
        <v>0</v>
      </c>
      <c r="L13" s="231">
        <v>1</v>
      </c>
      <c r="M13" s="231" t="s">
        <v>634</v>
      </c>
      <c r="N13" s="231">
        <v>0</v>
      </c>
      <c r="O13" s="231">
        <v>0</v>
      </c>
      <c r="P13" s="231">
        <v>0</v>
      </c>
    </row>
    <row r="14" spans="1:16" ht="12.75" customHeight="1">
      <c r="A14" s="178" t="s">
        <v>109</v>
      </c>
      <c r="B14" s="227">
        <v>5</v>
      </c>
      <c r="C14" s="227">
        <v>4</v>
      </c>
      <c r="D14" s="227">
        <v>4</v>
      </c>
      <c r="E14" s="227">
        <v>3</v>
      </c>
      <c r="F14" s="227">
        <v>4</v>
      </c>
      <c r="G14" s="227">
        <v>5</v>
      </c>
      <c r="H14" s="227">
        <v>7</v>
      </c>
      <c r="I14" s="227">
        <v>14</v>
      </c>
      <c r="J14" s="231">
        <v>18</v>
      </c>
      <c r="K14" s="231">
        <v>18</v>
      </c>
      <c r="L14" s="231">
        <v>16</v>
      </c>
      <c r="M14" s="231">
        <f>1+13</f>
        <v>14</v>
      </c>
      <c r="N14" s="231">
        <v>13</v>
      </c>
      <c r="O14" s="231">
        <v>14</v>
      </c>
      <c r="P14" s="231">
        <v>12</v>
      </c>
    </row>
    <row r="15" spans="1:16" ht="12.75" customHeight="1">
      <c r="A15" s="178" t="s">
        <v>281</v>
      </c>
      <c r="B15" s="227">
        <v>0</v>
      </c>
      <c r="C15" s="227">
        <v>0</v>
      </c>
      <c r="D15" s="227">
        <v>0</v>
      </c>
      <c r="E15" s="227">
        <v>0</v>
      </c>
      <c r="F15" s="227">
        <v>0</v>
      </c>
      <c r="G15" s="227">
        <v>1</v>
      </c>
      <c r="H15" s="227">
        <v>1</v>
      </c>
      <c r="I15" s="227">
        <v>0</v>
      </c>
      <c r="J15" s="231">
        <v>0</v>
      </c>
      <c r="K15" s="231">
        <v>0</v>
      </c>
      <c r="L15" s="231" t="s">
        <v>634</v>
      </c>
      <c r="M15" s="231" t="s">
        <v>634</v>
      </c>
      <c r="N15" s="231">
        <v>0</v>
      </c>
      <c r="O15" s="231">
        <v>2</v>
      </c>
      <c r="P15" s="231">
        <v>5</v>
      </c>
    </row>
    <row r="16" spans="1:16" ht="12.75" customHeight="1">
      <c r="A16" s="178" t="s">
        <v>110</v>
      </c>
      <c r="B16" s="227">
        <v>14</v>
      </c>
      <c r="C16" s="227">
        <v>13</v>
      </c>
      <c r="D16" s="227">
        <v>9</v>
      </c>
      <c r="E16" s="227">
        <v>9</v>
      </c>
      <c r="F16" s="227">
        <v>5</v>
      </c>
      <c r="G16" s="227">
        <v>5</v>
      </c>
      <c r="H16" s="227">
        <v>7</v>
      </c>
      <c r="I16" s="227">
        <v>10</v>
      </c>
      <c r="J16" s="231">
        <v>13</v>
      </c>
      <c r="K16" s="231">
        <v>14</v>
      </c>
      <c r="L16" s="231">
        <v>26</v>
      </c>
      <c r="M16" s="231">
        <f>4+22</f>
        <v>26</v>
      </c>
      <c r="N16" s="231">
        <v>25</v>
      </c>
      <c r="O16" s="231">
        <v>18</v>
      </c>
      <c r="P16" s="231">
        <v>16</v>
      </c>
    </row>
    <row r="17" spans="1:16" ht="12.75" customHeight="1">
      <c r="A17" s="178" t="s">
        <v>111</v>
      </c>
      <c r="B17" s="227">
        <v>0</v>
      </c>
      <c r="C17" s="227">
        <v>0</v>
      </c>
      <c r="D17" s="227">
        <v>2</v>
      </c>
      <c r="E17" s="227">
        <v>4</v>
      </c>
      <c r="F17" s="227">
        <v>5</v>
      </c>
      <c r="G17" s="227">
        <v>5</v>
      </c>
      <c r="H17" s="227">
        <v>5</v>
      </c>
      <c r="I17" s="227">
        <v>3</v>
      </c>
      <c r="J17" s="231">
        <v>6</v>
      </c>
      <c r="K17" s="231">
        <v>3</v>
      </c>
      <c r="L17" s="231">
        <v>9</v>
      </c>
      <c r="M17" s="231">
        <f>4+4</f>
        <v>8</v>
      </c>
      <c r="N17" s="231">
        <v>6</v>
      </c>
      <c r="O17" s="231">
        <v>5</v>
      </c>
      <c r="P17" s="231">
        <v>6</v>
      </c>
    </row>
    <row r="18" spans="1:16" ht="12.75" customHeight="1">
      <c r="A18" s="178" t="s">
        <v>112</v>
      </c>
      <c r="B18" s="227">
        <v>0</v>
      </c>
      <c r="C18" s="227">
        <v>0</v>
      </c>
      <c r="D18" s="227">
        <v>1</v>
      </c>
      <c r="E18" s="227">
        <v>1</v>
      </c>
      <c r="F18" s="227">
        <v>1</v>
      </c>
      <c r="G18" s="227">
        <v>2</v>
      </c>
      <c r="H18" s="227">
        <v>3</v>
      </c>
      <c r="I18" s="227">
        <v>5</v>
      </c>
      <c r="J18" s="231">
        <v>8</v>
      </c>
      <c r="K18" s="231">
        <v>8</v>
      </c>
      <c r="L18" s="231">
        <v>12</v>
      </c>
      <c r="M18" s="231">
        <f>2+8</f>
        <v>10</v>
      </c>
      <c r="N18" s="231">
        <v>8</v>
      </c>
      <c r="O18" s="231">
        <v>9</v>
      </c>
      <c r="P18" s="231">
        <v>10</v>
      </c>
    </row>
    <row r="19" spans="1:16" ht="12.75" customHeight="1">
      <c r="A19" s="178" t="s">
        <v>113</v>
      </c>
      <c r="B19" s="227">
        <v>4</v>
      </c>
      <c r="C19" s="227">
        <v>16</v>
      </c>
      <c r="D19" s="227">
        <v>24</v>
      </c>
      <c r="E19" s="227">
        <v>36</v>
      </c>
      <c r="F19" s="227">
        <v>42</v>
      </c>
      <c r="G19" s="227">
        <v>50</v>
      </c>
      <c r="H19" s="227">
        <v>49</v>
      </c>
      <c r="I19" s="227">
        <v>67</v>
      </c>
      <c r="J19" s="231">
        <v>65</v>
      </c>
      <c r="K19" s="231">
        <v>90</v>
      </c>
      <c r="L19" s="231">
        <v>85</v>
      </c>
      <c r="M19" s="231">
        <v>100</v>
      </c>
      <c r="N19" s="231">
        <v>94</v>
      </c>
      <c r="O19" s="231">
        <v>101</v>
      </c>
      <c r="P19" s="231">
        <v>101</v>
      </c>
    </row>
    <row r="20" spans="2:7" ht="12.75" customHeight="1">
      <c r="B20" s="295"/>
      <c r="C20" s="295"/>
      <c r="D20" s="295"/>
      <c r="E20" s="295"/>
      <c r="F20" s="295"/>
      <c r="G20" s="295"/>
    </row>
    <row r="21" ht="12.75" customHeight="1">
      <c r="A21" s="67" t="s">
        <v>292</v>
      </c>
    </row>
    <row r="22" ht="12.75" customHeight="1">
      <c r="A22" s="67" t="s">
        <v>300</v>
      </c>
    </row>
    <row r="24" ht="12.75" customHeight="1">
      <c r="A24" s="129" t="s">
        <v>6</v>
      </c>
    </row>
    <row r="25" spans="1:3" ht="12.75" customHeight="1">
      <c r="A25" s="129" t="s">
        <v>572</v>
      </c>
      <c r="B25" s="129" t="s">
        <v>582</v>
      </c>
      <c r="C25" s="12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30.7109375" style="95" customWidth="1"/>
    <col min="2" max="12" width="5.00390625" style="67" bestFit="1" customWidth="1"/>
    <col min="13" max="13" width="5.140625" style="67" customWidth="1"/>
    <col min="14" max="14" width="6.140625" style="67" customWidth="1"/>
    <col min="15" max="17" width="5.00390625" style="67" customWidth="1"/>
    <col min="18" max="16384" width="11.421875" style="67" customWidth="1"/>
  </cols>
  <sheetData>
    <row r="1" ht="12.75" customHeight="1">
      <c r="A1" s="95" t="s">
        <v>100</v>
      </c>
    </row>
    <row r="2" ht="12.75" customHeight="1">
      <c r="A2" s="260" t="s">
        <v>787</v>
      </c>
    </row>
    <row r="5" spans="1:17" s="170" customFormat="1" ht="24" customHeight="1">
      <c r="A5" s="105"/>
      <c r="B5" s="296">
        <v>2001</v>
      </c>
      <c r="C5" s="296">
        <v>2002</v>
      </c>
      <c r="D5" s="296">
        <v>2003</v>
      </c>
      <c r="E5" s="296">
        <v>2004</v>
      </c>
      <c r="F5" s="296">
        <v>2005</v>
      </c>
      <c r="G5" s="296">
        <v>2006</v>
      </c>
      <c r="H5" s="296">
        <v>2007</v>
      </c>
      <c r="I5" s="296">
        <v>2008</v>
      </c>
      <c r="J5" s="296">
        <v>2009</v>
      </c>
      <c r="K5" s="296">
        <v>2010</v>
      </c>
      <c r="L5" s="296">
        <v>2011</v>
      </c>
      <c r="M5" s="296">
        <v>2012</v>
      </c>
      <c r="N5" s="296">
        <v>2013</v>
      </c>
      <c r="O5" s="296">
        <v>2014</v>
      </c>
      <c r="P5" s="296">
        <v>2015</v>
      </c>
      <c r="Q5" s="296">
        <v>2016</v>
      </c>
    </row>
    <row r="6" spans="1:17" ht="24" customHeight="1">
      <c r="A6" s="178" t="s">
        <v>23</v>
      </c>
      <c r="B6" s="241">
        <v>15</v>
      </c>
      <c r="C6" s="241">
        <v>16</v>
      </c>
      <c r="D6" s="241">
        <v>27</v>
      </c>
      <c r="E6" s="241">
        <v>36</v>
      </c>
      <c r="F6" s="241">
        <v>36</v>
      </c>
      <c r="G6" s="241">
        <v>50</v>
      </c>
      <c r="H6" s="241">
        <v>41</v>
      </c>
      <c r="I6" s="241">
        <v>45</v>
      </c>
      <c r="J6" s="241">
        <v>47</v>
      </c>
      <c r="K6" s="241">
        <v>47</v>
      </c>
      <c r="L6" s="241">
        <v>39</v>
      </c>
      <c r="M6" s="241">
        <v>83</v>
      </c>
      <c r="N6" s="241">
        <v>78</v>
      </c>
      <c r="O6" s="250">
        <v>80</v>
      </c>
      <c r="P6" s="250">
        <v>95</v>
      </c>
      <c r="Q6" s="250">
        <v>95</v>
      </c>
    </row>
    <row r="7" spans="1:18" ht="12.75" customHeight="1">
      <c r="A7" s="178" t="s">
        <v>102</v>
      </c>
      <c r="B7" s="241">
        <v>1</v>
      </c>
      <c r="C7" s="241">
        <v>3</v>
      </c>
      <c r="D7" s="241">
        <v>2</v>
      </c>
      <c r="E7" s="241">
        <v>4</v>
      </c>
      <c r="F7" s="241">
        <v>5</v>
      </c>
      <c r="G7" s="241">
        <v>1</v>
      </c>
      <c r="H7" s="241">
        <v>1</v>
      </c>
      <c r="I7" s="241">
        <v>2</v>
      </c>
      <c r="J7" s="241">
        <v>3</v>
      </c>
      <c r="K7" s="241">
        <v>3</v>
      </c>
      <c r="L7" s="241">
        <v>3</v>
      </c>
      <c r="M7" s="241">
        <v>2</v>
      </c>
      <c r="N7" s="241">
        <v>2</v>
      </c>
      <c r="O7" s="250">
        <v>7</v>
      </c>
      <c r="P7" s="250">
        <v>6</v>
      </c>
      <c r="Q7" s="250">
        <v>7</v>
      </c>
      <c r="R7" s="250"/>
    </row>
    <row r="8" spans="1:18" ht="12.75" customHeight="1">
      <c r="A8" s="178" t="s">
        <v>103</v>
      </c>
      <c r="B8" s="241">
        <v>7</v>
      </c>
      <c r="C8" s="241">
        <v>3</v>
      </c>
      <c r="D8" s="241">
        <v>8</v>
      </c>
      <c r="E8" s="241">
        <v>12</v>
      </c>
      <c r="F8" s="241">
        <v>11</v>
      </c>
      <c r="G8" s="241">
        <v>9</v>
      </c>
      <c r="H8" s="241">
        <v>7</v>
      </c>
      <c r="I8" s="241">
        <v>11</v>
      </c>
      <c r="J8" s="241">
        <v>3</v>
      </c>
      <c r="K8" s="241">
        <v>2</v>
      </c>
      <c r="L8" s="241">
        <v>10</v>
      </c>
      <c r="M8" s="241">
        <v>15</v>
      </c>
      <c r="N8" s="241">
        <f>4+14</f>
        <v>18</v>
      </c>
      <c r="O8" s="250">
        <v>15</v>
      </c>
      <c r="P8" s="250">
        <v>12</v>
      </c>
      <c r="Q8" s="250">
        <v>13</v>
      </c>
      <c r="R8" s="250"/>
    </row>
    <row r="9" spans="1:17" ht="12.75" customHeight="1">
      <c r="A9" s="178" t="s">
        <v>104</v>
      </c>
      <c r="B9" s="227">
        <v>0</v>
      </c>
      <c r="C9" s="227">
        <v>0</v>
      </c>
      <c r="D9" s="227">
        <v>0</v>
      </c>
      <c r="E9" s="227">
        <v>0</v>
      </c>
      <c r="F9" s="227">
        <v>0</v>
      </c>
      <c r="G9" s="241">
        <v>3</v>
      </c>
      <c r="H9" s="227">
        <v>0</v>
      </c>
      <c r="I9" s="241">
        <v>2</v>
      </c>
      <c r="J9" s="241">
        <v>1</v>
      </c>
      <c r="K9" s="227">
        <v>0</v>
      </c>
      <c r="L9" s="227">
        <v>2</v>
      </c>
      <c r="M9" s="227">
        <v>3</v>
      </c>
      <c r="N9" s="227">
        <f>3+3</f>
        <v>6</v>
      </c>
      <c r="O9" s="250">
        <v>1</v>
      </c>
      <c r="P9" s="250">
        <v>4</v>
      </c>
      <c r="Q9" s="250">
        <v>1</v>
      </c>
    </row>
    <row r="10" spans="1:17" ht="12.75" customHeight="1">
      <c r="A10" s="178" t="s">
        <v>105</v>
      </c>
      <c r="B10" s="227">
        <v>0</v>
      </c>
      <c r="C10" s="227">
        <v>0</v>
      </c>
      <c r="D10" s="227">
        <v>0</v>
      </c>
      <c r="E10" s="227">
        <v>0</v>
      </c>
      <c r="F10" s="227">
        <v>0</v>
      </c>
      <c r="G10" s="241">
        <v>1</v>
      </c>
      <c r="H10" s="241">
        <v>2</v>
      </c>
      <c r="I10" s="227">
        <v>0</v>
      </c>
      <c r="J10" s="227">
        <v>0</v>
      </c>
      <c r="K10" s="227">
        <v>0</v>
      </c>
      <c r="L10" s="249">
        <v>0</v>
      </c>
      <c r="M10" s="231" t="s">
        <v>634</v>
      </c>
      <c r="N10" s="231">
        <v>1</v>
      </c>
      <c r="O10" s="250">
        <v>0</v>
      </c>
      <c r="P10" s="250">
        <v>0</v>
      </c>
      <c r="Q10" s="250">
        <v>0</v>
      </c>
    </row>
    <row r="11" spans="1:18" ht="12.75" customHeight="1">
      <c r="A11" s="178" t="s">
        <v>106</v>
      </c>
      <c r="B11" s="241">
        <v>6</v>
      </c>
      <c r="C11" s="241">
        <v>10</v>
      </c>
      <c r="D11" s="241">
        <v>9</v>
      </c>
      <c r="E11" s="241">
        <v>11</v>
      </c>
      <c r="F11" s="241">
        <v>12</v>
      </c>
      <c r="G11" s="241">
        <v>19</v>
      </c>
      <c r="H11" s="241">
        <v>15</v>
      </c>
      <c r="I11" s="241">
        <v>12</v>
      </c>
      <c r="J11" s="241">
        <v>17</v>
      </c>
      <c r="K11" s="241">
        <v>16</v>
      </c>
      <c r="L11" s="241">
        <v>3</v>
      </c>
      <c r="M11" s="241">
        <v>18</v>
      </c>
      <c r="N11" s="241">
        <v>13</v>
      </c>
      <c r="O11" s="250">
        <v>15</v>
      </c>
      <c r="P11" s="250">
        <v>26</v>
      </c>
      <c r="Q11" s="250">
        <v>25</v>
      </c>
      <c r="R11" s="250"/>
    </row>
    <row r="12" spans="1:17" ht="12.75" customHeight="1">
      <c r="A12" s="178" t="s">
        <v>107</v>
      </c>
      <c r="B12" s="241">
        <v>1</v>
      </c>
      <c r="C12" s="227">
        <v>0</v>
      </c>
      <c r="D12" s="241">
        <v>2</v>
      </c>
      <c r="E12" s="241">
        <v>1</v>
      </c>
      <c r="F12" s="241">
        <v>2</v>
      </c>
      <c r="G12" s="227">
        <v>0</v>
      </c>
      <c r="H12" s="241">
        <v>3</v>
      </c>
      <c r="I12" s="241">
        <v>1</v>
      </c>
      <c r="J12" s="227">
        <v>0</v>
      </c>
      <c r="K12" s="227">
        <v>3</v>
      </c>
      <c r="L12" s="227">
        <v>2</v>
      </c>
      <c r="M12" s="231" t="s">
        <v>634</v>
      </c>
      <c r="N12" s="231">
        <v>2</v>
      </c>
      <c r="O12" s="250">
        <v>0</v>
      </c>
      <c r="P12" s="250">
        <v>3</v>
      </c>
      <c r="Q12" s="250">
        <v>1</v>
      </c>
    </row>
    <row r="13" spans="1:17" ht="12.75" customHeight="1">
      <c r="A13" s="178" t="s">
        <v>108</v>
      </c>
      <c r="B13" s="227">
        <v>0</v>
      </c>
      <c r="C13" s="227">
        <v>0</v>
      </c>
      <c r="D13" s="227">
        <v>0</v>
      </c>
      <c r="E13" s="241">
        <v>1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1</v>
      </c>
      <c r="L13" s="249">
        <v>0</v>
      </c>
      <c r="M13" s="231" t="s">
        <v>634</v>
      </c>
      <c r="N13" s="231" t="s">
        <v>634</v>
      </c>
      <c r="O13" s="250">
        <v>0</v>
      </c>
      <c r="P13" s="250">
        <v>0</v>
      </c>
      <c r="Q13" s="250">
        <v>0</v>
      </c>
    </row>
    <row r="14" spans="1:17" ht="12.75" customHeight="1">
      <c r="A14" s="178" t="s">
        <v>109</v>
      </c>
      <c r="B14" s="227">
        <v>0</v>
      </c>
      <c r="C14" s="227">
        <v>0</v>
      </c>
      <c r="D14" s="241">
        <v>1</v>
      </c>
      <c r="E14" s="241">
        <v>1</v>
      </c>
      <c r="F14" s="241">
        <v>1</v>
      </c>
      <c r="G14" s="227">
        <v>0</v>
      </c>
      <c r="H14" s="241">
        <v>1</v>
      </c>
      <c r="I14" s="227">
        <v>0</v>
      </c>
      <c r="J14" s="227">
        <v>2</v>
      </c>
      <c r="K14" s="227">
        <v>4</v>
      </c>
      <c r="L14" s="227">
        <v>2</v>
      </c>
      <c r="M14" s="227">
        <v>6</v>
      </c>
      <c r="N14" s="227">
        <f>2+9</f>
        <v>11</v>
      </c>
      <c r="O14" s="129">
        <v>1</v>
      </c>
      <c r="P14" s="250">
        <v>5</v>
      </c>
      <c r="Q14" s="250">
        <v>4</v>
      </c>
    </row>
    <row r="15" spans="1:18" ht="12.75" customHeight="1">
      <c r="A15" s="178" t="s">
        <v>110</v>
      </c>
      <c r="B15" s="227">
        <v>0</v>
      </c>
      <c r="C15" s="227">
        <v>0</v>
      </c>
      <c r="D15" s="241">
        <v>4</v>
      </c>
      <c r="E15" s="241">
        <v>5</v>
      </c>
      <c r="F15" s="241">
        <v>1</v>
      </c>
      <c r="G15" s="241">
        <v>5</v>
      </c>
      <c r="H15" s="241">
        <v>3</v>
      </c>
      <c r="I15" s="241">
        <v>1</v>
      </c>
      <c r="J15" s="227">
        <v>0</v>
      </c>
      <c r="K15" s="227">
        <v>0</v>
      </c>
      <c r="L15" s="227">
        <v>3</v>
      </c>
      <c r="M15" s="227">
        <v>3</v>
      </c>
      <c r="N15" s="227">
        <v>5</v>
      </c>
      <c r="O15" s="250">
        <v>3</v>
      </c>
      <c r="P15" s="250">
        <v>8</v>
      </c>
      <c r="Q15" s="250">
        <v>7</v>
      </c>
      <c r="R15" s="250"/>
    </row>
    <row r="16" spans="1:17" ht="12.75" customHeight="1">
      <c r="A16" s="178" t="s">
        <v>111</v>
      </c>
      <c r="B16" s="227">
        <v>0</v>
      </c>
      <c r="C16" s="227">
        <v>0</v>
      </c>
      <c r="D16" s="227">
        <v>0</v>
      </c>
      <c r="E16" s="227">
        <v>0</v>
      </c>
      <c r="F16" s="227">
        <v>0</v>
      </c>
      <c r="G16" s="241">
        <v>1</v>
      </c>
      <c r="H16" s="227">
        <v>0</v>
      </c>
      <c r="I16" s="241">
        <v>2</v>
      </c>
      <c r="J16" s="241">
        <v>3</v>
      </c>
      <c r="K16" s="227">
        <v>0</v>
      </c>
      <c r="L16" s="227">
        <v>1</v>
      </c>
      <c r="M16" s="227">
        <v>1</v>
      </c>
      <c r="N16" s="227">
        <v>1</v>
      </c>
      <c r="O16" s="250">
        <v>1</v>
      </c>
      <c r="P16" s="250">
        <v>3</v>
      </c>
      <c r="Q16" s="250">
        <v>0</v>
      </c>
    </row>
    <row r="17" spans="1:17" ht="12.75" customHeight="1">
      <c r="A17" s="178" t="s">
        <v>112</v>
      </c>
      <c r="B17" s="227">
        <v>0</v>
      </c>
      <c r="C17" s="227">
        <v>0</v>
      </c>
      <c r="D17" s="227">
        <v>0</v>
      </c>
      <c r="E17" s="227">
        <v>0</v>
      </c>
      <c r="F17" s="227">
        <v>0</v>
      </c>
      <c r="G17" s="227">
        <v>0</v>
      </c>
      <c r="H17" s="227">
        <v>0</v>
      </c>
      <c r="I17" s="227">
        <v>1</v>
      </c>
      <c r="J17" s="227">
        <v>0</v>
      </c>
      <c r="K17" s="227">
        <v>1</v>
      </c>
      <c r="L17" s="227">
        <v>1</v>
      </c>
      <c r="M17" s="227">
        <v>1</v>
      </c>
      <c r="N17" s="227">
        <v>3</v>
      </c>
      <c r="O17" s="250">
        <v>4</v>
      </c>
      <c r="P17" s="250">
        <v>3</v>
      </c>
      <c r="Q17" s="250">
        <v>1</v>
      </c>
    </row>
    <row r="18" spans="1:17" ht="12.75" customHeight="1">
      <c r="A18" s="178" t="s">
        <v>113</v>
      </c>
      <c r="B18" s="227">
        <v>0</v>
      </c>
      <c r="C18" s="227">
        <v>0</v>
      </c>
      <c r="D18" s="241">
        <v>1</v>
      </c>
      <c r="E18" s="241">
        <v>1</v>
      </c>
      <c r="F18" s="241">
        <v>4</v>
      </c>
      <c r="G18" s="241">
        <v>11</v>
      </c>
      <c r="H18" s="241">
        <v>9</v>
      </c>
      <c r="I18" s="241">
        <v>13</v>
      </c>
      <c r="J18" s="241">
        <v>18</v>
      </c>
      <c r="K18" s="241">
        <v>17</v>
      </c>
      <c r="L18" s="241">
        <v>12</v>
      </c>
      <c r="M18" s="241">
        <v>34</v>
      </c>
      <c r="N18" s="241">
        <v>16</v>
      </c>
      <c r="O18" s="250">
        <v>33</v>
      </c>
      <c r="P18" s="250">
        <v>25</v>
      </c>
      <c r="Q18" s="250">
        <v>36</v>
      </c>
    </row>
    <row r="19" spans="1:8" ht="12.75" customHeight="1">
      <c r="A19" s="178"/>
      <c r="B19" s="195"/>
      <c r="C19" s="195"/>
      <c r="D19" s="195"/>
      <c r="E19" s="195"/>
      <c r="F19" s="195"/>
      <c r="G19" s="195"/>
      <c r="H19" s="195"/>
    </row>
    <row r="20" ht="12.75" customHeight="1">
      <c r="A20" s="95" t="s">
        <v>285</v>
      </c>
    </row>
    <row r="21" ht="12.75" customHeight="1">
      <c r="A21" s="95" t="s">
        <v>300</v>
      </c>
    </row>
    <row r="23" ht="12.75" customHeight="1">
      <c r="A23" s="260" t="s">
        <v>6</v>
      </c>
    </row>
    <row r="24" spans="1:2" ht="12.75" customHeight="1">
      <c r="A24" s="129" t="s">
        <v>635</v>
      </c>
      <c r="B24" s="129" t="s">
        <v>582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42.57421875" style="67" customWidth="1"/>
    <col min="2" max="10" width="7.57421875" style="67" bestFit="1" customWidth="1"/>
    <col min="11" max="15" width="7.57421875" style="67" customWidth="1"/>
    <col min="16" max="16" width="1.7109375" style="67" customWidth="1"/>
    <col min="17" max="25" width="7.57421875" style="67" bestFit="1" customWidth="1"/>
    <col min="26" max="26" width="7.421875" style="67" customWidth="1"/>
    <col min="27" max="27" width="7.7109375" style="67" customWidth="1"/>
    <col min="28" max="28" width="8.421875" style="67" customWidth="1"/>
    <col min="29" max="30" width="7.7109375" style="67" customWidth="1"/>
    <col min="31" max="16384" width="11.421875" style="67" customWidth="1"/>
  </cols>
  <sheetData>
    <row r="1" ht="12.75" customHeight="1">
      <c r="A1" s="67" t="s">
        <v>123</v>
      </c>
    </row>
    <row r="2" ht="12.75" customHeight="1">
      <c r="A2" s="129" t="s">
        <v>786</v>
      </c>
    </row>
    <row r="5" spans="1:30" ht="24" customHeight="1">
      <c r="A5" s="407" t="s">
        <v>114</v>
      </c>
      <c r="B5" s="410" t="s">
        <v>115</v>
      </c>
      <c r="C5" s="383"/>
      <c r="D5" s="383"/>
      <c r="E5" s="383"/>
      <c r="F5" s="383"/>
      <c r="G5" s="383"/>
      <c r="H5" s="383"/>
      <c r="I5" s="383"/>
      <c r="J5" s="411"/>
      <c r="K5" s="411"/>
      <c r="L5" s="411"/>
      <c r="M5" s="411"/>
      <c r="N5" s="412"/>
      <c r="O5" s="352"/>
      <c r="P5" s="75"/>
      <c r="Q5" s="386" t="s">
        <v>94</v>
      </c>
      <c r="R5" s="383"/>
      <c r="S5" s="383"/>
      <c r="T5" s="383"/>
      <c r="U5" s="383"/>
      <c r="V5" s="383"/>
      <c r="W5" s="383"/>
      <c r="X5" s="383"/>
      <c r="Y5" s="383"/>
      <c r="Z5" s="408"/>
      <c r="AA5" s="408"/>
      <c r="AB5" s="408"/>
      <c r="AC5" s="409"/>
      <c r="AD5" s="146"/>
    </row>
    <row r="6" spans="1:30" ht="12.75" customHeight="1">
      <c r="A6" s="407"/>
      <c r="B6" s="413"/>
      <c r="C6" s="413"/>
      <c r="D6" s="413"/>
      <c r="E6" s="413"/>
      <c r="F6" s="413"/>
      <c r="G6" s="413"/>
      <c r="H6" s="411"/>
      <c r="I6" s="412"/>
      <c r="J6" s="412"/>
      <c r="K6" s="412"/>
      <c r="L6" s="412"/>
      <c r="M6" s="412"/>
      <c r="N6" s="412"/>
      <c r="O6" s="352"/>
      <c r="P6" s="277"/>
      <c r="Q6" s="413"/>
      <c r="R6" s="413"/>
      <c r="S6" s="413"/>
      <c r="T6" s="413"/>
      <c r="U6" s="411"/>
      <c r="V6" s="409"/>
      <c r="W6" s="409"/>
      <c r="X6" s="409"/>
      <c r="Y6" s="409"/>
      <c r="Z6" s="409"/>
      <c r="AA6" s="409"/>
      <c r="AB6" s="409"/>
      <c r="AC6" s="409"/>
      <c r="AD6" s="146"/>
    </row>
    <row r="7" spans="1:31" ht="12.75">
      <c r="A7" s="407"/>
      <c r="B7" s="198" t="s">
        <v>40</v>
      </c>
      <c r="C7" s="198" t="s">
        <v>41</v>
      </c>
      <c r="D7" s="198" t="s">
        <v>42</v>
      </c>
      <c r="E7" s="198" t="s">
        <v>43</v>
      </c>
      <c r="F7" s="198" t="s">
        <v>273</v>
      </c>
      <c r="G7" s="198" t="s">
        <v>316</v>
      </c>
      <c r="H7" s="198" t="s">
        <v>489</v>
      </c>
      <c r="I7" s="126" t="s">
        <v>513</v>
      </c>
      <c r="J7" s="126" t="s">
        <v>593</v>
      </c>
      <c r="K7" s="126" t="s">
        <v>633</v>
      </c>
      <c r="L7" s="126" t="s">
        <v>649</v>
      </c>
      <c r="M7" s="126" t="s">
        <v>678</v>
      </c>
      <c r="N7" s="126" t="s">
        <v>688</v>
      </c>
      <c r="O7" s="126" t="s">
        <v>738</v>
      </c>
      <c r="P7" s="198"/>
      <c r="Q7" s="198" t="s">
        <v>40</v>
      </c>
      <c r="R7" s="198" t="s">
        <v>41</v>
      </c>
      <c r="S7" s="198" t="s">
        <v>42</v>
      </c>
      <c r="T7" s="198" t="s">
        <v>43</v>
      </c>
      <c r="U7" s="198" t="s">
        <v>273</v>
      </c>
      <c r="V7" s="198" t="s">
        <v>316</v>
      </c>
      <c r="W7" s="198" t="s">
        <v>489</v>
      </c>
      <c r="X7" s="126" t="s">
        <v>513</v>
      </c>
      <c r="Y7" s="126" t="s">
        <v>593</v>
      </c>
      <c r="Z7" s="126" t="s">
        <v>633</v>
      </c>
      <c r="AA7" s="126" t="s">
        <v>649</v>
      </c>
      <c r="AB7" s="126" t="s">
        <v>678</v>
      </c>
      <c r="AC7" s="126" t="s">
        <v>688</v>
      </c>
      <c r="AD7" s="126" t="s">
        <v>738</v>
      </c>
      <c r="AE7" s="126"/>
    </row>
    <row r="8" spans="1:30" ht="24" customHeight="1">
      <c r="A8" s="280" t="s">
        <v>23</v>
      </c>
      <c r="B8" s="227">
        <f aca="true" t="shared" si="0" ref="B8:U8">SUM(B9:B30)</f>
        <v>10</v>
      </c>
      <c r="C8" s="227">
        <f t="shared" si="0"/>
        <v>12</v>
      </c>
      <c r="D8" s="227">
        <f t="shared" si="0"/>
        <v>10</v>
      </c>
      <c r="E8" s="227">
        <f t="shared" si="0"/>
        <v>7</v>
      </c>
      <c r="F8" s="227">
        <f t="shared" si="0"/>
        <v>11</v>
      </c>
      <c r="G8" s="227">
        <v>7</v>
      </c>
      <c r="H8" s="227">
        <v>8</v>
      </c>
      <c r="I8" s="227">
        <v>8</v>
      </c>
      <c r="J8" s="227">
        <v>5</v>
      </c>
      <c r="K8" s="227">
        <v>8</v>
      </c>
      <c r="L8" s="227">
        <v>13</v>
      </c>
      <c r="M8" s="227">
        <v>19</v>
      </c>
      <c r="N8" s="227">
        <v>18</v>
      </c>
      <c r="O8" s="227">
        <v>20</v>
      </c>
      <c r="P8" s="227"/>
      <c r="Q8" s="227">
        <f t="shared" si="0"/>
        <v>1</v>
      </c>
      <c r="R8" s="227">
        <f t="shared" si="0"/>
        <v>3</v>
      </c>
      <c r="S8" s="227">
        <f t="shared" si="0"/>
        <v>1</v>
      </c>
      <c r="T8" s="227">
        <f t="shared" si="0"/>
        <v>1</v>
      </c>
      <c r="U8" s="227">
        <f t="shared" si="0"/>
        <v>5</v>
      </c>
      <c r="V8" s="227">
        <v>5</v>
      </c>
      <c r="W8" s="227">
        <v>2</v>
      </c>
      <c r="X8" s="227">
        <v>2</v>
      </c>
      <c r="Y8" s="227">
        <v>2</v>
      </c>
      <c r="Z8" s="227">
        <v>3</v>
      </c>
      <c r="AA8" s="231">
        <v>2</v>
      </c>
      <c r="AB8" s="231">
        <v>1</v>
      </c>
      <c r="AC8" s="231">
        <v>5</v>
      </c>
      <c r="AD8" s="231">
        <v>7</v>
      </c>
    </row>
    <row r="9" spans="1:30" ht="12.75" customHeight="1">
      <c r="A9" s="280" t="s">
        <v>282</v>
      </c>
      <c r="B9" s="227">
        <v>0</v>
      </c>
      <c r="C9" s="227">
        <v>0</v>
      </c>
      <c r="D9" s="227">
        <v>0</v>
      </c>
      <c r="E9" s="227">
        <v>0</v>
      </c>
      <c r="F9" s="227">
        <v>1</v>
      </c>
      <c r="G9" s="227">
        <v>0</v>
      </c>
      <c r="H9" s="227">
        <v>0</v>
      </c>
      <c r="I9" s="227">
        <v>0</v>
      </c>
      <c r="J9" s="231">
        <v>0</v>
      </c>
      <c r="K9" s="231" t="s">
        <v>634</v>
      </c>
      <c r="L9" s="231" t="s">
        <v>634</v>
      </c>
      <c r="M9" s="231">
        <v>0</v>
      </c>
      <c r="N9" s="231">
        <v>0</v>
      </c>
      <c r="O9" s="231">
        <v>0</v>
      </c>
      <c r="P9" s="227"/>
      <c r="Q9" s="227">
        <v>0</v>
      </c>
      <c r="R9" s="227">
        <v>0</v>
      </c>
      <c r="S9" s="227">
        <v>0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231">
        <v>0</v>
      </c>
      <c r="Z9" s="231">
        <v>0</v>
      </c>
      <c r="AA9" s="231">
        <v>0</v>
      </c>
      <c r="AB9" s="231">
        <v>0</v>
      </c>
      <c r="AC9" s="231">
        <v>0</v>
      </c>
      <c r="AD9" s="231">
        <v>0</v>
      </c>
    </row>
    <row r="10" spans="1:30" ht="12.75" customHeight="1">
      <c r="A10" s="280" t="s">
        <v>591</v>
      </c>
      <c r="B10" s="227">
        <v>1</v>
      </c>
      <c r="C10" s="227">
        <v>0</v>
      </c>
      <c r="D10" s="227">
        <v>0</v>
      </c>
      <c r="E10" s="227">
        <v>0</v>
      </c>
      <c r="F10" s="227">
        <v>0</v>
      </c>
      <c r="G10" s="227">
        <v>0</v>
      </c>
      <c r="H10" s="227">
        <v>0</v>
      </c>
      <c r="I10" s="227">
        <v>0</v>
      </c>
      <c r="J10" s="231">
        <v>0</v>
      </c>
      <c r="K10" s="231" t="s">
        <v>634</v>
      </c>
      <c r="L10" s="231" t="s">
        <v>634</v>
      </c>
      <c r="M10" s="231">
        <v>0</v>
      </c>
      <c r="N10" s="231">
        <v>0</v>
      </c>
      <c r="O10" s="231">
        <v>0</v>
      </c>
      <c r="P10" s="227"/>
      <c r="Q10" s="227">
        <v>1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31">
        <v>0</v>
      </c>
      <c r="Z10" s="231">
        <v>0</v>
      </c>
      <c r="AA10" s="231">
        <v>0</v>
      </c>
      <c r="AB10" s="231">
        <v>0</v>
      </c>
      <c r="AC10" s="231">
        <v>0</v>
      </c>
      <c r="AD10" s="231">
        <v>0</v>
      </c>
    </row>
    <row r="11" spans="1:30" ht="12.75" customHeight="1">
      <c r="A11" s="280" t="s">
        <v>117</v>
      </c>
      <c r="B11" s="227">
        <v>0</v>
      </c>
      <c r="C11" s="227">
        <v>2</v>
      </c>
      <c r="D11" s="227">
        <v>0</v>
      </c>
      <c r="E11" s="227">
        <v>1</v>
      </c>
      <c r="F11" s="227">
        <v>1</v>
      </c>
      <c r="G11" s="227">
        <v>2</v>
      </c>
      <c r="H11" s="227">
        <v>0</v>
      </c>
      <c r="I11" s="227">
        <v>0</v>
      </c>
      <c r="J11" s="231">
        <v>0</v>
      </c>
      <c r="K11" s="231" t="s">
        <v>634</v>
      </c>
      <c r="L11" s="231" t="s">
        <v>634</v>
      </c>
      <c r="M11" s="231">
        <v>0</v>
      </c>
      <c r="N11" s="231">
        <v>0</v>
      </c>
      <c r="O11" s="231">
        <v>3</v>
      </c>
      <c r="P11" s="227"/>
      <c r="Q11" s="227">
        <v>0</v>
      </c>
      <c r="R11" s="227">
        <v>0</v>
      </c>
      <c r="S11" s="227">
        <v>0</v>
      </c>
      <c r="T11" s="227">
        <v>0</v>
      </c>
      <c r="U11" s="227">
        <v>1</v>
      </c>
      <c r="V11" s="227">
        <v>0</v>
      </c>
      <c r="W11" s="227">
        <v>1</v>
      </c>
      <c r="X11" s="227">
        <v>0</v>
      </c>
      <c r="Y11" s="231">
        <v>0</v>
      </c>
      <c r="Z11" s="231">
        <v>0</v>
      </c>
      <c r="AA11" s="231">
        <v>0</v>
      </c>
      <c r="AB11" s="231">
        <v>0</v>
      </c>
      <c r="AC11" s="231">
        <v>0</v>
      </c>
      <c r="AD11" s="231">
        <v>0</v>
      </c>
    </row>
    <row r="12" spans="1:30" ht="12.75" customHeight="1">
      <c r="A12" s="281" t="s">
        <v>637</v>
      </c>
      <c r="B12" s="231" t="s">
        <v>634</v>
      </c>
      <c r="C12" s="231" t="s">
        <v>634</v>
      </c>
      <c r="D12" s="231" t="s">
        <v>634</v>
      </c>
      <c r="E12" s="231" t="s">
        <v>634</v>
      </c>
      <c r="F12" s="231" t="s">
        <v>634</v>
      </c>
      <c r="G12" s="231" t="s">
        <v>634</v>
      </c>
      <c r="H12" s="231" t="s">
        <v>634</v>
      </c>
      <c r="I12" s="231" t="s">
        <v>634</v>
      </c>
      <c r="J12" s="231"/>
      <c r="K12" s="231">
        <v>1</v>
      </c>
      <c r="L12" s="231">
        <v>1</v>
      </c>
      <c r="M12" s="231">
        <v>1</v>
      </c>
      <c r="N12" s="231">
        <v>0</v>
      </c>
      <c r="O12" s="231">
        <v>0</v>
      </c>
      <c r="P12" s="227"/>
      <c r="Q12" s="231" t="s">
        <v>634</v>
      </c>
      <c r="R12" s="231" t="s">
        <v>634</v>
      </c>
      <c r="S12" s="231" t="s">
        <v>634</v>
      </c>
      <c r="T12" s="231" t="s">
        <v>634</v>
      </c>
      <c r="U12" s="231" t="s">
        <v>634</v>
      </c>
      <c r="V12" s="231" t="s">
        <v>634</v>
      </c>
      <c r="W12" s="231" t="s">
        <v>634</v>
      </c>
      <c r="X12" s="231" t="s">
        <v>634</v>
      </c>
      <c r="Y12" s="231" t="s">
        <v>634</v>
      </c>
      <c r="Z12" s="231" t="s">
        <v>634</v>
      </c>
      <c r="AA12" s="231">
        <v>0</v>
      </c>
      <c r="AB12" s="231">
        <v>0</v>
      </c>
      <c r="AC12" s="67">
        <v>1</v>
      </c>
      <c r="AD12" s="231">
        <v>0</v>
      </c>
    </row>
    <row r="13" spans="1:30" ht="12.75" customHeight="1">
      <c r="A13" s="281" t="s">
        <v>592</v>
      </c>
      <c r="B13" s="227">
        <v>0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1</v>
      </c>
      <c r="J13" s="227">
        <v>1</v>
      </c>
      <c r="K13" s="231">
        <v>1</v>
      </c>
      <c r="L13" s="231">
        <v>1</v>
      </c>
      <c r="M13" s="231">
        <v>1</v>
      </c>
      <c r="N13" s="231">
        <v>0</v>
      </c>
      <c r="O13" s="231">
        <v>0</v>
      </c>
      <c r="P13" s="227"/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31">
        <v>0</v>
      </c>
      <c r="Z13" s="231">
        <v>0</v>
      </c>
      <c r="AA13" s="231">
        <v>0</v>
      </c>
      <c r="AB13" s="231">
        <v>0</v>
      </c>
      <c r="AC13" s="231">
        <v>0</v>
      </c>
      <c r="AD13" s="231">
        <v>0</v>
      </c>
    </row>
    <row r="14" spans="1:30" ht="12.75" customHeight="1">
      <c r="A14" s="281" t="s">
        <v>680</v>
      </c>
      <c r="B14" s="227">
        <v>0</v>
      </c>
      <c r="C14" s="227">
        <v>0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31">
        <v>1</v>
      </c>
      <c r="N14" s="231">
        <v>1</v>
      </c>
      <c r="O14" s="231">
        <v>0</v>
      </c>
      <c r="P14" s="227"/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31">
        <v>0</v>
      </c>
      <c r="AC14" s="231">
        <v>0</v>
      </c>
      <c r="AD14" s="231">
        <v>0</v>
      </c>
    </row>
    <row r="15" spans="1:30" ht="12.75" customHeight="1">
      <c r="A15" s="280" t="s">
        <v>118</v>
      </c>
      <c r="B15" s="227">
        <v>6</v>
      </c>
      <c r="C15" s="227">
        <v>6</v>
      </c>
      <c r="D15" s="227">
        <v>6</v>
      </c>
      <c r="E15" s="227">
        <v>1</v>
      </c>
      <c r="F15" s="227">
        <v>0</v>
      </c>
      <c r="G15" s="227">
        <v>0</v>
      </c>
      <c r="H15" s="227">
        <v>1</v>
      </c>
      <c r="I15" s="227">
        <v>1</v>
      </c>
      <c r="J15" s="227">
        <v>1</v>
      </c>
      <c r="K15" s="227">
        <v>1</v>
      </c>
      <c r="L15" s="227">
        <v>1</v>
      </c>
      <c r="M15" s="227">
        <v>1</v>
      </c>
      <c r="N15" s="227">
        <v>1</v>
      </c>
      <c r="O15" s="227">
        <v>1</v>
      </c>
      <c r="P15" s="227"/>
      <c r="Q15" s="227">
        <v>0</v>
      </c>
      <c r="R15" s="227">
        <v>3</v>
      </c>
      <c r="S15" s="227">
        <v>1</v>
      </c>
      <c r="T15" s="227">
        <v>1</v>
      </c>
      <c r="U15" s="227">
        <v>1</v>
      </c>
      <c r="V15" s="227">
        <v>1</v>
      </c>
      <c r="W15" s="227">
        <v>1</v>
      </c>
      <c r="X15" s="231">
        <v>1</v>
      </c>
      <c r="Y15" s="231">
        <v>0</v>
      </c>
      <c r="Z15" s="227">
        <v>1</v>
      </c>
      <c r="AA15" s="231">
        <v>0</v>
      </c>
      <c r="AB15" s="231">
        <v>0</v>
      </c>
      <c r="AC15" s="231">
        <v>1</v>
      </c>
      <c r="AD15" s="231">
        <v>0</v>
      </c>
    </row>
    <row r="16" spans="1:30" ht="12.75" customHeight="1">
      <c r="A16" s="281" t="s">
        <v>514</v>
      </c>
      <c r="B16" s="227">
        <v>0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1</v>
      </c>
      <c r="J16" s="227">
        <v>1</v>
      </c>
      <c r="K16" s="231" t="s">
        <v>634</v>
      </c>
      <c r="L16" s="231" t="s">
        <v>634</v>
      </c>
      <c r="M16" s="231">
        <v>1</v>
      </c>
      <c r="N16" s="231">
        <v>2</v>
      </c>
      <c r="O16" s="231">
        <v>2</v>
      </c>
      <c r="P16" s="227"/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31">
        <v>0</v>
      </c>
      <c r="Z16" s="231">
        <v>0</v>
      </c>
      <c r="AA16" s="231">
        <v>0</v>
      </c>
      <c r="AB16" s="231">
        <v>0</v>
      </c>
      <c r="AC16" s="231">
        <v>0</v>
      </c>
      <c r="AD16" s="231">
        <v>1</v>
      </c>
    </row>
    <row r="17" spans="1:30" ht="12.75" customHeight="1">
      <c r="A17" s="280" t="s">
        <v>490</v>
      </c>
      <c r="B17" s="227">
        <v>0</v>
      </c>
      <c r="C17" s="227">
        <v>0</v>
      </c>
      <c r="D17" s="227">
        <v>0</v>
      </c>
      <c r="E17" s="227">
        <v>0</v>
      </c>
      <c r="F17" s="227">
        <v>0</v>
      </c>
      <c r="G17" s="227">
        <v>0</v>
      </c>
      <c r="H17" s="227">
        <v>2</v>
      </c>
      <c r="I17" s="227">
        <v>0</v>
      </c>
      <c r="J17" s="231">
        <v>0</v>
      </c>
      <c r="K17" s="231">
        <v>1</v>
      </c>
      <c r="L17" s="231">
        <v>1</v>
      </c>
      <c r="M17" s="231">
        <v>3</v>
      </c>
      <c r="N17" s="231">
        <v>3</v>
      </c>
      <c r="O17" s="231">
        <v>1</v>
      </c>
      <c r="P17" s="227"/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52">
        <v>1</v>
      </c>
      <c r="Y17" s="231">
        <v>0</v>
      </c>
      <c r="Z17" s="231">
        <v>0</v>
      </c>
      <c r="AA17" s="231">
        <v>1</v>
      </c>
      <c r="AB17" s="231">
        <v>0</v>
      </c>
      <c r="AC17" s="231">
        <v>0</v>
      </c>
      <c r="AD17" s="231">
        <v>2</v>
      </c>
    </row>
    <row r="18" spans="1:30" ht="12.75" customHeight="1">
      <c r="A18" s="280" t="s">
        <v>119</v>
      </c>
      <c r="B18" s="227">
        <v>2</v>
      </c>
      <c r="C18" s="227">
        <v>2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31">
        <v>0</v>
      </c>
      <c r="K18" s="231" t="s">
        <v>634</v>
      </c>
      <c r="L18" s="231" t="s">
        <v>634</v>
      </c>
      <c r="M18" s="231">
        <v>0</v>
      </c>
      <c r="N18" s="231">
        <v>0</v>
      </c>
      <c r="O18" s="231">
        <v>0</v>
      </c>
      <c r="P18" s="227"/>
      <c r="Q18" s="227">
        <v>0</v>
      </c>
      <c r="R18" s="227">
        <v>0</v>
      </c>
      <c r="S18" s="227">
        <v>0</v>
      </c>
      <c r="T18" s="227">
        <v>0</v>
      </c>
      <c r="U18" s="227">
        <v>1</v>
      </c>
      <c r="V18" s="227">
        <v>0</v>
      </c>
      <c r="W18" s="227">
        <v>0</v>
      </c>
      <c r="X18" s="227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</row>
    <row r="19" spans="1:30" ht="12.75" customHeight="1">
      <c r="A19" s="280" t="s">
        <v>120</v>
      </c>
      <c r="B19" s="227">
        <v>1</v>
      </c>
      <c r="C19" s="227">
        <v>1</v>
      </c>
      <c r="D19" s="227">
        <v>1</v>
      </c>
      <c r="E19" s="227">
        <v>2</v>
      </c>
      <c r="F19" s="227">
        <v>2</v>
      </c>
      <c r="G19" s="227">
        <v>1</v>
      </c>
      <c r="H19" s="227">
        <v>0</v>
      </c>
      <c r="I19" s="227">
        <v>0</v>
      </c>
      <c r="J19" s="234">
        <v>0</v>
      </c>
      <c r="K19" s="231">
        <v>1</v>
      </c>
      <c r="L19" s="231">
        <v>1</v>
      </c>
      <c r="M19" s="231">
        <v>2</v>
      </c>
      <c r="N19" s="231">
        <v>1</v>
      </c>
      <c r="O19" s="231">
        <v>1</v>
      </c>
      <c r="P19" s="227"/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1</v>
      </c>
      <c r="W19" s="227">
        <v>0</v>
      </c>
      <c r="X19" s="227">
        <v>0</v>
      </c>
      <c r="Y19" s="231">
        <v>0</v>
      </c>
      <c r="Z19" s="231">
        <v>0</v>
      </c>
      <c r="AA19" s="231">
        <v>1</v>
      </c>
      <c r="AB19" s="231">
        <v>0</v>
      </c>
      <c r="AC19" s="231">
        <v>1</v>
      </c>
      <c r="AD19" s="231">
        <v>0</v>
      </c>
    </row>
    <row r="20" spans="1:30" ht="12.75" customHeight="1">
      <c r="A20" s="281" t="s">
        <v>652</v>
      </c>
      <c r="B20" s="227">
        <v>0</v>
      </c>
      <c r="C20" s="227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34">
        <v>0</v>
      </c>
      <c r="K20" s="231">
        <v>0</v>
      </c>
      <c r="L20" s="231">
        <v>2</v>
      </c>
      <c r="M20" s="231">
        <v>2</v>
      </c>
      <c r="N20" s="231">
        <v>4</v>
      </c>
      <c r="O20" s="231">
        <v>5</v>
      </c>
      <c r="P20" s="227"/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0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1</v>
      </c>
    </row>
    <row r="21" spans="1:30" ht="12.75" customHeight="1">
      <c r="A21" s="280" t="s">
        <v>317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1</v>
      </c>
      <c r="H21" s="227">
        <v>1</v>
      </c>
      <c r="I21" s="227">
        <v>1</v>
      </c>
      <c r="J21" s="231">
        <v>0</v>
      </c>
      <c r="K21" s="231" t="s">
        <v>634</v>
      </c>
      <c r="L21" s="231">
        <v>1</v>
      </c>
      <c r="M21" s="231">
        <v>1</v>
      </c>
      <c r="N21" s="231">
        <v>1</v>
      </c>
      <c r="O21" s="231">
        <v>1</v>
      </c>
      <c r="P21" s="227"/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1</v>
      </c>
      <c r="Z21" s="231">
        <v>0</v>
      </c>
      <c r="AA21" s="231">
        <v>0</v>
      </c>
      <c r="AB21" s="231">
        <v>0</v>
      </c>
      <c r="AC21" s="231">
        <v>1</v>
      </c>
      <c r="AD21" s="231">
        <v>0</v>
      </c>
    </row>
    <row r="22" spans="1:30" ht="12.75" customHeight="1">
      <c r="A22" s="280" t="s">
        <v>121</v>
      </c>
      <c r="B22" s="227">
        <v>0</v>
      </c>
      <c r="C22" s="227">
        <v>1</v>
      </c>
      <c r="D22" s="227">
        <v>3</v>
      </c>
      <c r="E22" s="227">
        <v>2</v>
      </c>
      <c r="F22" s="227">
        <v>4</v>
      </c>
      <c r="G22" s="227">
        <v>2</v>
      </c>
      <c r="H22" s="227">
        <v>0</v>
      </c>
      <c r="I22" s="227">
        <v>0</v>
      </c>
      <c r="J22" s="231">
        <v>0</v>
      </c>
      <c r="K22" s="231" t="s">
        <v>634</v>
      </c>
      <c r="L22" s="231" t="s">
        <v>634</v>
      </c>
      <c r="M22" s="231">
        <v>0</v>
      </c>
      <c r="N22" s="231">
        <v>0</v>
      </c>
      <c r="O22" s="231">
        <v>0</v>
      </c>
      <c r="P22" s="227"/>
      <c r="Q22" s="227">
        <v>0</v>
      </c>
      <c r="R22" s="227">
        <v>0</v>
      </c>
      <c r="S22" s="227">
        <v>0</v>
      </c>
      <c r="T22" s="227">
        <v>0</v>
      </c>
      <c r="U22" s="227">
        <v>1</v>
      </c>
      <c r="V22" s="227">
        <v>1</v>
      </c>
      <c r="W22" s="227">
        <v>0</v>
      </c>
      <c r="X22" s="227">
        <v>0</v>
      </c>
      <c r="Y22" s="231">
        <v>0</v>
      </c>
      <c r="Z22" s="231">
        <v>0</v>
      </c>
      <c r="AA22" s="231">
        <v>0</v>
      </c>
      <c r="AB22" s="231">
        <v>0</v>
      </c>
      <c r="AC22" s="231">
        <v>0</v>
      </c>
      <c r="AD22" s="231">
        <v>0</v>
      </c>
    </row>
    <row r="23" spans="1:30" ht="12.75" customHeight="1">
      <c r="A23" s="109" t="s">
        <v>651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31">
        <v>1</v>
      </c>
      <c r="M23" s="231">
        <v>1</v>
      </c>
      <c r="N23" s="231">
        <v>1</v>
      </c>
      <c r="O23" s="231">
        <v>1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31"/>
      <c r="Z23" s="231"/>
      <c r="AA23" s="231">
        <v>0</v>
      </c>
      <c r="AB23" s="231">
        <v>0</v>
      </c>
      <c r="AC23" s="231">
        <v>0</v>
      </c>
      <c r="AD23" s="231">
        <v>1</v>
      </c>
    </row>
    <row r="24" spans="1:30" ht="12.75" customHeight="1">
      <c r="A24" s="280" t="s">
        <v>283</v>
      </c>
      <c r="B24" s="227">
        <v>0</v>
      </c>
      <c r="C24" s="227">
        <v>0</v>
      </c>
      <c r="D24" s="227">
        <v>0</v>
      </c>
      <c r="E24" s="227">
        <v>0</v>
      </c>
      <c r="F24" s="227">
        <v>1</v>
      </c>
      <c r="G24" s="227">
        <v>0</v>
      </c>
      <c r="H24" s="227">
        <v>1</v>
      </c>
      <c r="I24" s="227">
        <v>1</v>
      </c>
      <c r="J24" s="227">
        <v>1</v>
      </c>
      <c r="K24" s="227">
        <v>1</v>
      </c>
      <c r="L24" s="231" t="s">
        <v>634</v>
      </c>
      <c r="M24" s="231">
        <v>0</v>
      </c>
      <c r="N24" s="231">
        <v>0</v>
      </c>
      <c r="O24" s="231">
        <v>1</v>
      </c>
      <c r="P24" s="227"/>
      <c r="Q24" s="227">
        <v>0</v>
      </c>
      <c r="R24" s="227">
        <v>0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231">
        <v>0</v>
      </c>
      <c r="Z24" s="227">
        <v>1</v>
      </c>
      <c r="AA24" s="231">
        <v>0</v>
      </c>
      <c r="AB24" s="231">
        <v>0</v>
      </c>
      <c r="AC24" s="231">
        <v>0</v>
      </c>
      <c r="AD24" s="231">
        <v>0</v>
      </c>
    </row>
    <row r="25" spans="1:30" ht="12.75" customHeight="1">
      <c r="A25" s="282" t="s">
        <v>110</v>
      </c>
      <c r="B25" s="227">
        <v>0</v>
      </c>
      <c r="C25" s="227">
        <v>0</v>
      </c>
      <c r="D25" s="227">
        <v>0</v>
      </c>
      <c r="E25" s="227">
        <v>0</v>
      </c>
      <c r="F25" s="227">
        <v>1</v>
      </c>
      <c r="G25" s="227">
        <v>0</v>
      </c>
      <c r="H25" s="227">
        <v>2</v>
      </c>
      <c r="I25" s="227">
        <v>2</v>
      </c>
      <c r="J25" s="227">
        <v>1</v>
      </c>
      <c r="K25" s="231" t="s">
        <v>634</v>
      </c>
      <c r="L25" s="231">
        <v>1</v>
      </c>
      <c r="M25" s="231">
        <v>1</v>
      </c>
      <c r="N25" s="231">
        <v>2</v>
      </c>
      <c r="O25" s="231">
        <v>1</v>
      </c>
      <c r="P25" s="227"/>
      <c r="Q25" s="227">
        <v>0</v>
      </c>
      <c r="R25" s="227">
        <v>0</v>
      </c>
      <c r="S25" s="227">
        <v>0</v>
      </c>
      <c r="T25" s="227">
        <v>0</v>
      </c>
      <c r="U25" s="227">
        <v>1</v>
      </c>
      <c r="V25" s="227">
        <v>1</v>
      </c>
      <c r="W25" s="227">
        <v>0</v>
      </c>
      <c r="X25" s="227">
        <v>0</v>
      </c>
      <c r="Y25" s="231">
        <v>0</v>
      </c>
      <c r="Z25" s="227">
        <v>1</v>
      </c>
      <c r="AA25" s="231">
        <v>0</v>
      </c>
      <c r="AB25" s="231">
        <v>1</v>
      </c>
      <c r="AC25" s="231">
        <v>0</v>
      </c>
      <c r="AD25" s="231">
        <v>1</v>
      </c>
    </row>
    <row r="26" spans="1:30" ht="12.75" customHeight="1">
      <c r="A26" s="280" t="s">
        <v>318</v>
      </c>
      <c r="B26" s="227">
        <v>0</v>
      </c>
      <c r="C26" s="227">
        <v>0</v>
      </c>
      <c r="D26" s="227">
        <v>0</v>
      </c>
      <c r="E26" s="227">
        <v>0</v>
      </c>
      <c r="F26" s="227">
        <v>0</v>
      </c>
      <c r="G26" s="227">
        <v>1</v>
      </c>
      <c r="H26" s="227">
        <v>1</v>
      </c>
      <c r="I26" s="227">
        <v>1</v>
      </c>
      <c r="J26" s="231">
        <v>0</v>
      </c>
      <c r="K26" s="231" t="s">
        <v>634</v>
      </c>
      <c r="L26" s="231" t="s">
        <v>634</v>
      </c>
      <c r="M26" s="231">
        <v>0</v>
      </c>
      <c r="N26" s="231">
        <v>0</v>
      </c>
      <c r="O26" s="231">
        <v>0</v>
      </c>
      <c r="P26" s="227"/>
      <c r="Q26" s="227">
        <v>0</v>
      </c>
      <c r="R26" s="227">
        <v>0</v>
      </c>
      <c r="S26" s="227">
        <v>0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227">
        <v>1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</row>
    <row r="27" spans="1:30" ht="12.75" customHeight="1">
      <c r="A27" s="281" t="s">
        <v>636</v>
      </c>
      <c r="B27" s="227">
        <v>0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31">
        <v>0</v>
      </c>
      <c r="K27" s="231">
        <v>1</v>
      </c>
      <c r="L27" s="231">
        <v>1</v>
      </c>
      <c r="M27" s="231">
        <v>1</v>
      </c>
      <c r="N27" s="231">
        <v>0</v>
      </c>
      <c r="O27" s="231">
        <v>0</v>
      </c>
      <c r="P27" s="227"/>
      <c r="Q27" s="227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</row>
    <row r="28" spans="1:30" ht="12.75" customHeight="1">
      <c r="A28" s="281" t="s">
        <v>653</v>
      </c>
      <c r="B28" s="227">
        <v>0</v>
      </c>
      <c r="C28" s="227">
        <v>0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227">
        <v>0</v>
      </c>
      <c r="L28" s="231">
        <v>1</v>
      </c>
      <c r="M28" s="231">
        <v>1</v>
      </c>
      <c r="N28" s="231">
        <v>1</v>
      </c>
      <c r="O28" s="231">
        <v>2</v>
      </c>
      <c r="P28" s="227"/>
      <c r="Q28" s="227"/>
      <c r="R28" s="227"/>
      <c r="S28" s="227"/>
      <c r="T28" s="227"/>
      <c r="U28" s="227"/>
      <c r="V28" s="227"/>
      <c r="W28" s="227"/>
      <c r="X28" s="227"/>
      <c r="Y28" s="231"/>
      <c r="Z28" s="231"/>
      <c r="AA28" s="231">
        <v>0</v>
      </c>
      <c r="AB28" s="231">
        <v>0</v>
      </c>
      <c r="AC28" s="231">
        <v>0</v>
      </c>
      <c r="AD28" s="231">
        <v>1</v>
      </c>
    </row>
    <row r="29" spans="1:30" ht="12.75" customHeight="1">
      <c r="A29" s="281" t="s">
        <v>638</v>
      </c>
      <c r="B29" s="231">
        <v>0</v>
      </c>
      <c r="C29" s="231">
        <v>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1</v>
      </c>
      <c r="L29" s="231">
        <v>1</v>
      </c>
      <c r="M29" s="231">
        <v>1</v>
      </c>
      <c r="N29" s="231">
        <v>0</v>
      </c>
      <c r="O29" s="231">
        <v>0</v>
      </c>
      <c r="P29" s="227"/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31">
        <v>0</v>
      </c>
      <c r="X29" s="231">
        <v>0</v>
      </c>
      <c r="Y29" s="231">
        <v>0</v>
      </c>
      <c r="Z29" s="231">
        <v>0</v>
      </c>
      <c r="AA29" s="231">
        <v>0</v>
      </c>
      <c r="AB29" s="231">
        <v>0</v>
      </c>
      <c r="AC29" s="231">
        <v>1</v>
      </c>
      <c r="AD29" s="231">
        <v>0</v>
      </c>
    </row>
    <row r="30" spans="1:30" ht="12.75" customHeight="1">
      <c r="A30" s="280" t="s">
        <v>122</v>
      </c>
      <c r="B30" s="227">
        <v>0</v>
      </c>
      <c r="C30" s="227">
        <v>0</v>
      </c>
      <c r="D30" s="227">
        <v>0</v>
      </c>
      <c r="E30" s="227">
        <v>1</v>
      </c>
      <c r="F30" s="227">
        <v>1</v>
      </c>
      <c r="G30" s="227">
        <v>0</v>
      </c>
      <c r="H30" s="227">
        <v>0</v>
      </c>
      <c r="I30" s="227">
        <v>0</v>
      </c>
      <c r="J30" s="231">
        <v>0</v>
      </c>
      <c r="K30" s="231" t="s">
        <v>634</v>
      </c>
      <c r="L30" s="231" t="s">
        <v>634</v>
      </c>
      <c r="M30" s="231">
        <v>1</v>
      </c>
      <c r="N30" s="231">
        <v>1</v>
      </c>
      <c r="O30" s="231">
        <v>1</v>
      </c>
      <c r="P30" s="227"/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1</v>
      </c>
      <c r="W30" s="227">
        <v>0</v>
      </c>
      <c r="X30" s="227">
        <v>0</v>
      </c>
      <c r="Y30" s="231">
        <v>0</v>
      </c>
      <c r="Z30" s="231">
        <v>0</v>
      </c>
      <c r="AA30" s="231">
        <v>0</v>
      </c>
      <c r="AB30" s="231">
        <v>0</v>
      </c>
      <c r="AC30" s="231">
        <v>0</v>
      </c>
      <c r="AD30" s="231">
        <v>0</v>
      </c>
    </row>
    <row r="31" spans="1:22" ht="12.75" customHeight="1">
      <c r="A31" s="178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</row>
    <row r="32" ht="12.75" customHeight="1">
      <c r="A32" s="67" t="s">
        <v>285</v>
      </c>
    </row>
    <row r="33" ht="12.75" customHeight="1">
      <c r="A33" s="67" t="s">
        <v>301</v>
      </c>
    </row>
    <row r="36" ht="12.75" customHeight="1">
      <c r="A36" s="109"/>
    </row>
    <row r="37" ht="12.75" customHeight="1">
      <c r="A37" s="109"/>
    </row>
    <row r="38" ht="12.75" customHeight="1">
      <c r="A38" s="109"/>
    </row>
    <row r="39" ht="12.75" customHeight="1">
      <c r="A39" s="109"/>
    </row>
    <row r="40" ht="12.75" customHeight="1">
      <c r="A40" s="109"/>
    </row>
    <row r="41" ht="12.75" customHeight="1">
      <c r="A41" s="109"/>
    </row>
    <row r="42" ht="12.75" customHeight="1">
      <c r="A42" s="109"/>
    </row>
    <row r="43" ht="12.75" customHeight="1">
      <c r="A43" s="109"/>
    </row>
    <row r="44" ht="12.75" customHeight="1">
      <c r="A44" s="109"/>
    </row>
    <row r="45" ht="12.75" customHeight="1">
      <c r="A45" s="109"/>
    </row>
    <row r="46" ht="12.75" customHeight="1">
      <c r="A46" s="109"/>
    </row>
    <row r="47" ht="12.75" customHeight="1">
      <c r="A47" s="109"/>
    </row>
    <row r="48" ht="12.75" customHeight="1">
      <c r="A48" s="109"/>
    </row>
  </sheetData>
  <sheetProtection/>
  <mergeCells count="5">
    <mergeCell ref="A5:A7"/>
    <mergeCell ref="Q5:AC5"/>
    <mergeCell ref="B5:N5"/>
    <mergeCell ref="B6:N6"/>
    <mergeCell ref="Q6:AC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3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8.57421875" style="11" customWidth="1"/>
    <col min="2" max="2" width="18.7109375" style="2" customWidth="1"/>
    <col min="3" max="3" width="27.7109375" style="2" bestFit="1" customWidth="1"/>
    <col min="4" max="4" width="14.140625" style="2" bestFit="1" customWidth="1"/>
    <col min="5" max="5" width="13.57421875" style="2" bestFit="1" customWidth="1"/>
    <col min="6" max="6" width="9.28125" style="2" bestFit="1" customWidth="1"/>
    <col min="7" max="7" width="13.00390625" style="2" bestFit="1" customWidth="1"/>
    <col min="8" max="16384" width="11.421875" style="2" customWidth="1"/>
  </cols>
  <sheetData>
    <row r="1" ht="12.75" customHeight="1">
      <c r="A1" s="11" t="s">
        <v>126</v>
      </c>
    </row>
    <row r="2" ht="12.75" customHeight="1">
      <c r="A2" s="11" t="s">
        <v>127</v>
      </c>
    </row>
    <row r="5" spans="1:7" ht="24" customHeight="1">
      <c r="A5" s="384" t="s">
        <v>21</v>
      </c>
      <c r="B5" s="385" t="s">
        <v>266</v>
      </c>
      <c r="C5" s="385" t="s">
        <v>267</v>
      </c>
      <c r="D5" s="385" t="s">
        <v>124</v>
      </c>
      <c r="E5" s="384" t="s">
        <v>125</v>
      </c>
      <c r="F5" s="384"/>
      <c r="G5" s="385" t="s">
        <v>47</v>
      </c>
    </row>
    <row r="6" spans="1:7" s="6" customFormat="1" ht="12.75">
      <c r="A6" s="384"/>
      <c r="B6" s="385"/>
      <c r="C6" s="414"/>
      <c r="D6" s="385"/>
      <c r="E6" s="77" t="s">
        <v>1</v>
      </c>
      <c r="F6" s="77" t="s">
        <v>2</v>
      </c>
      <c r="G6" s="385"/>
    </row>
    <row r="7" spans="1:7" ht="12.75">
      <c r="A7" s="1">
        <v>1990</v>
      </c>
      <c r="B7" s="31">
        <v>182</v>
      </c>
      <c r="C7" s="90">
        <v>54</v>
      </c>
      <c r="D7" s="31">
        <v>33</v>
      </c>
      <c r="E7" s="31">
        <v>38</v>
      </c>
      <c r="F7" s="31">
        <v>144</v>
      </c>
      <c r="G7" s="31">
        <v>88</v>
      </c>
    </row>
    <row r="8" spans="1:7" ht="12.75">
      <c r="A8" s="1">
        <v>1991</v>
      </c>
      <c r="B8" s="31">
        <v>169</v>
      </c>
      <c r="C8" s="90">
        <v>51</v>
      </c>
      <c r="D8" s="31">
        <v>19</v>
      </c>
      <c r="E8" s="31">
        <v>31</v>
      </c>
      <c r="F8" s="31">
        <v>138</v>
      </c>
      <c r="G8" s="31">
        <v>135</v>
      </c>
    </row>
    <row r="9" spans="1:7" ht="12.75">
      <c r="A9" s="1">
        <v>1992</v>
      </c>
      <c r="B9" s="31">
        <v>214</v>
      </c>
      <c r="C9" s="90" t="s">
        <v>24</v>
      </c>
      <c r="D9" s="31">
        <v>13</v>
      </c>
      <c r="E9" s="31">
        <v>45</v>
      </c>
      <c r="F9" s="31">
        <v>169</v>
      </c>
      <c r="G9" s="31">
        <v>163</v>
      </c>
    </row>
    <row r="10" spans="1:7" ht="12.75">
      <c r="A10" s="1">
        <v>1993</v>
      </c>
      <c r="B10" s="31">
        <v>223</v>
      </c>
      <c r="C10" s="90" t="s">
        <v>24</v>
      </c>
      <c r="D10" s="31">
        <v>23</v>
      </c>
      <c r="E10" s="31">
        <v>43</v>
      </c>
      <c r="F10" s="31">
        <v>180</v>
      </c>
      <c r="G10" s="31">
        <v>153</v>
      </c>
    </row>
    <row r="11" spans="1:7" s="6" customFormat="1" ht="12.75">
      <c r="A11" s="7">
        <v>1994</v>
      </c>
      <c r="B11" s="86">
        <v>243</v>
      </c>
      <c r="C11" s="93" t="s">
        <v>24</v>
      </c>
      <c r="D11" s="86">
        <v>33</v>
      </c>
      <c r="E11" s="86">
        <v>41</v>
      </c>
      <c r="F11" s="86">
        <v>202</v>
      </c>
      <c r="G11" s="86">
        <v>160</v>
      </c>
    </row>
    <row r="12" spans="1:7" ht="12.75">
      <c r="A12" s="1">
        <v>1995</v>
      </c>
      <c r="B12" s="31">
        <v>264</v>
      </c>
      <c r="C12" s="90" t="s">
        <v>24</v>
      </c>
      <c r="D12" s="31">
        <v>47</v>
      </c>
      <c r="E12" s="31">
        <v>44</v>
      </c>
      <c r="F12" s="31">
        <v>220</v>
      </c>
      <c r="G12" s="31">
        <v>160</v>
      </c>
    </row>
    <row r="13" spans="1:7" ht="12.75">
      <c r="A13" s="1">
        <v>1996</v>
      </c>
      <c r="B13" s="31">
        <v>253</v>
      </c>
      <c r="C13" s="90" t="s">
        <v>24</v>
      </c>
      <c r="D13" s="31">
        <v>52</v>
      </c>
      <c r="E13" s="31">
        <v>32</v>
      </c>
      <c r="F13" s="31">
        <v>221</v>
      </c>
      <c r="G13" s="31">
        <v>170</v>
      </c>
    </row>
    <row r="14" spans="1:7" ht="12.75">
      <c r="A14" s="1">
        <v>1997</v>
      </c>
      <c r="B14" s="31">
        <v>335</v>
      </c>
      <c r="C14" s="90" t="s">
        <v>24</v>
      </c>
      <c r="D14" s="31">
        <v>27</v>
      </c>
      <c r="E14" s="31">
        <v>67</v>
      </c>
      <c r="F14" s="31">
        <v>268</v>
      </c>
      <c r="G14" s="31">
        <v>170</v>
      </c>
    </row>
    <row r="15" spans="1:7" ht="12.75">
      <c r="A15" s="1">
        <v>1998</v>
      </c>
      <c r="B15" s="31">
        <v>365</v>
      </c>
      <c r="C15" s="90" t="s">
        <v>24</v>
      </c>
      <c r="D15" s="31">
        <v>64</v>
      </c>
      <c r="E15" s="31">
        <v>70</v>
      </c>
      <c r="F15" s="31">
        <v>295</v>
      </c>
      <c r="G15" s="31">
        <v>226</v>
      </c>
    </row>
    <row r="16" spans="1:7" s="6" customFormat="1" ht="12.75">
      <c r="A16" s="7">
        <v>1999</v>
      </c>
      <c r="B16" s="86">
        <v>390</v>
      </c>
      <c r="C16" s="93">
        <v>92</v>
      </c>
      <c r="D16" s="86">
        <v>44</v>
      </c>
      <c r="E16" s="86" t="s">
        <v>24</v>
      </c>
      <c r="F16" s="86" t="s">
        <v>24</v>
      </c>
      <c r="G16" s="86">
        <v>249</v>
      </c>
    </row>
    <row r="17" spans="1:7" ht="12.75">
      <c r="A17" s="1">
        <v>2000</v>
      </c>
      <c r="B17" s="31">
        <v>404</v>
      </c>
      <c r="C17" s="90">
        <v>87</v>
      </c>
      <c r="D17" s="31">
        <v>103</v>
      </c>
      <c r="E17" s="31" t="s">
        <v>24</v>
      </c>
      <c r="F17" s="31" t="s">
        <v>24</v>
      </c>
      <c r="G17" s="31">
        <v>250</v>
      </c>
    </row>
    <row r="18" spans="1:7" ht="12.75">
      <c r="A18" s="1">
        <v>2001</v>
      </c>
      <c r="B18" s="31">
        <v>493</v>
      </c>
      <c r="C18" s="90">
        <v>128</v>
      </c>
      <c r="D18" s="31">
        <v>55</v>
      </c>
      <c r="E18" s="31" t="s">
        <v>24</v>
      </c>
      <c r="F18" s="31" t="s">
        <v>24</v>
      </c>
      <c r="G18" s="31">
        <v>219</v>
      </c>
    </row>
    <row r="19" spans="1:7" ht="12.75">
      <c r="A19" s="1">
        <v>2002</v>
      </c>
      <c r="B19" s="31">
        <v>597</v>
      </c>
      <c r="C19" s="90">
        <v>150</v>
      </c>
      <c r="D19" s="31">
        <v>102</v>
      </c>
      <c r="E19" s="31" t="s">
        <v>24</v>
      </c>
      <c r="F19" s="31" t="s">
        <v>24</v>
      </c>
      <c r="G19" s="31">
        <v>214</v>
      </c>
    </row>
    <row r="20" spans="1:7" ht="12.75" customHeight="1">
      <c r="A20" s="9"/>
      <c r="B20" s="61"/>
      <c r="C20" s="199"/>
      <c r="D20" s="62"/>
      <c r="E20" s="62"/>
      <c r="F20" s="63"/>
      <c r="G20" s="63"/>
    </row>
    <row r="21" spans="1:7" ht="12.75" customHeight="1">
      <c r="A21" s="11" t="s">
        <v>285</v>
      </c>
      <c r="C21" s="67"/>
      <c r="G21" s="12"/>
    </row>
    <row r="22" spans="1:3" ht="12.75" customHeight="1">
      <c r="A22" s="11" t="s">
        <v>302</v>
      </c>
      <c r="C22" s="67"/>
    </row>
    <row r="23" ht="12.75" customHeight="1">
      <c r="C23" s="67"/>
    </row>
    <row r="24" ht="12.75" customHeight="1">
      <c r="C24" s="67"/>
    </row>
    <row r="25" spans="1:3" ht="12.75" customHeight="1">
      <c r="A25" s="5" t="s">
        <v>6</v>
      </c>
      <c r="C25" s="67"/>
    </row>
    <row r="26" spans="1:3" ht="12.75" customHeight="1">
      <c r="A26" s="35" t="s">
        <v>559</v>
      </c>
      <c r="B26" s="2" t="s">
        <v>560</v>
      </c>
      <c r="C26" s="67"/>
    </row>
    <row r="27" spans="1:3" ht="12.75" customHeight="1">
      <c r="A27" s="9" t="s">
        <v>59</v>
      </c>
      <c r="B27" s="2" t="s">
        <v>561</v>
      </c>
      <c r="C27" s="67"/>
    </row>
    <row r="28" ht="12.75" customHeight="1">
      <c r="C28" s="67"/>
    </row>
    <row r="29" ht="12.75" customHeight="1">
      <c r="C29" s="67"/>
    </row>
    <row r="30" ht="12.75" customHeight="1">
      <c r="C30" s="67"/>
    </row>
    <row r="31" ht="12.75" customHeight="1">
      <c r="C31" s="67"/>
    </row>
    <row r="32" ht="12.75" customHeight="1">
      <c r="C32" s="67"/>
    </row>
    <row r="33" ht="12.75" customHeight="1">
      <c r="C33" s="67"/>
    </row>
    <row r="34" ht="12.75" customHeight="1">
      <c r="C34" s="67"/>
    </row>
    <row r="35" ht="12.75" customHeight="1">
      <c r="C35" s="67"/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ht="12.75" customHeight="1">
      <c r="C40" s="67"/>
    </row>
    <row r="41" ht="12.75" customHeight="1">
      <c r="C41" s="67"/>
    </row>
    <row r="42" ht="12.75" customHeight="1">
      <c r="C42" s="67"/>
    </row>
    <row r="43" ht="12.75" customHeight="1">
      <c r="C43" s="67"/>
    </row>
    <row r="44" ht="12.75" customHeight="1">
      <c r="C44" s="67"/>
    </row>
    <row r="45" ht="12.75" customHeight="1">
      <c r="C45" s="67"/>
    </row>
    <row r="46" ht="12.75" customHeight="1">
      <c r="C46" s="67"/>
    </row>
    <row r="47" ht="12.75" customHeight="1">
      <c r="C47" s="67"/>
    </row>
  </sheetData>
  <sheetProtection/>
  <mergeCells count="6">
    <mergeCell ref="G5:G6"/>
    <mergeCell ref="E5:F5"/>
    <mergeCell ref="B5:B6"/>
    <mergeCell ref="A5:A6"/>
    <mergeCell ref="C5:C6"/>
    <mergeCell ref="D5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8515625" style="67" customWidth="1"/>
    <col min="2" max="2" width="8.00390625" style="67" customWidth="1"/>
    <col min="3" max="3" width="4.57421875" style="67" bestFit="1" customWidth="1"/>
    <col min="4" max="4" width="9.7109375" style="67" customWidth="1"/>
    <col min="5" max="5" width="6.7109375" style="67" bestFit="1" customWidth="1"/>
    <col min="6" max="7" width="7.57421875" style="67" bestFit="1" customWidth="1"/>
    <col min="8" max="8" width="15.7109375" style="67" bestFit="1" customWidth="1"/>
    <col min="9" max="9" width="27.8515625" style="67" bestFit="1" customWidth="1"/>
    <col min="10" max="10" width="15.00390625" style="67" bestFit="1" customWidth="1"/>
    <col min="11" max="11" width="18.140625" style="67" bestFit="1" customWidth="1"/>
    <col min="12" max="12" width="4.57421875" style="67" bestFit="1" customWidth="1"/>
    <col min="13" max="13" width="8.28125" style="67" bestFit="1" customWidth="1"/>
    <col min="14" max="14" width="6.7109375" style="67" bestFit="1" customWidth="1"/>
    <col min="15" max="15" width="6.8515625" style="67" bestFit="1" customWidth="1"/>
    <col min="16" max="16" width="23.421875" style="67" bestFit="1" customWidth="1"/>
    <col min="17" max="17" width="13.140625" style="67" bestFit="1" customWidth="1"/>
    <col min="18" max="16384" width="11.421875" style="67" customWidth="1"/>
  </cols>
  <sheetData>
    <row r="1" ht="12.75" customHeight="1">
      <c r="A1" s="175" t="s">
        <v>515</v>
      </c>
    </row>
    <row r="2" ht="12.75" customHeight="1">
      <c r="A2" s="129" t="s">
        <v>762</v>
      </c>
    </row>
    <row r="5" spans="1:17" ht="14.25" customHeight="1">
      <c r="A5" s="383" t="s">
        <v>130</v>
      </c>
      <c r="B5" s="386" t="s">
        <v>131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</row>
    <row r="6" spans="1:18" ht="12.75" customHeight="1">
      <c r="A6" s="383"/>
      <c r="B6" s="383" t="s">
        <v>23</v>
      </c>
      <c r="C6" s="388" t="s">
        <v>128</v>
      </c>
      <c r="D6" s="388"/>
      <c r="E6" s="388"/>
      <c r="F6" s="388"/>
      <c r="G6" s="340" t="s">
        <v>692</v>
      </c>
      <c r="H6" s="75" t="s">
        <v>117</v>
      </c>
      <c r="I6" s="79" t="s">
        <v>528</v>
      </c>
      <c r="J6" s="75" t="s">
        <v>268</v>
      </c>
      <c r="K6" s="340" t="s">
        <v>694</v>
      </c>
      <c r="L6" s="388" t="s">
        <v>129</v>
      </c>
      <c r="M6" s="388"/>
      <c r="N6" s="388"/>
      <c r="O6" s="388"/>
      <c r="P6" s="75" t="s">
        <v>152</v>
      </c>
      <c r="Q6" s="75" t="s">
        <v>693</v>
      </c>
      <c r="R6" s="75"/>
    </row>
    <row r="7" spans="1:18" ht="12.75">
      <c r="A7" s="383"/>
      <c r="B7" s="383"/>
      <c r="C7" s="170"/>
      <c r="D7" s="170" t="s">
        <v>530</v>
      </c>
      <c r="E7" s="170" t="s">
        <v>531</v>
      </c>
      <c r="F7" s="170" t="s">
        <v>532</v>
      </c>
      <c r="G7" s="75"/>
      <c r="H7" s="75"/>
      <c r="I7" s="200"/>
      <c r="J7" s="75"/>
      <c r="K7" s="201"/>
      <c r="L7" s="170"/>
      <c r="M7" s="170" t="s">
        <v>530</v>
      </c>
      <c r="N7" s="170" t="s">
        <v>531</v>
      </c>
      <c r="O7" s="170" t="s">
        <v>532</v>
      </c>
      <c r="P7" s="75"/>
      <c r="Q7" s="75"/>
      <c r="R7" s="75"/>
    </row>
    <row r="8" spans="1:18" ht="12.75">
      <c r="A8" s="75"/>
      <c r="B8" s="75"/>
      <c r="C8" s="170"/>
      <c r="D8" s="170"/>
      <c r="E8" s="170"/>
      <c r="F8" s="170"/>
      <c r="G8" s="75"/>
      <c r="H8" s="75"/>
      <c r="I8" s="200"/>
      <c r="J8" s="75"/>
      <c r="K8" s="201"/>
      <c r="L8" s="170"/>
      <c r="M8" s="170"/>
      <c r="N8" s="170"/>
      <c r="O8" s="170"/>
      <c r="P8" s="75"/>
      <c r="Q8" s="75"/>
      <c r="R8" s="75"/>
    </row>
    <row r="9" spans="1:16" ht="12.75">
      <c r="A9" s="346" t="s">
        <v>115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7" ht="12.75">
      <c r="A10" s="297" t="s">
        <v>39</v>
      </c>
      <c r="B10" s="344">
        <v>358</v>
      </c>
      <c r="C10" s="344">
        <v>111</v>
      </c>
      <c r="D10" s="344">
        <v>67</v>
      </c>
      <c r="E10" s="344">
        <v>23</v>
      </c>
      <c r="F10" s="344">
        <v>21</v>
      </c>
      <c r="G10" s="344" t="s">
        <v>24</v>
      </c>
      <c r="H10" s="344">
        <v>195</v>
      </c>
      <c r="I10" s="344" t="s">
        <v>24</v>
      </c>
      <c r="J10" s="344">
        <v>0</v>
      </c>
      <c r="K10" s="344" t="s">
        <v>24</v>
      </c>
      <c r="L10" s="344">
        <v>44</v>
      </c>
      <c r="M10" s="344">
        <v>0</v>
      </c>
      <c r="N10" s="344">
        <v>34</v>
      </c>
      <c r="O10" s="344">
        <v>10</v>
      </c>
      <c r="P10" s="344" t="s">
        <v>24</v>
      </c>
      <c r="Q10" s="344">
        <v>8</v>
      </c>
    </row>
    <row r="11" spans="1:17" ht="12.75">
      <c r="A11" s="297" t="s">
        <v>40</v>
      </c>
      <c r="B11" s="344">
        <v>488</v>
      </c>
      <c r="C11" s="344">
        <v>149</v>
      </c>
      <c r="D11" s="344">
        <v>85</v>
      </c>
      <c r="E11" s="344">
        <v>54</v>
      </c>
      <c r="F11" s="344">
        <v>10</v>
      </c>
      <c r="G11" s="344" t="s">
        <v>24</v>
      </c>
      <c r="H11" s="344">
        <v>239</v>
      </c>
      <c r="I11" s="344" t="s">
        <v>24</v>
      </c>
      <c r="J11" s="344">
        <v>0</v>
      </c>
      <c r="K11" s="344" t="s">
        <v>24</v>
      </c>
      <c r="L11" s="344">
        <v>66</v>
      </c>
      <c r="M11" s="344">
        <v>0</v>
      </c>
      <c r="N11" s="344">
        <v>62</v>
      </c>
      <c r="O11" s="344">
        <v>4</v>
      </c>
      <c r="P11" s="344" t="s">
        <v>24</v>
      </c>
      <c r="Q11" s="344">
        <v>34</v>
      </c>
    </row>
    <row r="12" spans="1:17" ht="12.75">
      <c r="A12" s="297" t="s">
        <v>41</v>
      </c>
      <c r="B12" s="344">
        <v>499</v>
      </c>
      <c r="C12" s="344">
        <v>135</v>
      </c>
      <c r="D12" s="344">
        <v>81</v>
      </c>
      <c r="E12" s="344">
        <v>54</v>
      </c>
      <c r="F12" s="344">
        <v>0</v>
      </c>
      <c r="G12" s="344">
        <v>17</v>
      </c>
      <c r="H12" s="344">
        <v>165</v>
      </c>
      <c r="I12" s="344" t="s">
        <v>24</v>
      </c>
      <c r="J12" s="344">
        <v>23</v>
      </c>
      <c r="K12" s="344" t="s">
        <v>24</v>
      </c>
      <c r="L12" s="344">
        <v>137</v>
      </c>
      <c r="M12" s="344">
        <v>74</v>
      </c>
      <c r="N12" s="344">
        <v>63</v>
      </c>
      <c r="O12" s="344">
        <v>0</v>
      </c>
      <c r="P12" s="344" t="s">
        <v>24</v>
      </c>
      <c r="Q12" s="344">
        <v>22</v>
      </c>
    </row>
    <row r="13" spans="1:17" ht="12.75">
      <c r="A13" s="297" t="s">
        <v>42</v>
      </c>
      <c r="B13" s="344">
        <v>626</v>
      </c>
      <c r="C13" s="344">
        <v>166</v>
      </c>
      <c r="D13" s="344">
        <v>98</v>
      </c>
      <c r="E13" s="344">
        <v>68</v>
      </c>
      <c r="F13" s="344">
        <v>0</v>
      </c>
      <c r="G13" s="344">
        <v>34</v>
      </c>
      <c r="H13" s="344">
        <v>241</v>
      </c>
      <c r="I13" s="344" t="s">
        <v>24</v>
      </c>
      <c r="J13" s="344">
        <v>42</v>
      </c>
      <c r="K13" s="344" t="s">
        <v>24</v>
      </c>
      <c r="L13" s="344">
        <v>131</v>
      </c>
      <c r="M13" s="344">
        <v>72</v>
      </c>
      <c r="N13" s="344">
        <v>59</v>
      </c>
      <c r="O13" s="344">
        <v>0</v>
      </c>
      <c r="P13" s="344" t="s">
        <v>24</v>
      </c>
      <c r="Q13" s="344">
        <v>12</v>
      </c>
    </row>
    <row r="14" spans="1:17" ht="12.75">
      <c r="A14" s="297" t="s">
        <v>43</v>
      </c>
      <c r="B14" s="344">
        <v>633</v>
      </c>
      <c r="C14" s="344">
        <v>154</v>
      </c>
      <c r="D14" s="344">
        <v>96</v>
      </c>
      <c r="E14" s="344">
        <v>58</v>
      </c>
      <c r="F14" s="344">
        <v>0</v>
      </c>
      <c r="G14" s="344">
        <v>43</v>
      </c>
      <c r="H14" s="344">
        <v>278</v>
      </c>
      <c r="I14" s="344" t="s">
        <v>24</v>
      </c>
      <c r="J14" s="344">
        <v>51</v>
      </c>
      <c r="K14" s="344" t="s">
        <v>24</v>
      </c>
      <c r="L14" s="344">
        <v>105</v>
      </c>
      <c r="M14" s="344">
        <v>65</v>
      </c>
      <c r="N14" s="344">
        <v>40</v>
      </c>
      <c r="O14" s="344">
        <v>0</v>
      </c>
      <c r="P14" s="344" t="s">
        <v>24</v>
      </c>
      <c r="Q14" s="344">
        <v>2</v>
      </c>
    </row>
    <row r="15" spans="1:17" ht="12.75">
      <c r="A15" s="297" t="s">
        <v>273</v>
      </c>
      <c r="B15" s="344">
        <v>721</v>
      </c>
      <c r="C15" s="344">
        <v>163</v>
      </c>
      <c r="D15" s="344">
        <v>96</v>
      </c>
      <c r="E15" s="344">
        <v>67</v>
      </c>
      <c r="F15" s="344">
        <v>0</v>
      </c>
      <c r="G15" s="344">
        <v>57</v>
      </c>
      <c r="H15" s="344">
        <v>329</v>
      </c>
      <c r="I15" s="344" t="s">
        <v>24</v>
      </c>
      <c r="J15" s="344">
        <v>49</v>
      </c>
      <c r="K15" s="344" t="s">
        <v>24</v>
      </c>
      <c r="L15" s="344">
        <v>122</v>
      </c>
      <c r="M15" s="344">
        <v>74</v>
      </c>
      <c r="N15" s="344">
        <v>48</v>
      </c>
      <c r="O15" s="344">
        <v>0</v>
      </c>
      <c r="P15" s="344" t="s">
        <v>24</v>
      </c>
      <c r="Q15" s="344">
        <v>1</v>
      </c>
    </row>
    <row r="16" spans="1:17" ht="12.75">
      <c r="A16" s="298" t="s">
        <v>316</v>
      </c>
      <c r="B16" s="344">
        <v>713</v>
      </c>
      <c r="C16" s="344">
        <v>167</v>
      </c>
      <c r="D16" s="344">
        <v>99</v>
      </c>
      <c r="E16" s="344">
        <v>68</v>
      </c>
      <c r="F16" s="344">
        <v>0</v>
      </c>
      <c r="G16" s="344">
        <v>68</v>
      </c>
      <c r="H16" s="344">
        <v>292</v>
      </c>
      <c r="I16" s="344">
        <v>41</v>
      </c>
      <c r="J16" s="344">
        <v>52</v>
      </c>
      <c r="K16" s="344" t="s">
        <v>24</v>
      </c>
      <c r="L16" s="344">
        <v>88</v>
      </c>
      <c r="M16" s="344">
        <v>73</v>
      </c>
      <c r="N16" s="344">
        <v>15</v>
      </c>
      <c r="O16" s="344">
        <v>0</v>
      </c>
      <c r="P16" s="344" t="s">
        <v>24</v>
      </c>
      <c r="Q16" s="344">
        <v>5</v>
      </c>
    </row>
    <row r="17" spans="1:17" s="286" customFormat="1" ht="12.75">
      <c r="A17" s="299" t="s">
        <v>489</v>
      </c>
      <c r="B17" s="344">
        <v>738</v>
      </c>
      <c r="C17" s="344">
        <v>194</v>
      </c>
      <c r="D17" s="344">
        <v>136</v>
      </c>
      <c r="E17" s="344">
        <v>58</v>
      </c>
      <c r="F17" s="344">
        <v>0</v>
      </c>
      <c r="G17" s="344">
        <v>66</v>
      </c>
      <c r="H17" s="344">
        <v>270</v>
      </c>
      <c r="I17" s="344">
        <v>57</v>
      </c>
      <c r="J17" s="344">
        <v>50</v>
      </c>
      <c r="K17" s="344" t="s">
        <v>24</v>
      </c>
      <c r="L17" s="344">
        <v>78</v>
      </c>
      <c r="M17" s="344">
        <v>72</v>
      </c>
      <c r="N17" s="344">
        <v>6</v>
      </c>
      <c r="O17" s="344">
        <v>0</v>
      </c>
      <c r="P17" s="344">
        <v>14</v>
      </c>
      <c r="Q17" s="344">
        <v>9</v>
      </c>
    </row>
    <row r="18" spans="1:17" ht="12.75">
      <c r="A18" s="300" t="s">
        <v>513</v>
      </c>
      <c r="B18" s="344">
        <v>713</v>
      </c>
      <c r="C18" s="344">
        <v>213</v>
      </c>
      <c r="D18" s="345"/>
      <c r="E18" s="345"/>
      <c r="F18" s="345"/>
      <c r="G18" s="344">
        <v>59</v>
      </c>
      <c r="H18" s="344">
        <v>247</v>
      </c>
      <c r="I18" s="344">
        <v>53</v>
      </c>
      <c r="J18" s="344">
        <v>62</v>
      </c>
      <c r="K18" s="344" t="s">
        <v>24</v>
      </c>
      <c r="L18" s="344">
        <v>61</v>
      </c>
      <c r="M18" s="344">
        <v>61</v>
      </c>
      <c r="N18" s="344">
        <v>0</v>
      </c>
      <c r="O18" s="344">
        <v>0</v>
      </c>
      <c r="P18" s="344">
        <v>18</v>
      </c>
      <c r="Q18" s="344" t="s">
        <v>24</v>
      </c>
    </row>
    <row r="19" spans="1:17" ht="12.75">
      <c r="A19" s="301" t="s">
        <v>593</v>
      </c>
      <c r="B19" s="344">
        <v>689</v>
      </c>
      <c r="C19" s="344">
        <v>215</v>
      </c>
      <c r="D19" s="345"/>
      <c r="E19" s="345"/>
      <c r="F19" s="345"/>
      <c r="G19" s="344">
        <v>55</v>
      </c>
      <c r="H19" s="344">
        <v>237</v>
      </c>
      <c r="I19" s="344">
        <v>48</v>
      </c>
      <c r="J19" s="344">
        <v>72</v>
      </c>
      <c r="K19" s="344" t="s">
        <v>24</v>
      </c>
      <c r="L19" s="344">
        <v>44</v>
      </c>
      <c r="M19" s="345"/>
      <c r="N19" s="345"/>
      <c r="O19" s="345"/>
      <c r="P19" s="344">
        <v>18</v>
      </c>
      <c r="Q19" s="344" t="s">
        <v>24</v>
      </c>
    </row>
    <row r="20" spans="1:17" ht="12.75">
      <c r="A20" s="301" t="s">
        <v>633</v>
      </c>
      <c r="B20" s="344">
        <v>598</v>
      </c>
      <c r="C20" s="344">
        <v>177</v>
      </c>
      <c r="D20" s="345"/>
      <c r="E20" s="345"/>
      <c r="F20" s="345"/>
      <c r="G20" s="344">
        <v>53</v>
      </c>
      <c r="H20" s="344">
        <v>193</v>
      </c>
      <c r="I20" s="344">
        <v>54</v>
      </c>
      <c r="J20" s="344">
        <v>75</v>
      </c>
      <c r="K20" s="344" t="s">
        <v>24</v>
      </c>
      <c r="L20" s="344">
        <v>28</v>
      </c>
      <c r="M20" s="345"/>
      <c r="N20" s="345"/>
      <c r="O20" s="345"/>
      <c r="P20" s="344">
        <v>18</v>
      </c>
      <c r="Q20" s="344" t="s">
        <v>24</v>
      </c>
    </row>
    <row r="21" spans="1:17" ht="12.75">
      <c r="A21" s="301" t="s">
        <v>649</v>
      </c>
      <c r="B21" s="344">
        <v>579</v>
      </c>
      <c r="C21" s="344">
        <v>176</v>
      </c>
      <c r="D21" s="345"/>
      <c r="E21" s="345"/>
      <c r="F21" s="345"/>
      <c r="G21" s="344">
        <v>58</v>
      </c>
      <c r="H21" s="344">
        <v>190</v>
      </c>
      <c r="I21" s="344">
        <v>60</v>
      </c>
      <c r="J21" s="344">
        <v>61</v>
      </c>
      <c r="K21" s="344" t="s">
        <v>24</v>
      </c>
      <c r="L21" s="344">
        <v>16</v>
      </c>
      <c r="M21" s="345"/>
      <c r="N21" s="345"/>
      <c r="O21" s="345"/>
      <c r="P21" s="344">
        <v>18</v>
      </c>
      <c r="Q21" s="344" t="s">
        <v>24</v>
      </c>
    </row>
    <row r="22" spans="1:17" ht="12.75">
      <c r="A22" s="301" t="s">
        <v>678</v>
      </c>
      <c r="B22" s="344">
        <v>536</v>
      </c>
      <c r="C22" s="344">
        <v>167</v>
      </c>
      <c r="D22" s="345"/>
      <c r="E22" s="345"/>
      <c r="F22" s="345"/>
      <c r="G22" s="344">
        <v>62</v>
      </c>
      <c r="H22" s="344">
        <v>164</v>
      </c>
      <c r="I22" s="344">
        <v>52</v>
      </c>
      <c r="J22" s="344">
        <v>68</v>
      </c>
      <c r="K22" s="344" t="s">
        <v>24</v>
      </c>
      <c r="L22" s="344">
        <v>8</v>
      </c>
      <c r="M22" s="345"/>
      <c r="N22" s="345"/>
      <c r="O22" s="345"/>
      <c r="P22" s="344">
        <v>15</v>
      </c>
      <c r="Q22" s="344" t="s">
        <v>24</v>
      </c>
    </row>
    <row r="23" spans="1:17" ht="12.75">
      <c r="A23" s="301" t="s">
        <v>688</v>
      </c>
      <c r="B23" s="344">
        <v>569</v>
      </c>
      <c r="C23" s="344">
        <v>176</v>
      </c>
      <c r="D23" s="345"/>
      <c r="E23" s="345"/>
      <c r="F23" s="345"/>
      <c r="G23" s="344">
        <v>65</v>
      </c>
      <c r="H23" s="344">
        <v>174</v>
      </c>
      <c r="I23" s="344">
        <v>0</v>
      </c>
      <c r="J23" s="344">
        <v>72</v>
      </c>
      <c r="K23" s="344">
        <v>59</v>
      </c>
      <c r="L23" s="344">
        <v>2</v>
      </c>
      <c r="M23" s="345"/>
      <c r="N23" s="345"/>
      <c r="O23" s="345"/>
      <c r="P23" s="344">
        <v>21</v>
      </c>
      <c r="Q23" s="344" t="s">
        <v>24</v>
      </c>
    </row>
    <row r="24" spans="1:17" ht="12.75">
      <c r="A24" s="301" t="s">
        <v>738</v>
      </c>
      <c r="B24" s="344">
        <v>631</v>
      </c>
      <c r="C24" s="344">
        <v>206</v>
      </c>
      <c r="D24" s="345"/>
      <c r="E24" s="345"/>
      <c r="F24" s="345"/>
      <c r="G24" s="344">
        <v>76</v>
      </c>
      <c r="H24" s="344">
        <v>185</v>
      </c>
      <c r="I24" s="344">
        <v>0</v>
      </c>
      <c r="J24" s="344">
        <v>72</v>
      </c>
      <c r="K24" s="344">
        <v>69</v>
      </c>
      <c r="L24" s="344">
        <v>0</v>
      </c>
      <c r="M24" s="345"/>
      <c r="N24" s="345"/>
      <c r="O24" s="345"/>
      <c r="P24" s="344">
        <v>23</v>
      </c>
      <c r="Q24" s="344" t="s">
        <v>24</v>
      </c>
    </row>
    <row r="25" spans="1:17" s="303" customFormat="1" ht="12.75">
      <c r="A25" s="302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</row>
    <row r="26" spans="1:17" ht="12.75">
      <c r="A26" s="304" t="s">
        <v>94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</row>
    <row r="27" spans="1:17" ht="12.75">
      <c r="A27" s="305">
        <v>2003</v>
      </c>
      <c r="B27" s="344">
        <v>58</v>
      </c>
      <c r="C27" s="344">
        <v>14</v>
      </c>
      <c r="D27" s="344">
        <v>5</v>
      </c>
      <c r="E27" s="344">
        <v>0</v>
      </c>
      <c r="F27" s="344">
        <v>9</v>
      </c>
      <c r="G27" s="344" t="s">
        <v>24</v>
      </c>
      <c r="H27" s="344">
        <v>30</v>
      </c>
      <c r="I27" s="344" t="s">
        <v>24</v>
      </c>
      <c r="J27" s="344" t="s">
        <v>24</v>
      </c>
      <c r="K27" s="344" t="s">
        <v>24</v>
      </c>
      <c r="L27" s="344">
        <v>11</v>
      </c>
      <c r="M27" s="344">
        <v>0</v>
      </c>
      <c r="N27" s="344">
        <v>5</v>
      </c>
      <c r="O27" s="344">
        <v>6</v>
      </c>
      <c r="P27" s="344" t="s">
        <v>24</v>
      </c>
      <c r="Q27" s="344">
        <v>3</v>
      </c>
    </row>
    <row r="28" spans="1:17" ht="12.75">
      <c r="A28" s="305">
        <v>2004</v>
      </c>
      <c r="B28" s="344">
        <v>56</v>
      </c>
      <c r="C28" s="344">
        <v>4</v>
      </c>
      <c r="D28" s="344">
        <v>0</v>
      </c>
      <c r="E28" s="344">
        <v>2</v>
      </c>
      <c r="F28" s="344">
        <v>2</v>
      </c>
      <c r="G28" s="344">
        <v>0</v>
      </c>
      <c r="H28" s="344">
        <v>35</v>
      </c>
      <c r="I28" s="344" t="s">
        <v>24</v>
      </c>
      <c r="J28" s="344">
        <v>0</v>
      </c>
      <c r="K28" s="344" t="s">
        <v>24</v>
      </c>
      <c r="L28" s="344">
        <v>14</v>
      </c>
      <c r="M28" s="344">
        <v>0</v>
      </c>
      <c r="N28" s="344">
        <v>10</v>
      </c>
      <c r="O28" s="344">
        <v>4</v>
      </c>
      <c r="P28" s="344" t="s">
        <v>24</v>
      </c>
      <c r="Q28" s="344">
        <v>3</v>
      </c>
    </row>
    <row r="29" spans="1:17" ht="12.75">
      <c r="A29" s="305">
        <v>2005</v>
      </c>
      <c r="B29" s="344">
        <v>118</v>
      </c>
      <c r="C29" s="344">
        <v>46</v>
      </c>
      <c r="D29" s="344">
        <v>26</v>
      </c>
      <c r="E29" s="344">
        <v>18</v>
      </c>
      <c r="F29" s="344">
        <v>2</v>
      </c>
      <c r="G29" s="344">
        <v>0</v>
      </c>
      <c r="H29" s="344">
        <v>20</v>
      </c>
      <c r="I29" s="344" t="s">
        <v>24</v>
      </c>
      <c r="J29" s="344">
        <v>0</v>
      </c>
      <c r="K29" s="344" t="s">
        <v>24</v>
      </c>
      <c r="L29" s="344">
        <v>43</v>
      </c>
      <c r="M29" s="344">
        <v>33</v>
      </c>
      <c r="N29" s="344">
        <v>10</v>
      </c>
      <c r="O29" s="344">
        <v>0</v>
      </c>
      <c r="P29" s="344" t="s">
        <v>24</v>
      </c>
      <c r="Q29" s="344">
        <v>9</v>
      </c>
    </row>
    <row r="30" spans="1:17" ht="12.75">
      <c r="A30" s="305">
        <v>2006</v>
      </c>
      <c r="B30" s="344">
        <v>146</v>
      </c>
      <c r="C30" s="344">
        <v>46</v>
      </c>
      <c r="D30" s="344">
        <v>29</v>
      </c>
      <c r="E30" s="344">
        <v>15</v>
      </c>
      <c r="F30" s="344">
        <v>2</v>
      </c>
      <c r="G30" s="344">
        <v>7</v>
      </c>
      <c r="H30" s="344">
        <v>28</v>
      </c>
      <c r="I30" s="344" t="s">
        <v>24</v>
      </c>
      <c r="J30" s="344">
        <v>12</v>
      </c>
      <c r="K30" s="344" t="s">
        <v>24</v>
      </c>
      <c r="L30" s="344">
        <v>45</v>
      </c>
      <c r="M30" s="344">
        <v>20</v>
      </c>
      <c r="N30" s="344">
        <v>25</v>
      </c>
      <c r="O30" s="344">
        <v>0</v>
      </c>
      <c r="P30" s="344" t="s">
        <v>24</v>
      </c>
      <c r="Q30" s="344">
        <v>8</v>
      </c>
    </row>
    <row r="31" spans="1:17" ht="12.75">
      <c r="A31" s="305">
        <v>2007</v>
      </c>
      <c r="B31" s="344">
        <v>142</v>
      </c>
      <c r="C31" s="344">
        <v>46</v>
      </c>
      <c r="D31" s="344">
        <v>25</v>
      </c>
      <c r="E31" s="344">
        <v>21</v>
      </c>
      <c r="F31" s="344">
        <v>0</v>
      </c>
      <c r="G31" s="344">
        <v>10</v>
      </c>
      <c r="H31" s="344">
        <v>39</v>
      </c>
      <c r="I31" s="344" t="s">
        <v>24</v>
      </c>
      <c r="J31" s="344">
        <v>18</v>
      </c>
      <c r="K31" s="344" t="s">
        <v>24</v>
      </c>
      <c r="L31" s="344">
        <v>28</v>
      </c>
      <c r="M31" s="344">
        <v>12</v>
      </c>
      <c r="N31" s="344">
        <v>16</v>
      </c>
      <c r="O31" s="344">
        <v>0</v>
      </c>
      <c r="P31" s="344" t="s">
        <v>24</v>
      </c>
      <c r="Q31" s="344">
        <v>1</v>
      </c>
    </row>
    <row r="32" spans="1:17" ht="12.75">
      <c r="A32" s="305">
        <v>2008</v>
      </c>
      <c r="B32" s="344">
        <v>176</v>
      </c>
      <c r="C32" s="344">
        <v>31</v>
      </c>
      <c r="D32" s="344">
        <v>15</v>
      </c>
      <c r="E32" s="344">
        <v>15</v>
      </c>
      <c r="F32" s="344">
        <v>1</v>
      </c>
      <c r="G32" s="344">
        <v>15</v>
      </c>
      <c r="H32" s="344">
        <v>76</v>
      </c>
      <c r="I32" s="344">
        <v>0</v>
      </c>
      <c r="J32" s="344">
        <v>27</v>
      </c>
      <c r="K32" s="344" t="s">
        <v>24</v>
      </c>
      <c r="L32" s="344">
        <v>26</v>
      </c>
      <c r="M32" s="344">
        <v>14</v>
      </c>
      <c r="N32" s="344">
        <v>12</v>
      </c>
      <c r="O32" s="344">
        <v>0</v>
      </c>
      <c r="P32" s="344" t="s">
        <v>24</v>
      </c>
      <c r="Q32" s="344">
        <v>1</v>
      </c>
    </row>
    <row r="33" spans="1:17" s="286" customFormat="1" ht="12.75">
      <c r="A33" s="187">
        <v>2009</v>
      </c>
      <c r="B33" s="344">
        <v>156</v>
      </c>
      <c r="C33" s="344">
        <v>30</v>
      </c>
      <c r="D33" s="344">
        <v>12</v>
      </c>
      <c r="E33" s="344">
        <v>18</v>
      </c>
      <c r="F33" s="344">
        <v>0</v>
      </c>
      <c r="G33" s="344">
        <v>19</v>
      </c>
      <c r="H33" s="344">
        <v>64</v>
      </c>
      <c r="I33" s="344">
        <v>8</v>
      </c>
      <c r="J33" s="344">
        <v>21</v>
      </c>
      <c r="K33" s="344" t="s">
        <v>24</v>
      </c>
      <c r="L33" s="344">
        <v>14</v>
      </c>
      <c r="M33" s="344">
        <v>6</v>
      </c>
      <c r="N33" s="344">
        <v>8</v>
      </c>
      <c r="O33" s="344">
        <v>0</v>
      </c>
      <c r="P33" s="344">
        <v>0</v>
      </c>
      <c r="Q33" s="344" t="s">
        <v>24</v>
      </c>
    </row>
    <row r="34" spans="1:17" ht="12.75">
      <c r="A34" s="305">
        <v>2010</v>
      </c>
      <c r="B34" s="344">
        <v>169</v>
      </c>
      <c r="C34" s="344">
        <v>37</v>
      </c>
      <c r="D34" s="345"/>
      <c r="E34" s="345"/>
      <c r="F34" s="345"/>
      <c r="G34" s="344">
        <v>8</v>
      </c>
      <c r="H34" s="344">
        <v>68</v>
      </c>
      <c r="I34" s="344">
        <v>16</v>
      </c>
      <c r="J34" s="344">
        <v>23</v>
      </c>
      <c r="K34" s="344" t="s">
        <v>24</v>
      </c>
      <c r="L34" s="344">
        <v>17</v>
      </c>
      <c r="M34" s="345"/>
      <c r="N34" s="345"/>
      <c r="O34" s="345"/>
      <c r="P34" s="344">
        <v>0</v>
      </c>
      <c r="Q34" s="344" t="s">
        <v>24</v>
      </c>
    </row>
    <row r="35" spans="1:17" ht="12.75">
      <c r="A35" s="305">
        <v>2011</v>
      </c>
      <c r="B35" s="344">
        <v>116</v>
      </c>
      <c r="C35" s="344">
        <v>32</v>
      </c>
      <c r="D35" s="345"/>
      <c r="E35" s="345"/>
      <c r="F35" s="345"/>
      <c r="G35" s="344">
        <v>8</v>
      </c>
      <c r="H35" s="344">
        <v>32</v>
      </c>
      <c r="I35" s="344">
        <v>11</v>
      </c>
      <c r="J35" s="344">
        <v>22</v>
      </c>
      <c r="K35" s="344" t="s">
        <v>24</v>
      </c>
      <c r="L35" s="344">
        <v>9</v>
      </c>
      <c r="M35" s="345"/>
      <c r="N35" s="345"/>
      <c r="O35" s="345"/>
      <c r="P35" s="344">
        <v>2</v>
      </c>
      <c r="Q35" s="344" t="s">
        <v>24</v>
      </c>
    </row>
    <row r="36" spans="1:17" ht="12.75">
      <c r="A36" s="305">
        <v>2012</v>
      </c>
      <c r="B36" s="344">
        <v>176</v>
      </c>
      <c r="C36" s="344">
        <v>56</v>
      </c>
      <c r="D36" s="345"/>
      <c r="E36" s="345"/>
      <c r="F36" s="345"/>
      <c r="G36" s="344">
        <v>24</v>
      </c>
      <c r="H36" s="344">
        <v>40</v>
      </c>
      <c r="I36" s="344">
        <v>16</v>
      </c>
      <c r="J36" s="344">
        <v>27</v>
      </c>
      <c r="K36" s="344" t="s">
        <v>24</v>
      </c>
      <c r="L36" s="344">
        <v>11</v>
      </c>
      <c r="M36" s="345"/>
      <c r="N36" s="345"/>
      <c r="O36" s="345"/>
      <c r="P36" s="344">
        <v>2</v>
      </c>
      <c r="Q36" s="344" t="s">
        <v>24</v>
      </c>
    </row>
    <row r="37" spans="1:17" ht="12.75">
      <c r="A37" s="305">
        <v>2013</v>
      </c>
      <c r="B37" s="344">
        <v>184</v>
      </c>
      <c r="C37" s="344">
        <v>47</v>
      </c>
      <c r="D37" s="345"/>
      <c r="E37" s="345"/>
      <c r="F37" s="345"/>
      <c r="G37" s="344">
        <v>14</v>
      </c>
      <c r="H37" s="344">
        <v>59</v>
      </c>
      <c r="I37" s="344">
        <v>13</v>
      </c>
      <c r="J37" s="344">
        <v>37</v>
      </c>
      <c r="K37" s="344" t="s">
        <v>24</v>
      </c>
      <c r="L37" s="344">
        <v>10</v>
      </c>
      <c r="M37" s="345"/>
      <c r="N37" s="345"/>
      <c r="O37" s="345"/>
      <c r="P37" s="344">
        <v>4</v>
      </c>
      <c r="Q37" s="344" t="s">
        <v>24</v>
      </c>
    </row>
    <row r="38" spans="1:17" ht="12.75">
      <c r="A38" s="305">
        <v>2014</v>
      </c>
      <c r="B38" s="344">
        <v>167</v>
      </c>
      <c r="C38" s="344">
        <v>52</v>
      </c>
      <c r="D38" s="345"/>
      <c r="E38" s="345"/>
      <c r="F38" s="345"/>
      <c r="G38" s="344">
        <v>17</v>
      </c>
      <c r="H38" s="344">
        <v>43</v>
      </c>
      <c r="I38" s="344">
        <v>13</v>
      </c>
      <c r="J38" s="344">
        <v>30</v>
      </c>
      <c r="K38" s="344" t="s">
        <v>24</v>
      </c>
      <c r="L38" s="344">
        <v>5</v>
      </c>
      <c r="M38" s="345"/>
      <c r="N38" s="345"/>
      <c r="O38" s="345"/>
      <c r="P38" s="344">
        <v>7</v>
      </c>
      <c r="Q38" s="344" t="s">
        <v>24</v>
      </c>
    </row>
    <row r="39" spans="1:17" ht="12.75">
      <c r="A39" s="305">
        <v>2015</v>
      </c>
      <c r="B39" s="344">
        <v>148</v>
      </c>
      <c r="C39" s="344">
        <v>46</v>
      </c>
      <c r="D39" s="345"/>
      <c r="E39" s="345"/>
      <c r="F39" s="345"/>
      <c r="G39" s="344">
        <v>18</v>
      </c>
      <c r="H39" s="344">
        <v>31</v>
      </c>
      <c r="I39" s="344">
        <v>20</v>
      </c>
      <c r="J39" s="344">
        <v>27</v>
      </c>
      <c r="K39" s="344">
        <v>0</v>
      </c>
      <c r="L39" s="344">
        <v>4</v>
      </c>
      <c r="M39" s="345"/>
      <c r="N39" s="345"/>
      <c r="O39" s="345"/>
      <c r="P39" s="344">
        <v>2</v>
      </c>
      <c r="Q39" s="344" t="s">
        <v>24</v>
      </c>
    </row>
    <row r="40" spans="1:17" ht="12.75">
      <c r="A40" s="305">
        <v>2016</v>
      </c>
      <c r="B40" s="344">
        <v>160</v>
      </c>
      <c r="C40" s="344">
        <v>51</v>
      </c>
      <c r="D40" s="345"/>
      <c r="E40" s="345"/>
      <c r="F40" s="345"/>
      <c r="G40" s="344">
        <v>24</v>
      </c>
      <c r="H40" s="344">
        <v>35</v>
      </c>
      <c r="I40" s="344">
        <v>0</v>
      </c>
      <c r="J40" s="344">
        <v>30</v>
      </c>
      <c r="K40" s="344">
        <v>15</v>
      </c>
      <c r="L40" s="344"/>
      <c r="M40" s="345"/>
      <c r="N40" s="345"/>
      <c r="O40" s="345"/>
      <c r="P40" s="344">
        <v>5</v>
      </c>
      <c r="Q40" s="344" t="s">
        <v>24</v>
      </c>
    </row>
    <row r="41" spans="1:14" ht="12.75">
      <c r="A41" s="305"/>
      <c r="B41" s="244"/>
      <c r="C41" s="264"/>
      <c r="D41" s="108"/>
      <c r="E41" s="108"/>
      <c r="F41" s="244"/>
      <c r="G41" s="244"/>
      <c r="H41" s="244"/>
      <c r="I41" s="244"/>
      <c r="J41" s="251"/>
      <c r="K41" s="264"/>
      <c r="L41" s="108"/>
      <c r="M41" s="108"/>
      <c r="N41" s="227"/>
    </row>
    <row r="42" spans="1:14" ht="12.75" customHeight="1">
      <c r="A42" s="73" t="s">
        <v>709</v>
      </c>
      <c r="B42" s="306"/>
      <c r="C42" s="202"/>
      <c r="D42" s="202"/>
      <c r="E42" s="202"/>
      <c r="F42" s="307"/>
      <c r="G42" s="307"/>
      <c r="H42" s="307"/>
      <c r="I42" s="307"/>
      <c r="J42" s="307"/>
      <c r="K42" s="307"/>
      <c r="L42" s="307"/>
      <c r="M42" s="307"/>
      <c r="N42" s="308"/>
    </row>
    <row r="43" spans="1:14" ht="12.75" customHeight="1">
      <c r="A43" s="177"/>
      <c r="B43" s="202"/>
      <c r="C43" s="202"/>
      <c r="D43" s="202"/>
      <c r="E43" s="202"/>
      <c r="F43" s="81"/>
      <c r="G43" s="81"/>
      <c r="H43" s="81"/>
      <c r="I43" s="81"/>
      <c r="J43" s="81"/>
      <c r="K43" s="81"/>
      <c r="L43" s="81"/>
      <c r="M43" s="81"/>
      <c r="N43" s="308"/>
    </row>
    <row r="44" ht="12.75" customHeight="1">
      <c r="A44" s="67" t="s">
        <v>64</v>
      </c>
    </row>
    <row r="45" ht="12.75" customHeight="1">
      <c r="A45" s="309" t="s">
        <v>314</v>
      </c>
    </row>
    <row r="46" spans="1:12" s="342" customFormat="1" ht="12.75" customHeight="1">
      <c r="A46" s="341" t="s">
        <v>799</v>
      </c>
      <c r="B46" s="137"/>
      <c r="C46" s="137"/>
      <c r="E46" s="137"/>
      <c r="F46" s="137"/>
      <c r="G46" s="137"/>
      <c r="H46" s="137"/>
      <c r="I46" s="137"/>
      <c r="J46" s="137"/>
      <c r="K46" s="137"/>
      <c r="L46" s="137"/>
    </row>
    <row r="47" spans="1:12" s="342" customFormat="1" ht="12.75" customHeight="1">
      <c r="A47" s="342" t="s">
        <v>764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</row>
    <row r="48" spans="1:12" s="342" customFormat="1" ht="12" customHeight="1">
      <c r="A48" s="343" t="s">
        <v>800</v>
      </c>
      <c r="B48" s="137"/>
      <c r="C48" s="137"/>
      <c r="E48" s="137"/>
      <c r="F48" s="137"/>
      <c r="G48" s="137"/>
      <c r="H48" s="137"/>
      <c r="I48" s="137"/>
      <c r="J48" s="137"/>
      <c r="K48" s="137"/>
      <c r="L48" s="137"/>
    </row>
    <row r="49" spans="1:12" s="342" customFormat="1" ht="12.75" customHeight="1">
      <c r="A49" s="342" t="s">
        <v>768</v>
      </c>
      <c r="B49" s="67"/>
      <c r="C49" s="67"/>
      <c r="D49" s="67"/>
      <c r="E49" s="67"/>
      <c r="F49" s="67"/>
      <c r="G49" s="67"/>
      <c r="H49" s="165"/>
      <c r="I49" s="165"/>
      <c r="J49" s="165"/>
      <c r="K49" s="165"/>
      <c r="L49" s="165"/>
    </row>
    <row r="50" s="342" customFormat="1" ht="12.75" customHeight="1">
      <c r="A50" s="342" t="s">
        <v>763</v>
      </c>
    </row>
    <row r="51" s="342" customFormat="1" ht="12.75" customHeight="1">
      <c r="A51" s="342" t="s">
        <v>801</v>
      </c>
    </row>
  </sheetData>
  <sheetProtection/>
  <mergeCells count="5">
    <mergeCell ref="B5:Q5"/>
    <mergeCell ref="B6:B7"/>
    <mergeCell ref="A5:A7"/>
    <mergeCell ref="C6:F6"/>
    <mergeCell ref="L6:O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7.57421875" defaultRowHeight="12.75" customHeight="1"/>
  <cols>
    <col min="1" max="1" width="16.7109375" style="95" customWidth="1"/>
    <col min="2" max="2" width="11.8515625" style="67" customWidth="1"/>
    <col min="3" max="3" width="17.7109375" style="67" customWidth="1"/>
    <col min="4" max="4" width="19.7109375" style="67" customWidth="1"/>
    <col min="5" max="5" width="23.7109375" style="67" customWidth="1"/>
    <col min="6" max="6" width="18.7109375" style="67" customWidth="1"/>
    <col min="7" max="7" width="14.7109375" style="67" customWidth="1"/>
    <col min="8" max="8" width="13.7109375" style="67" customWidth="1"/>
    <col min="9" max="9" width="19.7109375" style="67" customWidth="1"/>
    <col min="10" max="10" width="17.7109375" style="67" customWidth="1"/>
    <col min="11" max="11" width="15.7109375" style="67" customWidth="1"/>
    <col min="12" max="12" width="11.7109375" style="67" customWidth="1"/>
    <col min="13" max="13" width="13.7109375" style="67" customWidth="1"/>
    <col min="14" max="16384" width="7.57421875" style="67" customWidth="1"/>
  </cols>
  <sheetData>
    <row r="1" ht="12.75" customHeight="1">
      <c r="A1" s="95" t="s">
        <v>3</v>
      </c>
    </row>
    <row r="2" ht="12.75" customHeight="1">
      <c r="A2" s="95" t="s">
        <v>4</v>
      </c>
    </row>
    <row r="4" spans="1:13" ht="12.75" customHeight="1">
      <c r="A4" s="17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286" customFormat="1" ht="27" customHeight="1">
      <c r="A5" s="284" t="s">
        <v>291</v>
      </c>
      <c r="B5" s="168" t="s">
        <v>0</v>
      </c>
      <c r="C5" s="285" t="s">
        <v>288</v>
      </c>
      <c r="D5" s="168" t="s">
        <v>229</v>
      </c>
      <c r="E5" s="285" t="s">
        <v>286</v>
      </c>
      <c r="F5" s="285" t="s">
        <v>289</v>
      </c>
      <c r="G5" s="168" t="s">
        <v>230</v>
      </c>
      <c r="H5" s="168" t="s">
        <v>231</v>
      </c>
      <c r="I5" s="285" t="s">
        <v>287</v>
      </c>
      <c r="J5" s="168" t="s">
        <v>232</v>
      </c>
      <c r="K5" s="168" t="s">
        <v>204</v>
      </c>
      <c r="L5" s="285" t="s">
        <v>290</v>
      </c>
      <c r="M5" s="168" t="s">
        <v>233</v>
      </c>
    </row>
    <row r="6" spans="1:13" ht="12.75" customHeight="1">
      <c r="A6" s="178" t="s">
        <v>0</v>
      </c>
      <c r="B6" s="227">
        <v>27191</v>
      </c>
      <c r="C6" s="227">
        <v>1246</v>
      </c>
      <c r="D6" s="227">
        <v>6676</v>
      </c>
      <c r="E6" s="227">
        <v>592</v>
      </c>
      <c r="F6" s="227">
        <v>10073</v>
      </c>
      <c r="G6" s="227">
        <v>1009</v>
      </c>
      <c r="H6" s="227">
        <v>686</v>
      </c>
      <c r="I6" s="227">
        <v>1644</v>
      </c>
      <c r="J6" s="227">
        <v>635</v>
      </c>
      <c r="K6" s="227">
        <v>342</v>
      </c>
      <c r="L6" s="227">
        <v>1544</v>
      </c>
      <c r="M6" s="227">
        <v>2744</v>
      </c>
    </row>
    <row r="7" spans="1:13" ht="12.75" customHeight="1">
      <c r="A7" s="178" t="s">
        <v>500</v>
      </c>
      <c r="B7" s="227">
        <v>2040</v>
      </c>
      <c r="C7" s="227">
        <v>497</v>
      </c>
      <c r="D7" s="227">
        <v>995</v>
      </c>
      <c r="E7" s="227">
        <v>42</v>
      </c>
      <c r="F7" s="227">
        <v>112</v>
      </c>
      <c r="G7" s="227">
        <v>19</v>
      </c>
      <c r="H7" s="227">
        <v>2</v>
      </c>
      <c r="I7" s="227">
        <v>0</v>
      </c>
      <c r="J7" s="227">
        <v>0</v>
      </c>
      <c r="K7" s="227">
        <v>0</v>
      </c>
      <c r="L7" s="227">
        <v>0</v>
      </c>
      <c r="M7" s="227">
        <v>373</v>
      </c>
    </row>
    <row r="8" spans="1:13" ht="12.75" customHeight="1">
      <c r="A8" s="178" t="s">
        <v>501</v>
      </c>
      <c r="B8" s="227">
        <v>2085</v>
      </c>
      <c r="C8" s="227">
        <v>52</v>
      </c>
      <c r="D8" s="227">
        <v>408</v>
      </c>
      <c r="E8" s="227">
        <v>54</v>
      </c>
      <c r="F8" s="227">
        <v>907</v>
      </c>
      <c r="G8" s="227">
        <v>282</v>
      </c>
      <c r="H8" s="227">
        <v>64</v>
      </c>
      <c r="I8" s="227">
        <v>29</v>
      </c>
      <c r="J8" s="227">
        <v>12</v>
      </c>
      <c r="K8" s="227">
        <v>8</v>
      </c>
      <c r="L8" s="227">
        <v>21</v>
      </c>
      <c r="M8" s="227">
        <v>248</v>
      </c>
    </row>
    <row r="9" spans="1:13" ht="12.75" customHeight="1">
      <c r="A9" s="178" t="s">
        <v>502</v>
      </c>
      <c r="B9" s="227">
        <v>2490</v>
      </c>
      <c r="C9" s="227">
        <v>59</v>
      </c>
      <c r="D9" s="227">
        <v>401</v>
      </c>
      <c r="E9" s="227">
        <v>48</v>
      </c>
      <c r="F9" s="227">
        <v>1165</v>
      </c>
      <c r="G9" s="227">
        <v>152</v>
      </c>
      <c r="H9" s="227">
        <v>88</v>
      </c>
      <c r="I9" s="227">
        <v>159</v>
      </c>
      <c r="J9" s="227">
        <v>61</v>
      </c>
      <c r="K9" s="227">
        <v>25</v>
      </c>
      <c r="L9" s="227">
        <v>136</v>
      </c>
      <c r="M9" s="227">
        <v>196</v>
      </c>
    </row>
    <row r="10" spans="1:13" ht="12.75" customHeight="1">
      <c r="A10" s="178" t="s">
        <v>503</v>
      </c>
      <c r="B10" s="227">
        <v>5990</v>
      </c>
      <c r="C10" s="227">
        <v>114</v>
      </c>
      <c r="D10" s="227">
        <v>882</v>
      </c>
      <c r="E10" s="227">
        <v>111</v>
      </c>
      <c r="F10" s="227">
        <v>2718</v>
      </c>
      <c r="G10" s="227">
        <v>204</v>
      </c>
      <c r="H10" s="227">
        <v>203</v>
      </c>
      <c r="I10" s="227">
        <v>559</v>
      </c>
      <c r="J10" s="227">
        <v>185</v>
      </c>
      <c r="K10" s="227">
        <v>115</v>
      </c>
      <c r="L10" s="227">
        <v>490</v>
      </c>
      <c r="M10" s="227">
        <v>409</v>
      </c>
    </row>
    <row r="11" spans="1:13" ht="12.75" customHeight="1">
      <c r="A11" s="178" t="s">
        <v>504</v>
      </c>
      <c r="B11" s="227">
        <v>5367</v>
      </c>
      <c r="C11" s="227">
        <v>193</v>
      </c>
      <c r="D11" s="227">
        <v>1147</v>
      </c>
      <c r="E11" s="227">
        <v>121</v>
      </c>
      <c r="F11" s="227">
        <v>2166</v>
      </c>
      <c r="G11" s="227">
        <v>129</v>
      </c>
      <c r="H11" s="227">
        <v>174</v>
      </c>
      <c r="I11" s="227">
        <v>402</v>
      </c>
      <c r="J11" s="227">
        <v>162</v>
      </c>
      <c r="K11" s="227">
        <v>91</v>
      </c>
      <c r="L11" s="227">
        <v>378</v>
      </c>
      <c r="M11" s="227">
        <v>404</v>
      </c>
    </row>
    <row r="12" spans="1:13" ht="12.75" customHeight="1">
      <c r="A12" s="178" t="s">
        <v>505</v>
      </c>
      <c r="B12" s="227">
        <v>4373</v>
      </c>
      <c r="C12" s="227">
        <v>143</v>
      </c>
      <c r="D12" s="227">
        <v>1071</v>
      </c>
      <c r="E12" s="227">
        <v>117</v>
      </c>
      <c r="F12" s="227">
        <v>1708</v>
      </c>
      <c r="G12" s="227">
        <v>129</v>
      </c>
      <c r="H12" s="227">
        <v>94</v>
      </c>
      <c r="I12" s="227">
        <v>278</v>
      </c>
      <c r="J12" s="227">
        <v>113</v>
      </c>
      <c r="K12" s="227">
        <v>64</v>
      </c>
      <c r="L12" s="227">
        <v>279</v>
      </c>
      <c r="M12" s="227">
        <v>377</v>
      </c>
    </row>
    <row r="13" spans="1:13" ht="12.75" customHeight="1">
      <c r="A13" s="178" t="s">
        <v>506</v>
      </c>
      <c r="B13" s="227">
        <v>2406</v>
      </c>
      <c r="C13" s="227">
        <v>73</v>
      </c>
      <c r="D13" s="227">
        <v>741</v>
      </c>
      <c r="E13" s="227">
        <v>57</v>
      </c>
      <c r="F13" s="227">
        <v>790</v>
      </c>
      <c r="G13" s="227">
        <v>42</v>
      </c>
      <c r="H13" s="227">
        <v>27</v>
      </c>
      <c r="I13" s="227">
        <v>141</v>
      </c>
      <c r="J13" s="227">
        <v>68</v>
      </c>
      <c r="K13" s="227">
        <v>23</v>
      </c>
      <c r="L13" s="227">
        <v>128</v>
      </c>
      <c r="M13" s="227">
        <v>316</v>
      </c>
    </row>
    <row r="14" spans="1:13" s="286" customFormat="1" ht="12.75">
      <c r="A14" s="286" t="s">
        <v>507</v>
      </c>
      <c r="B14" s="229">
        <v>2440</v>
      </c>
      <c r="C14" s="229">
        <v>115</v>
      </c>
      <c r="D14" s="229">
        <v>1031</v>
      </c>
      <c r="E14" s="229">
        <v>42</v>
      </c>
      <c r="F14" s="229">
        <v>507</v>
      </c>
      <c r="G14" s="229">
        <v>52</v>
      </c>
      <c r="H14" s="229">
        <v>34</v>
      </c>
      <c r="I14" s="229">
        <v>76</v>
      </c>
      <c r="J14" s="229">
        <v>34</v>
      </c>
      <c r="K14" s="229">
        <v>16</v>
      </c>
      <c r="L14" s="229">
        <v>112</v>
      </c>
      <c r="M14" s="229">
        <v>421</v>
      </c>
    </row>
    <row r="15" spans="2:13" s="286" customFormat="1" ht="12.75"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</row>
    <row r="16" spans="1:13" ht="12.75" customHeight="1">
      <c r="A16" s="178" t="s">
        <v>1</v>
      </c>
      <c r="B16" s="227">
        <v>16824</v>
      </c>
      <c r="C16" s="227">
        <v>665</v>
      </c>
      <c r="D16" s="227">
        <v>4041</v>
      </c>
      <c r="E16" s="227">
        <v>362</v>
      </c>
      <c r="F16" s="227">
        <v>6768</v>
      </c>
      <c r="G16" s="227">
        <v>519</v>
      </c>
      <c r="H16" s="227">
        <v>509</v>
      </c>
      <c r="I16" s="227">
        <v>1056</v>
      </c>
      <c r="J16" s="227">
        <v>393</v>
      </c>
      <c r="K16" s="227">
        <v>164</v>
      </c>
      <c r="L16" s="227">
        <v>746</v>
      </c>
      <c r="M16" s="227">
        <v>1601</v>
      </c>
    </row>
    <row r="17" spans="1:13" ht="12.75" customHeight="1">
      <c r="A17" s="178" t="s">
        <v>500</v>
      </c>
      <c r="B17" s="227">
        <v>1404</v>
      </c>
      <c r="C17" s="227">
        <v>332</v>
      </c>
      <c r="D17" s="227">
        <v>718</v>
      </c>
      <c r="E17" s="227">
        <v>26</v>
      </c>
      <c r="F17" s="227">
        <v>83</v>
      </c>
      <c r="G17" s="227">
        <v>14</v>
      </c>
      <c r="H17" s="227">
        <v>0</v>
      </c>
      <c r="I17" s="227">
        <v>0</v>
      </c>
      <c r="J17" s="227">
        <v>0</v>
      </c>
      <c r="K17" s="227">
        <v>0</v>
      </c>
      <c r="L17" s="227">
        <v>0</v>
      </c>
      <c r="M17" s="227">
        <v>231</v>
      </c>
    </row>
    <row r="18" spans="1:13" ht="12.75" customHeight="1">
      <c r="A18" s="178" t="s">
        <v>501</v>
      </c>
      <c r="B18" s="227">
        <v>1209</v>
      </c>
      <c r="C18" s="227">
        <v>8</v>
      </c>
      <c r="D18" s="227">
        <v>151</v>
      </c>
      <c r="E18" s="227">
        <v>30</v>
      </c>
      <c r="F18" s="227">
        <v>630</v>
      </c>
      <c r="G18" s="227">
        <v>194</v>
      </c>
      <c r="H18" s="227">
        <v>54</v>
      </c>
      <c r="I18" s="227">
        <v>20</v>
      </c>
      <c r="J18" s="227">
        <v>2</v>
      </c>
      <c r="K18" s="227">
        <v>5</v>
      </c>
      <c r="L18" s="227">
        <v>7</v>
      </c>
      <c r="M18" s="227">
        <v>108</v>
      </c>
    </row>
    <row r="19" spans="1:13" ht="12.75" customHeight="1">
      <c r="A19" s="178" t="s">
        <v>502</v>
      </c>
      <c r="B19" s="227">
        <v>1316</v>
      </c>
      <c r="C19" s="227">
        <v>6</v>
      </c>
      <c r="D19" s="227">
        <v>56</v>
      </c>
      <c r="E19" s="227">
        <v>15</v>
      </c>
      <c r="F19" s="227">
        <v>790</v>
      </c>
      <c r="G19" s="227">
        <v>70</v>
      </c>
      <c r="H19" s="227">
        <v>66</v>
      </c>
      <c r="I19" s="227">
        <v>115</v>
      </c>
      <c r="J19" s="227">
        <v>43</v>
      </c>
      <c r="K19" s="227">
        <v>13</v>
      </c>
      <c r="L19" s="227">
        <v>84</v>
      </c>
      <c r="M19" s="227">
        <v>58</v>
      </c>
    </row>
    <row r="20" spans="1:13" ht="12.75" customHeight="1">
      <c r="A20" s="178" t="s">
        <v>503</v>
      </c>
      <c r="B20" s="227">
        <v>3399</v>
      </c>
      <c r="C20" s="227">
        <v>35</v>
      </c>
      <c r="D20" s="227">
        <v>278</v>
      </c>
      <c r="E20" s="227">
        <v>55</v>
      </c>
      <c r="F20" s="227">
        <v>1829</v>
      </c>
      <c r="G20" s="227">
        <v>84</v>
      </c>
      <c r="H20" s="227">
        <v>155</v>
      </c>
      <c r="I20" s="227">
        <v>375</v>
      </c>
      <c r="J20" s="227">
        <v>121</v>
      </c>
      <c r="K20" s="227">
        <v>57</v>
      </c>
      <c r="L20" s="227">
        <v>246</v>
      </c>
      <c r="M20" s="227">
        <v>164</v>
      </c>
    </row>
    <row r="21" spans="1:13" ht="12.75" customHeight="1">
      <c r="A21" s="178" t="s">
        <v>504</v>
      </c>
      <c r="B21" s="227">
        <v>3204</v>
      </c>
      <c r="C21" s="227">
        <v>68</v>
      </c>
      <c r="D21" s="227">
        <v>625</v>
      </c>
      <c r="E21" s="227">
        <v>80</v>
      </c>
      <c r="F21" s="227">
        <v>1429</v>
      </c>
      <c r="G21" s="227">
        <v>55</v>
      </c>
      <c r="H21" s="227">
        <v>131</v>
      </c>
      <c r="I21" s="227">
        <v>268</v>
      </c>
      <c r="J21" s="227">
        <v>112</v>
      </c>
      <c r="K21" s="227">
        <v>50</v>
      </c>
      <c r="L21" s="227">
        <v>188</v>
      </c>
      <c r="M21" s="227">
        <v>198</v>
      </c>
    </row>
    <row r="22" spans="1:13" ht="12.75" customHeight="1">
      <c r="A22" s="178" t="s">
        <v>505</v>
      </c>
      <c r="B22" s="227">
        <v>2705</v>
      </c>
      <c r="C22" s="227">
        <v>71</v>
      </c>
      <c r="D22" s="227">
        <v>703</v>
      </c>
      <c r="E22" s="227">
        <v>87</v>
      </c>
      <c r="F22" s="227">
        <v>1097</v>
      </c>
      <c r="G22" s="227">
        <v>63</v>
      </c>
      <c r="H22" s="227">
        <v>70</v>
      </c>
      <c r="I22" s="227">
        <v>150</v>
      </c>
      <c r="J22" s="227">
        <v>65</v>
      </c>
      <c r="K22" s="227">
        <v>25</v>
      </c>
      <c r="L22" s="227">
        <v>133</v>
      </c>
      <c r="M22" s="227">
        <v>241</v>
      </c>
    </row>
    <row r="23" spans="1:13" ht="12.75" customHeight="1">
      <c r="A23" s="178" t="s">
        <v>506</v>
      </c>
      <c r="B23" s="227">
        <v>1736</v>
      </c>
      <c r="C23" s="227">
        <v>47</v>
      </c>
      <c r="D23" s="227">
        <v>617</v>
      </c>
      <c r="E23" s="227">
        <v>42</v>
      </c>
      <c r="F23" s="227">
        <v>563</v>
      </c>
      <c r="G23" s="227">
        <v>17</v>
      </c>
      <c r="H23" s="227">
        <v>16</v>
      </c>
      <c r="I23" s="227">
        <v>90</v>
      </c>
      <c r="J23" s="227">
        <v>35</v>
      </c>
      <c r="K23" s="227">
        <v>8</v>
      </c>
      <c r="L23" s="227">
        <v>42</v>
      </c>
      <c r="M23" s="227">
        <v>259</v>
      </c>
    </row>
    <row r="24" spans="1:13" s="286" customFormat="1" ht="12.75">
      <c r="A24" s="286" t="s">
        <v>507</v>
      </c>
      <c r="B24" s="229">
        <v>1851</v>
      </c>
      <c r="C24" s="229">
        <v>98</v>
      </c>
      <c r="D24" s="229">
        <v>893</v>
      </c>
      <c r="E24" s="229">
        <v>27</v>
      </c>
      <c r="F24" s="229">
        <v>347</v>
      </c>
      <c r="G24" s="229">
        <v>22</v>
      </c>
      <c r="H24" s="229">
        <v>17</v>
      </c>
      <c r="I24" s="229">
        <v>38</v>
      </c>
      <c r="J24" s="229">
        <v>15</v>
      </c>
      <c r="K24" s="229">
        <v>6</v>
      </c>
      <c r="L24" s="229">
        <v>46</v>
      </c>
      <c r="M24" s="229">
        <v>342</v>
      </c>
    </row>
    <row r="25" spans="2:13" s="286" customFormat="1" ht="12.75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</row>
    <row r="26" spans="1:13" ht="12.75" customHeight="1">
      <c r="A26" s="178" t="s">
        <v>2</v>
      </c>
      <c r="B26" s="227">
        <v>10367</v>
      </c>
      <c r="C26" s="227">
        <v>581</v>
      </c>
      <c r="D26" s="227">
        <v>2635</v>
      </c>
      <c r="E26" s="227">
        <v>230</v>
      </c>
      <c r="F26" s="227">
        <v>3305</v>
      </c>
      <c r="G26" s="227">
        <v>490</v>
      </c>
      <c r="H26" s="227">
        <v>177</v>
      </c>
      <c r="I26" s="227">
        <v>588</v>
      </c>
      <c r="J26" s="227">
        <v>242</v>
      </c>
      <c r="K26" s="227">
        <v>178</v>
      </c>
      <c r="L26" s="227">
        <v>798</v>
      </c>
      <c r="M26" s="227">
        <v>1143</v>
      </c>
    </row>
    <row r="27" spans="1:13" ht="12.75" customHeight="1">
      <c r="A27" s="178" t="s">
        <v>500</v>
      </c>
      <c r="B27" s="227">
        <v>636</v>
      </c>
      <c r="C27" s="227">
        <v>165</v>
      </c>
      <c r="D27" s="227">
        <v>277</v>
      </c>
      <c r="E27" s="227">
        <v>16</v>
      </c>
      <c r="F27" s="227">
        <v>29</v>
      </c>
      <c r="G27" s="227">
        <v>5</v>
      </c>
      <c r="H27" s="227">
        <v>2</v>
      </c>
      <c r="I27" s="227">
        <v>0</v>
      </c>
      <c r="J27" s="227">
        <v>0</v>
      </c>
      <c r="K27" s="227">
        <v>0</v>
      </c>
      <c r="L27" s="227">
        <v>0</v>
      </c>
      <c r="M27" s="227">
        <v>142</v>
      </c>
    </row>
    <row r="28" spans="1:13" ht="12.75" customHeight="1">
      <c r="A28" s="178" t="s">
        <v>501</v>
      </c>
      <c r="B28" s="227">
        <v>876</v>
      </c>
      <c r="C28" s="227">
        <v>44</v>
      </c>
      <c r="D28" s="227">
        <v>257</v>
      </c>
      <c r="E28" s="227">
        <v>24</v>
      </c>
      <c r="F28" s="227">
        <v>277</v>
      </c>
      <c r="G28" s="227">
        <v>88</v>
      </c>
      <c r="H28" s="227">
        <v>10</v>
      </c>
      <c r="I28" s="227">
        <v>9</v>
      </c>
      <c r="J28" s="227">
        <v>10</v>
      </c>
      <c r="K28" s="227">
        <v>3</v>
      </c>
      <c r="L28" s="227">
        <v>14</v>
      </c>
      <c r="M28" s="227">
        <v>140</v>
      </c>
    </row>
    <row r="29" spans="1:13" ht="12.75" customHeight="1">
      <c r="A29" s="178" t="s">
        <v>502</v>
      </c>
      <c r="B29" s="227">
        <v>1174</v>
      </c>
      <c r="C29" s="227">
        <v>53</v>
      </c>
      <c r="D29" s="227">
        <v>345</v>
      </c>
      <c r="E29" s="227">
        <v>33</v>
      </c>
      <c r="F29" s="227">
        <v>375</v>
      </c>
      <c r="G29" s="227">
        <v>82</v>
      </c>
      <c r="H29" s="227">
        <v>22</v>
      </c>
      <c r="I29" s="227">
        <v>44</v>
      </c>
      <c r="J29" s="227">
        <v>18</v>
      </c>
      <c r="K29" s="227">
        <v>12</v>
      </c>
      <c r="L29" s="227">
        <v>52</v>
      </c>
      <c r="M29" s="227">
        <v>138</v>
      </c>
    </row>
    <row r="30" spans="1:13" ht="12.75" customHeight="1">
      <c r="A30" s="178" t="s">
        <v>503</v>
      </c>
      <c r="B30" s="227">
        <v>2591</v>
      </c>
      <c r="C30" s="227">
        <v>79</v>
      </c>
      <c r="D30" s="227">
        <v>604</v>
      </c>
      <c r="E30" s="227">
        <v>56</v>
      </c>
      <c r="F30" s="227">
        <v>889</v>
      </c>
      <c r="G30" s="227">
        <v>120</v>
      </c>
      <c r="H30" s="227">
        <v>48</v>
      </c>
      <c r="I30" s="227">
        <v>184</v>
      </c>
      <c r="J30" s="227">
        <v>64</v>
      </c>
      <c r="K30" s="227">
        <v>58</v>
      </c>
      <c r="L30" s="227">
        <v>244</v>
      </c>
      <c r="M30" s="227">
        <v>245</v>
      </c>
    </row>
    <row r="31" spans="1:13" ht="12.75" customHeight="1">
      <c r="A31" s="178" t="s">
        <v>504</v>
      </c>
      <c r="B31" s="227">
        <v>2163</v>
      </c>
      <c r="C31" s="227">
        <v>125</v>
      </c>
      <c r="D31" s="227">
        <v>522</v>
      </c>
      <c r="E31" s="227">
        <v>41</v>
      </c>
      <c r="F31" s="227">
        <v>737</v>
      </c>
      <c r="G31" s="227">
        <v>74</v>
      </c>
      <c r="H31" s="227">
        <v>43</v>
      </c>
      <c r="I31" s="227">
        <v>134</v>
      </c>
      <c r="J31" s="227">
        <v>50</v>
      </c>
      <c r="K31" s="227">
        <v>41</v>
      </c>
      <c r="L31" s="227">
        <v>190</v>
      </c>
      <c r="M31" s="227">
        <v>206</v>
      </c>
    </row>
    <row r="32" spans="1:13" ht="12.75" customHeight="1">
      <c r="A32" s="178" t="s">
        <v>505</v>
      </c>
      <c r="B32" s="227">
        <v>1668</v>
      </c>
      <c r="C32" s="227">
        <v>72</v>
      </c>
      <c r="D32" s="227">
        <v>368</v>
      </c>
      <c r="E32" s="227">
        <v>30</v>
      </c>
      <c r="F32" s="227">
        <v>611</v>
      </c>
      <c r="G32" s="227">
        <v>66</v>
      </c>
      <c r="H32" s="227">
        <v>24</v>
      </c>
      <c r="I32" s="227">
        <v>128</v>
      </c>
      <c r="J32" s="227">
        <v>48</v>
      </c>
      <c r="K32" s="227">
        <v>39</v>
      </c>
      <c r="L32" s="227">
        <v>146</v>
      </c>
      <c r="M32" s="227">
        <v>136</v>
      </c>
    </row>
    <row r="33" spans="1:13" ht="12.75" customHeight="1">
      <c r="A33" s="178" t="s">
        <v>506</v>
      </c>
      <c r="B33" s="227">
        <v>670</v>
      </c>
      <c r="C33" s="227">
        <v>26</v>
      </c>
      <c r="D33" s="227">
        <v>124</v>
      </c>
      <c r="E33" s="227">
        <v>15</v>
      </c>
      <c r="F33" s="227">
        <v>227</v>
      </c>
      <c r="G33" s="227">
        <v>25</v>
      </c>
      <c r="H33" s="227">
        <v>11</v>
      </c>
      <c r="I33" s="227">
        <v>51</v>
      </c>
      <c r="J33" s="227">
        <v>33</v>
      </c>
      <c r="K33" s="227">
        <v>15</v>
      </c>
      <c r="L33" s="227">
        <v>86</v>
      </c>
      <c r="M33" s="227">
        <v>57</v>
      </c>
    </row>
    <row r="34" spans="1:13" ht="12.75" customHeight="1">
      <c r="A34" s="286" t="s">
        <v>507</v>
      </c>
      <c r="B34" s="227">
        <v>589</v>
      </c>
      <c r="C34" s="227">
        <v>17</v>
      </c>
      <c r="D34" s="227">
        <v>138</v>
      </c>
      <c r="E34" s="227">
        <v>15</v>
      </c>
      <c r="F34" s="227">
        <v>160</v>
      </c>
      <c r="G34" s="227">
        <v>30</v>
      </c>
      <c r="H34" s="227">
        <v>17</v>
      </c>
      <c r="I34" s="227">
        <v>38</v>
      </c>
      <c r="J34" s="227">
        <v>19</v>
      </c>
      <c r="K34" s="227">
        <v>10</v>
      </c>
      <c r="L34" s="227">
        <v>66</v>
      </c>
      <c r="M34" s="227">
        <v>79</v>
      </c>
    </row>
    <row r="35" spans="1:13" ht="12.75" customHeight="1">
      <c r="A35" s="178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ht="12.75" customHeight="1">
      <c r="A36" s="95" t="s">
        <v>285</v>
      </c>
    </row>
    <row r="37" ht="12.75" customHeight="1">
      <c r="A37" s="95" t="s">
        <v>495</v>
      </c>
    </row>
    <row r="40" ht="12.75" customHeight="1">
      <c r="A40" s="287" t="s">
        <v>6</v>
      </c>
    </row>
    <row r="41" spans="1:3" ht="12.75" customHeight="1">
      <c r="A41" s="95" t="s">
        <v>5</v>
      </c>
      <c r="C41" s="67" t="s">
        <v>312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0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:J1"/>
    </sheetView>
  </sheetViews>
  <sheetFormatPr defaultColWidth="11.421875" defaultRowHeight="12.75"/>
  <cols>
    <col min="1" max="1" width="9.57421875" style="137" customWidth="1"/>
    <col min="2" max="2" width="9.00390625" style="137" customWidth="1"/>
    <col min="3" max="3" width="11.421875" style="137" customWidth="1"/>
    <col min="4" max="4" width="18.7109375" style="137" bestFit="1" customWidth="1"/>
    <col min="5" max="5" width="24.421875" style="137" bestFit="1" customWidth="1"/>
    <col min="6" max="6" width="11.140625" style="137" bestFit="1" customWidth="1"/>
    <col min="7" max="7" width="31.57421875" style="137" bestFit="1" customWidth="1"/>
    <col min="8" max="8" width="10.57421875" style="137" bestFit="1" customWidth="1"/>
    <col min="9" max="9" width="11.8515625" style="137" bestFit="1" customWidth="1"/>
    <col min="10" max="10" width="8.57421875" style="137" customWidth="1"/>
    <col min="11" max="16384" width="11.421875" style="137" customWidth="1"/>
  </cols>
  <sheetData>
    <row r="1" spans="1:10" ht="12.75">
      <c r="A1" s="419" t="s">
        <v>588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2.75">
      <c r="A2" s="419" t="s">
        <v>761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2.75">
      <c r="A5" s="418" t="s">
        <v>116</v>
      </c>
      <c r="B5" s="418" t="s">
        <v>0</v>
      </c>
      <c r="C5" s="417" t="s">
        <v>115</v>
      </c>
      <c r="D5" s="417"/>
      <c r="E5" s="417"/>
      <c r="F5" s="417"/>
      <c r="G5" s="417"/>
      <c r="H5" s="417"/>
      <c r="I5" s="417"/>
      <c r="J5" s="417"/>
    </row>
    <row r="6" spans="1:10" ht="12.75">
      <c r="A6" s="418"/>
      <c r="B6" s="418"/>
      <c r="C6" s="420" t="s">
        <v>131</v>
      </c>
      <c r="D6" s="420"/>
      <c r="E6" s="420"/>
      <c r="F6" s="420"/>
      <c r="G6" s="420"/>
      <c r="H6" s="420"/>
      <c r="I6" s="420" t="s">
        <v>94</v>
      </c>
      <c r="J6" s="420"/>
    </row>
    <row r="7" spans="1:10" ht="12.75">
      <c r="A7" s="418"/>
      <c r="B7" s="418"/>
      <c r="C7" s="156" t="s">
        <v>132</v>
      </c>
      <c r="D7" s="156" t="s">
        <v>583</v>
      </c>
      <c r="E7" s="156" t="s">
        <v>584</v>
      </c>
      <c r="F7" s="156" t="s">
        <v>585</v>
      </c>
      <c r="G7" s="156" t="s">
        <v>269</v>
      </c>
      <c r="H7" s="156" t="s">
        <v>270</v>
      </c>
      <c r="I7" s="156" t="s">
        <v>21</v>
      </c>
      <c r="J7" s="156" t="s">
        <v>23</v>
      </c>
    </row>
    <row r="8" spans="1:12" ht="12.75">
      <c r="A8" s="139" t="s">
        <v>39</v>
      </c>
      <c r="B8" s="140">
        <v>82</v>
      </c>
      <c r="C8" s="157">
        <v>0</v>
      </c>
      <c r="D8" s="154">
        <v>2</v>
      </c>
      <c r="E8" s="154">
        <v>19</v>
      </c>
      <c r="F8" s="154">
        <v>16</v>
      </c>
      <c r="G8" s="157">
        <v>0</v>
      </c>
      <c r="H8" s="157">
        <v>45</v>
      </c>
      <c r="I8" s="158"/>
      <c r="J8" s="159"/>
      <c r="L8" s="166"/>
    </row>
    <row r="9" spans="1:12" ht="12.75">
      <c r="A9" s="139" t="s">
        <v>40</v>
      </c>
      <c r="B9" s="140">
        <v>44</v>
      </c>
      <c r="C9" s="157">
        <v>0</v>
      </c>
      <c r="D9" s="157">
        <v>0</v>
      </c>
      <c r="E9" s="157">
        <v>0</v>
      </c>
      <c r="F9" s="157">
        <v>0</v>
      </c>
      <c r="G9" s="157">
        <v>0</v>
      </c>
      <c r="H9" s="157">
        <v>44</v>
      </c>
      <c r="I9" s="158"/>
      <c r="J9" s="154"/>
      <c r="L9" s="166"/>
    </row>
    <row r="10" spans="1:12" ht="12.75">
      <c r="A10" s="139" t="s">
        <v>41</v>
      </c>
      <c r="B10" s="140">
        <v>28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28</v>
      </c>
      <c r="I10" s="415" t="s">
        <v>586</v>
      </c>
      <c r="J10" s="416">
        <v>33</v>
      </c>
      <c r="L10" s="166"/>
    </row>
    <row r="11" spans="1:12" ht="12.75">
      <c r="A11" s="139" t="s">
        <v>42</v>
      </c>
      <c r="B11" s="140">
        <v>23</v>
      </c>
      <c r="C11" s="157">
        <v>0</v>
      </c>
      <c r="D11" s="157">
        <v>0</v>
      </c>
      <c r="E11" s="157">
        <v>0</v>
      </c>
      <c r="F11" s="157">
        <v>0</v>
      </c>
      <c r="G11" s="154">
        <v>14</v>
      </c>
      <c r="H11" s="157">
        <v>9</v>
      </c>
      <c r="I11" s="415"/>
      <c r="J11" s="416"/>
      <c r="L11" s="166"/>
    </row>
    <row r="12" spans="1:12" ht="12.75">
      <c r="A12" s="139" t="s">
        <v>43</v>
      </c>
      <c r="B12" s="140">
        <v>40</v>
      </c>
      <c r="C12" s="154">
        <v>21</v>
      </c>
      <c r="D12" s="157">
        <v>0</v>
      </c>
      <c r="E12" s="157">
        <v>0</v>
      </c>
      <c r="F12" s="157">
        <v>0</v>
      </c>
      <c r="G12" s="154">
        <v>14</v>
      </c>
      <c r="H12" s="157">
        <v>5</v>
      </c>
      <c r="I12" s="160">
        <v>2006</v>
      </c>
      <c r="J12" s="154">
        <v>21</v>
      </c>
      <c r="L12" s="166"/>
    </row>
    <row r="13" spans="1:12" ht="12.75">
      <c r="A13" s="139" t="s">
        <v>273</v>
      </c>
      <c r="B13" s="140">
        <v>79</v>
      </c>
      <c r="C13" s="154">
        <v>36</v>
      </c>
      <c r="D13" s="157">
        <v>0</v>
      </c>
      <c r="E13" s="157">
        <v>0</v>
      </c>
      <c r="F13" s="157">
        <v>0</v>
      </c>
      <c r="G13" s="154">
        <v>33</v>
      </c>
      <c r="H13" s="157">
        <v>10</v>
      </c>
      <c r="I13" s="160">
        <v>2007</v>
      </c>
      <c r="J13" s="154">
        <v>4</v>
      </c>
      <c r="L13" s="166"/>
    </row>
    <row r="14" spans="1:12" ht="12.75">
      <c r="A14" s="139" t="s">
        <v>316</v>
      </c>
      <c r="B14" s="140">
        <v>41</v>
      </c>
      <c r="C14" s="154">
        <v>21</v>
      </c>
      <c r="D14" s="157">
        <v>0</v>
      </c>
      <c r="E14" s="157">
        <v>0</v>
      </c>
      <c r="F14" s="157">
        <v>0</v>
      </c>
      <c r="G14" s="154">
        <v>19</v>
      </c>
      <c r="H14" s="157">
        <v>1</v>
      </c>
      <c r="I14" s="160">
        <v>2008</v>
      </c>
      <c r="J14" s="154">
        <v>35</v>
      </c>
      <c r="L14" s="166"/>
    </row>
    <row r="15" spans="1:12" ht="12.75">
      <c r="A15" s="139" t="s">
        <v>489</v>
      </c>
      <c r="B15" s="140">
        <v>49</v>
      </c>
      <c r="C15" s="154">
        <v>8</v>
      </c>
      <c r="D15" s="157">
        <v>0</v>
      </c>
      <c r="E15" s="157">
        <v>0</v>
      </c>
      <c r="F15" s="157">
        <v>0</v>
      </c>
      <c r="G15" s="154">
        <v>41</v>
      </c>
      <c r="H15" s="157">
        <v>0</v>
      </c>
      <c r="I15" s="160">
        <v>2009</v>
      </c>
      <c r="J15" s="154">
        <v>16</v>
      </c>
      <c r="L15" s="166"/>
    </row>
    <row r="16" spans="1:12" ht="12.75">
      <c r="A16" s="139" t="s">
        <v>513</v>
      </c>
      <c r="B16" s="140">
        <v>60</v>
      </c>
      <c r="C16" s="154">
        <v>28</v>
      </c>
      <c r="D16" s="157">
        <v>0</v>
      </c>
      <c r="E16" s="157">
        <v>0</v>
      </c>
      <c r="F16" s="157">
        <v>0</v>
      </c>
      <c r="G16" s="154">
        <v>32</v>
      </c>
      <c r="H16" s="157">
        <v>0</v>
      </c>
      <c r="I16" s="160">
        <v>2010</v>
      </c>
      <c r="J16" s="154">
        <v>12</v>
      </c>
      <c r="L16" s="166"/>
    </row>
    <row r="17" spans="1:12" ht="12.75">
      <c r="A17" s="139" t="s">
        <v>593</v>
      </c>
      <c r="B17" s="140">
        <v>86</v>
      </c>
      <c r="C17" s="154">
        <v>35</v>
      </c>
      <c r="D17" s="157">
        <v>0</v>
      </c>
      <c r="E17" s="157">
        <v>0</v>
      </c>
      <c r="F17" s="157">
        <v>0</v>
      </c>
      <c r="G17" s="154">
        <v>51</v>
      </c>
      <c r="H17" s="157">
        <v>0</v>
      </c>
      <c r="I17" s="160">
        <v>2011</v>
      </c>
      <c r="J17" s="154">
        <v>4</v>
      </c>
      <c r="L17" s="166"/>
    </row>
    <row r="18" spans="1:12" ht="12.75">
      <c r="A18" s="139" t="s">
        <v>633</v>
      </c>
      <c r="B18" s="140">
        <v>63</v>
      </c>
      <c r="C18" s="154">
        <v>31</v>
      </c>
      <c r="D18" s="157">
        <v>0</v>
      </c>
      <c r="E18" s="157">
        <v>0</v>
      </c>
      <c r="F18" s="157">
        <v>0</v>
      </c>
      <c r="G18" s="154">
        <v>32</v>
      </c>
      <c r="H18" s="157">
        <v>0</v>
      </c>
      <c r="I18" s="160">
        <v>2012</v>
      </c>
      <c r="J18" s="154">
        <v>10</v>
      </c>
      <c r="L18" s="166"/>
    </row>
    <row r="19" spans="1:12" ht="12.75">
      <c r="A19" s="139" t="s">
        <v>649</v>
      </c>
      <c r="B19" s="140">
        <v>98</v>
      </c>
      <c r="C19" s="154">
        <v>49</v>
      </c>
      <c r="D19" s="157">
        <v>0</v>
      </c>
      <c r="E19" s="157">
        <v>0</v>
      </c>
      <c r="F19" s="157">
        <v>0</v>
      </c>
      <c r="G19" s="154">
        <v>49</v>
      </c>
      <c r="H19" s="157">
        <v>0</v>
      </c>
      <c r="I19" s="160">
        <v>2013</v>
      </c>
      <c r="J19" s="154">
        <v>17</v>
      </c>
      <c r="L19" s="166"/>
    </row>
    <row r="20" spans="1:12" ht="12.75">
      <c r="A20" s="139" t="s">
        <v>678</v>
      </c>
      <c r="B20" s="140">
        <v>94</v>
      </c>
      <c r="C20" s="154">
        <v>45</v>
      </c>
      <c r="D20" s="157">
        <v>0</v>
      </c>
      <c r="E20" s="157">
        <v>0</v>
      </c>
      <c r="F20" s="157">
        <v>0</v>
      </c>
      <c r="G20" s="154">
        <v>45</v>
      </c>
      <c r="H20" s="157">
        <v>4</v>
      </c>
      <c r="I20" s="160">
        <v>2014</v>
      </c>
      <c r="J20" s="154">
        <v>6</v>
      </c>
      <c r="L20" s="166"/>
    </row>
    <row r="21" spans="1:10" ht="12.75">
      <c r="A21" s="139" t="s">
        <v>688</v>
      </c>
      <c r="B21" s="141">
        <v>116</v>
      </c>
      <c r="C21" s="154">
        <v>48</v>
      </c>
      <c r="D21" s="157">
        <v>0</v>
      </c>
      <c r="E21" s="157">
        <v>0</v>
      </c>
      <c r="F21" s="157">
        <v>0</v>
      </c>
      <c r="G21" s="154">
        <v>63</v>
      </c>
      <c r="H21" s="157">
        <v>5</v>
      </c>
      <c r="I21" s="160">
        <v>2015</v>
      </c>
      <c r="J21" s="154">
        <v>8</v>
      </c>
    </row>
    <row r="22" spans="1:10" ht="12.75">
      <c r="A22" s="139" t="s">
        <v>738</v>
      </c>
      <c r="B22" s="141">
        <v>99</v>
      </c>
      <c r="C22" s="154">
        <v>41</v>
      </c>
      <c r="D22" s="157">
        <v>0</v>
      </c>
      <c r="E22" s="157">
        <v>0</v>
      </c>
      <c r="F22" s="157">
        <v>0</v>
      </c>
      <c r="G22" s="154">
        <v>51</v>
      </c>
      <c r="H22" s="157">
        <v>7</v>
      </c>
      <c r="I22" s="160">
        <v>2016</v>
      </c>
      <c r="J22" s="154">
        <v>21</v>
      </c>
    </row>
    <row r="23" spans="1:10" ht="12.75">
      <c r="A23" s="139"/>
      <c r="B23" s="141"/>
      <c r="C23" s="154"/>
      <c r="D23" s="154"/>
      <c r="E23" s="154"/>
      <c r="F23" s="154"/>
      <c r="G23" s="154"/>
      <c r="H23" s="154"/>
      <c r="I23" s="160"/>
      <c r="J23" s="154"/>
    </row>
    <row r="24" spans="1:10" ht="12.75">
      <c r="A24" s="136" t="s">
        <v>292</v>
      </c>
      <c r="B24" s="136"/>
      <c r="C24" s="161"/>
      <c r="D24" s="161"/>
      <c r="E24" s="161"/>
      <c r="F24" s="161"/>
      <c r="G24" s="161"/>
      <c r="H24" s="161"/>
      <c r="I24" s="162"/>
      <c r="J24" s="161"/>
    </row>
    <row r="25" spans="1:10" ht="12.75">
      <c r="A25" s="136" t="s">
        <v>296</v>
      </c>
      <c r="C25" s="163"/>
      <c r="D25" s="164"/>
      <c r="E25" s="164"/>
      <c r="F25" s="164"/>
      <c r="G25" s="164"/>
      <c r="H25" s="164"/>
      <c r="I25" s="164"/>
      <c r="J25" s="164"/>
    </row>
    <row r="26" spans="3:10" ht="12.75">
      <c r="C26" s="165"/>
      <c r="D26" s="165"/>
      <c r="E26" s="165"/>
      <c r="F26" s="165"/>
      <c r="G26" s="165"/>
      <c r="H26" s="165"/>
      <c r="I26" s="165"/>
      <c r="J26" s="165"/>
    </row>
    <row r="27" spans="3:10" ht="12.75">
      <c r="C27" s="165"/>
      <c r="D27" s="165"/>
      <c r="E27" s="165"/>
      <c r="F27" s="165"/>
      <c r="G27" s="165"/>
      <c r="H27" s="165"/>
      <c r="I27" s="165"/>
      <c r="J27" s="165"/>
    </row>
    <row r="28" spans="3:10" ht="12.75">
      <c r="C28" s="165"/>
      <c r="D28" s="165"/>
      <c r="E28" s="165"/>
      <c r="F28" s="165"/>
      <c r="G28" s="165"/>
      <c r="H28" s="165"/>
      <c r="I28" s="165"/>
      <c r="J28" s="165"/>
    </row>
    <row r="29" spans="3:10" ht="12.75">
      <c r="C29" s="165"/>
      <c r="D29" s="165"/>
      <c r="E29" s="165"/>
      <c r="F29" s="165"/>
      <c r="G29" s="165"/>
      <c r="H29" s="165"/>
      <c r="I29" s="165"/>
      <c r="J29" s="165"/>
    </row>
    <row r="30" spans="3:10" ht="12.75">
      <c r="C30" s="165"/>
      <c r="D30" s="165"/>
      <c r="E30" s="165"/>
      <c r="F30" s="165"/>
      <c r="G30" s="165"/>
      <c r="H30" s="165"/>
      <c r="I30" s="165"/>
      <c r="J30" s="165"/>
    </row>
    <row r="31" spans="3:10" ht="12.75">
      <c r="C31" s="165"/>
      <c r="D31" s="165"/>
      <c r="E31" s="165"/>
      <c r="F31" s="165"/>
      <c r="G31" s="165"/>
      <c r="H31" s="165"/>
      <c r="I31" s="165"/>
      <c r="J31" s="165"/>
    </row>
    <row r="32" spans="3:10" ht="12.75">
      <c r="C32" s="165"/>
      <c r="D32" s="165"/>
      <c r="E32" s="165"/>
      <c r="F32" s="165"/>
      <c r="G32" s="165"/>
      <c r="H32" s="165"/>
      <c r="I32" s="165"/>
      <c r="J32" s="165"/>
    </row>
    <row r="33" spans="3:10" ht="12.75">
      <c r="C33" s="165"/>
      <c r="D33" s="165"/>
      <c r="E33" s="165"/>
      <c r="F33" s="165"/>
      <c r="G33" s="165"/>
      <c r="H33" s="165"/>
      <c r="I33" s="165"/>
      <c r="J33" s="165"/>
    </row>
    <row r="34" spans="3:10" ht="12.75">
      <c r="C34" s="165"/>
      <c r="D34" s="165"/>
      <c r="E34" s="165"/>
      <c r="F34" s="165"/>
      <c r="G34" s="165"/>
      <c r="H34" s="165"/>
      <c r="I34" s="165"/>
      <c r="J34" s="165"/>
    </row>
    <row r="35" spans="3:10" ht="12.75">
      <c r="C35" s="165"/>
      <c r="D35" s="165"/>
      <c r="E35" s="165"/>
      <c r="F35" s="165"/>
      <c r="G35" s="165"/>
      <c r="H35" s="165"/>
      <c r="I35" s="165"/>
      <c r="J35" s="165"/>
    </row>
    <row r="36" spans="3:10" ht="12.75">
      <c r="C36" s="165"/>
      <c r="D36" s="165"/>
      <c r="E36" s="165"/>
      <c r="F36" s="165"/>
      <c r="G36" s="165"/>
      <c r="H36" s="165"/>
      <c r="I36" s="165"/>
      <c r="J36" s="165"/>
    </row>
    <row r="37" spans="3:10" ht="12.75">
      <c r="C37" s="165"/>
      <c r="D37" s="165"/>
      <c r="E37" s="165"/>
      <c r="F37" s="165"/>
      <c r="G37" s="165"/>
      <c r="H37" s="165"/>
      <c r="I37" s="165"/>
      <c r="J37" s="165"/>
    </row>
    <row r="38" spans="3:10" ht="12.75">
      <c r="C38" s="165"/>
      <c r="D38" s="165"/>
      <c r="E38" s="165"/>
      <c r="F38" s="165"/>
      <c r="G38" s="165"/>
      <c r="H38" s="165"/>
      <c r="I38" s="165"/>
      <c r="J38" s="165"/>
    </row>
    <row r="39" spans="3:10" ht="12.75">
      <c r="C39" s="165"/>
      <c r="D39" s="165"/>
      <c r="E39" s="165"/>
      <c r="F39" s="165"/>
      <c r="G39" s="165"/>
      <c r="H39" s="165"/>
      <c r="I39" s="165"/>
      <c r="J39" s="165"/>
    </row>
    <row r="40" spans="3:10" ht="12.75">
      <c r="C40" s="165"/>
      <c r="D40" s="165"/>
      <c r="E40" s="165"/>
      <c r="F40" s="165"/>
      <c r="G40" s="165"/>
      <c r="H40" s="165"/>
      <c r="I40" s="165"/>
      <c r="J40" s="165"/>
    </row>
    <row r="41" spans="3:10" ht="12.75">
      <c r="C41" s="165"/>
      <c r="D41" s="165"/>
      <c r="E41" s="165"/>
      <c r="F41" s="165"/>
      <c r="G41" s="165"/>
      <c r="H41" s="165"/>
      <c r="I41" s="165"/>
      <c r="J41" s="165"/>
    </row>
    <row r="42" spans="3:10" ht="12.75">
      <c r="C42" s="165"/>
      <c r="D42" s="165"/>
      <c r="E42" s="165"/>
      <c r="F42" s="165"/>
      <c r="G42" s="165"/>
      <c r="H42" s="165"/>
      <c r="I42" s="165"/>
      <c r="J42" s="165"/>
    </row>
    <row r="43" spans="3:10" ht="12.75">
      <c r="C43" s="165"/>
      <c r="D43" s="165"/>
      <c r="E43" s="165"/>
      <c r="F43" s="165"/>
      <c r="G43" s="165"/>
      <c r="H43" s="165"/>
      <c r="I43" s="165"/>
      <c r="J43" s="165"/>
    </row>
    <row r="44" spans="3:10" ht="12.75">
      <c r="C44" s="165"/>
      <c r="D44" s="165"/>
      <c r="E44" s="165"/>
      <c r="F44" s="165"/>
      <c r="G44" s="165"/>
      <c r="H44" s="165"/>
      <c r="I44" s="165"/>
      <c r="J44" s="165"/>
    </row>
    <row r="45" spans="3:10" ht="12.75">
      <c r="C45" s="165"/>
      <c r="D45" s="165"/>
      <c r="E45" s="165"/>
      <c r="F45" s="165"/>
      <c r="G45" s="165"/>
      <c r="H45" s="165"/>
      <c r="I45" s="165"/>
      <c r="J45" s="165"/>
    </row>
    <row r="46" spans="3:10" ht="12.75">
      <c r="C46" s="165"/>
      <c r="D46" s="165"/>
      <c r="E46" s="165"/>
      <c r="F46" s="165"/>
      <c r="G46" s="165"/>
      <c r="H46" s="165"/>
      <c r="I46" s="165"/>
      <c r="J46" s="165"/>
    </row>
    <row r="47" spans="3:10" ht="12.75">
      <c r="C47" s="165"/>
      <c r="D47" s="165"/>
      <c r="E47" s="165"/>
      <c r="F47" s="165"/>
      <c r="G47" s="165"/>
      <c r="H47" s="165"/>
      <c r="I47" s="165"/>
      <c r="J47" s="165"/>
    </row>
    <row r="48" spans="3:10" ht="12.75">
      <c r="C48" s="165"/>
      <c r="D48" s="165"/>
      <c r="E48" s="165"/>
      <c r="F48" s="165"/>
      <c r="G48" s="165"/>
      <c r="H48" s="165"/>
      <c r="I48" s="165"/>
      <c r="J48" s="165"/>
    </row>
    <row r="49" spans="3:10" ht="12.75">
      <c r="C49" s="165"/>
      <c r="D49" s="165"/>
      <c r="E49" s="165"/>
      <c r="F49" s="165"/>
      <c r="G49" s="165"/>
      <c r="H49" s="165"/>
      <c r="I49" s="165"/>
      <c r="J49" s="165"/>
    </row>
    <row r="50" spans="3:10" ht="12.75">
      <c r="C50" s="165"/>
      <c r="D50" s="165"/>
      <c r="E50" s="165"/>
      <c r="F50" s="165"/>
      <c r="G50" s="165"/>
      <c r="H50" s="165"/>
      <c r="I50" s="165"/>
      <c r="J50" s="165"/>
    </row>
    <row r="51" spans="3:10" ht="12.75">
      <c r="C51" s="165"/>
      <c r="D51" s="165"/>
      <c r="E51" s="165"/>
      <c r="F51" s="165"/>
      <c r="G51" s="165"/>
      <c r="H51" s="165"/>
      <c r="I51" s="165"/>
      <c r="J51" s="165"/>
    </row>
    <row r="52" spans="3:10" ht="12.75">
      <c r="C52" s="165"/>
      <c r="D52" s="165"/>
      <c r="E52" s="165"/>
      <c r="F52" s="165"/>
      <c r="G52" s="165"/>
      <c r="H52" s="165"/>
      <c r="I52" s="165"/>
      <c r="J52" s="165"/>
    </row>
    <row r="53" spans="3:10" ht="12.75">
      <c r="C53" s="165"/>
      <c r="D53" s="165"/>
      <c r="E53" s="165"/>
      <c r="F53" s="165"/>
      <c r="G53" s="165"/>
      <c r="H53" s="165"/>
      <c r="I53" s="165"/>
      <c r="J53" s="165"/>
    </row>
    <row r="54" spans="3:10" ht="12.75">
      <c r="C54" s="165"/>
      <c r="D54" s="165"/>
      <c r="E54" s="165"/>
      <c r="F54" s="165"/>
      <c r="G54" s="165"/>
      <c r="H54" s="165"/>
      <c r="I54" s="165"/>
      <c r="J54" s="165"/>
    </row>
  </sheetData>
  <sheetProtection/>
  <mergeCells count="9">
    <mergeCell ref="I10:I11"/>
    <mergeCell ref="J10:J11"/>
    <mergeCell ref="C5:J5"/>
    <mergeCell ref="A5:A7"/>
    <mergeCell ref="B5:B7"/>
    <mergeCell ref="A1:J1"/>
    <mergeCell ref="A2:J2"/>
    <mergeCell ref="C6:H6"/>
    <mergeCell ref="I6:J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4.28125" style="41" customWidth="1"/>
    <col min="2" max="2" width="7.8515625" style="41" customWidth="1"/>
    <col min="3" max="3" width="13.00390625" style="41" customWidth="1"/>
    <col min="4" max="4" width="5.7109375" style="41" bestFit="1" customWidth="1"/>
    <col min="5" max="5" width="4.8515625" style="41" bestFit="1" customWidth="1"/>
    <col min="6" max="6" width="7.7109375" style="41" bestFit="1" customWidth="1"/>
    <col min="7" max="7" width="4.8515625" style="41" bestFit="1" customWidth="1"/>
    <col min="8" max="8" width="9.00390625" style="41" bestFit="1" customWidth="1"/>
    <col min="9" max="9" width="7.00390625" style="41" bestFit="1" customWidth="1"/>
    <col min="10" max="10" width="6.57421875" style="41" bestFit="1" customWidth="1"/>
    <col min="11" max="11" width="9.28125" style="41" bestFit="1" customWidth="1"/>
    <col min="12" max="12" width="8.7109375" style="41" customWidth="1"/>
    <col min="13" max="13" width="12.421875" style="41" bestFit="1" customWidth="1"/>
    <col min="14" max="14" width="6.00390625" style="41" bestFit="1" customWidth="1"/>
    <col min="15" max="15" width="13.140625" style="41" bestFit="1" customWidth="1"/>
    <col min="16" max="16" width="10.7109375" style="41" bestFit="1" customWidth="1"/>
    <col min="17" max="17" width="21.00390625" style="41" bestFit="1" customWidth="1"/>
    <col min="18" max="37" width="7.7109375" style="41" customWidth="1"/>
    <col min="38" max="16384" width="11.421875" style="41" customWidth="1"/>
  </cols>
  <sheetData>
    <row r="1" ht="12.75" customHeight="1">
      <c r="A1" s="41" t="s">
        <v>150</v>
      </c>
    </row>
    <row r="2" ht="12.75" customHeight="1">
      <c r="A2" s="41" t="s">
        <v>760</v>
      </c>
    </row>
    <row r="5" spans="1:17" ht="18.75" customHeight="1">
      <c r="A5" s="421" t="s">
        <v>101</v>
      </c>
      <c r="B5" s="422" t="s">
        <v>23</v>
      </c>
      <c r="C5" s="203"/>
      <c r="D5" s="392" t="s">
        <v>133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</row>
    <row r="6" spans="1:17" ht="16.5" customHeight="1">
      <c r="A6" s="421"/>
      <c r="B6" s="422"/>
      <c r="C6" s="204" t="s">
        <v>308</v>
      </c>
      <c r="D6" s="43" t="s">
        <v>134</v>
      </c>
      <c r="E6" s="43" t="s">
        <v>98</v>
      </c>
      <c r="F6" s="43" t="s">
        <v>135</v>
      </c>
      <c r="G6" s="43" t="s">
        <v>136</v>
      </c>
      <c r="H6" s="43" t="s">
        <v>137</v>
      </c>
      <c r="I6" s="43" t="s">
        <v>138</v>
      </c>
      <c r="J6" s="43" t="s">
        <v>139</v>
      </c>
      <c r="K6" s="43" t="s">
        <v>140</v>
      </c>
      <c r="L6" s="43" t="s">
        <v>148</v>
      </c>
      <c r="M6" s="43" t="s">
        <v>141</v>
      </c>
      <c r="N6" s="43" t="s">
        <v>97</v>
      </c>
      <c r="O6" s="43" t="s">
        <v>142</v>
      </c>
      <c r="P6" s="43" t="s">
        <v>143</v>
      </c>
      <c r="Q6" s="43" t="s">
        <v>144</v>
      </c>
    </row>
    <row r="7" spans="1:17" ht="12.75">
      <c r="A7" s="39" t="s">
        <v>145</v>
      </c>
      <c r="B7" s="230">
        <v>57</v>
      </c>
      <c r="C7" s="231">
        <v>6</v>
      </c>
      <c r="D7" s="230">
        <v>7</v>
      </c>
      <c r="E7" s="230">
        <v>6</v>
      </c>
      <c r="F7" s="230">
        <v>11</v>
      </c>
      <c r="G7" s="230">
        <v>1</v>
      </c>
      <c r="H7" s="230">
        <v>1</v>
      </c>
      <c r="I7" s="226">
        <v>0</v>
      </c>
      <c r="J7" s="226">
        <v>0</v>
      </c>
      <c r="K7" s="226">
        <v>0</v>
      </c>
      <c r="L7" s="230">
        <v>11</v>
      </c>
      <c r="M7" s="230" t="s">
        <v>24</v>
      </c>
      <c r="N7" s="230">
        <v>13</v>
      </c>
      <c r="O7" s="226">
        <v>0</v>
      </c>
      <c r="P7" s="230">
        <v>7</v>
      </c>
      <c r="Q7" s="226">
        <v>0</v>
      </c>
    </row>
    <row r="8" spans="1:17" ht="12.75">
      <c r="A8" s="39" t="s">
        <v>146</v>
      </c>
      <c r="B8" s="230">
        <v>68</v>
      </c>
      <c r="C8" s="231" t="s">
        <v>24</v>
      </c>
      <c r="D8" s="230">
        <v>12</v>
      </c>
      <c r="E8" s="230">
        <v>5</v>
      </c>
      <c r="F8" s="230">
        <v>9</v>
      </c>
      <c r="G8" s="230">
        <v>2</v>
      </c>
      <c r="H8" s="230">
        <v>1</v>
      </c>
      <c r="I8" s="226">
        <v>0</v>
      </c>
      <c r="J8" s="226">
        <v>0</v>
      </c>
      <c r="K8" s="226">
        <v>0</v>
      </c>
      <c r="L8" s="230">
        <v>14</v>
      </c>
      <c r="M8" s="230" t="s">
        <v>24</v>
      </c>
      <c r="N8" s="230">
        <v>15</v>
      </c>
      <c r="O8" s="226">
        <v>0</v>
      </c>
      <c r="P8" s="230">
        <v>10</v>
      </c>
      <c r="Q8" s="226">
        <v>0</v>
      </c>
    </row>
    <row r="9" spans="1:17" s="45" customFormat="1" ht="12.75">
      <c r="A9" s="46" t="s">
        <v>147</v>
      </c>
      <c r="B9" s="232">
        <v>155</v>
      </c>
      <c r="C9" s="233">
        <v>36</v>
      </c>
      <c r="D9" s="232">
        <v>15</v>
      </c>
      <c r="E9" s="232">
        <v>25</v>
      </c>
      <c r="F9" s="232">
        <v>9</v>
      </c>
      <c r="G9" s="232">
        <v>3</v>
      </c>
      <c r="H9" s="232">
        <v>0</v>
      </c>
      <c r="I9" s="232">
        <v>0</v>
      </c>
      <c r="J9" s="232">
        <v>1</v>
      </c>
      <c r="K9" s="232">
        <v>1</v>
      </c>
      <c r="L9" s="232">
        <v>21</v>
      </c>
      <c r="M9" s="232" t="s">
        <v>24</v>
      </c>
      <c r="N9" s="232">
        <v>47</v>
      </c>
      <c r="O9" s="232">
        <v>0</v>
      </c>
      <c r="P9" s="232">
        <v>33</v>
      </c>
      <c r="Q9" s="232">
        <v>0</v>
      </c>
    </row>
    <row r="10" spans="1:17" s="45" customFormat="1" ht="12.75">
      <c r="A10" s="46" t="s">
        <v>27</v>
      </c>
      <c r="B10" s="232">
        <v>335</v>
      </c>
      <c r="C10" s="233">
        <v>103</v>
      </c>
      <c r="D10" s="232">
        <v>28</v>
      </c>
      <c r="E10" s="232">
        <v>33</v>
      </c>
      <c r="F10" s="232">
        <v>41</v>
      </c>
      <c r="G10" s="232">
        <v>2</v>
      </c>
      <c r="H10" s="232">
        <v>3</v>
      </c>
      <c r="I10" s="226">
        <v>0</v>
      </c>
      <c r="J10" s="226">
        <v>0</v>
      </c>
      <c r="K10" s="232">
        <v>2</v>
      </c>
      <c r="L10" s="232">
        <v>61</v>
      </c>
      <c r="M10" s="232" t="s">
        <v>24</v>
      </c>
      <c r="N10" s="232">
        <v>87</v>
      </c>
      <c r="O10" s="232">
        <v>3</v>
      </c>
      <c r="P10" s="232">
        <v>75</v>
      </c>
      <c r="Q10" s="226">
        <v>0</v>
      </c>
    </row>
    <row r="11" spans="1:17" ht="12.75">
      <c r="A11" s="39" t="s">
        <v>28</v>
      </c>
      <c r="B11" s="230">
        <v>363</v>
      </c>
      <c r="C11" s="231">
        <v>116</v>
      </c>
      <c r="D11" s="230">
        <v>32</v>
      </c>
      <c r="E11" s="230">
        <v>44</v>
      </c>
      <c r="F11" s="230">
        <v>45</v>
      </c>
      <c r="G11" s="230">
        <v>2</v>
      </c>
      <c r="H11" s="230">
        <v>5</v>
      </c>
      <c r="I11" s="226">
        <v>0</v>
      </c>
      <c r="J11" s="226">
        <v>0</v>
      </c>
      <c r="K11" s="230">
        <v>2</v>
      </c>
      <c r="L11" s="230">
        <v>67</v>
      </c>
      <c r="M11" s="230" t="s">
        <v>24</v>
      </c>
      <c r="N11" s="230">
        <v>88</v>
      </c>
      <c r="O11" s="230">
        <v>4</v>
      </c>
      <c r="P11" s="230">
        <v>74</v>
      </c>
      <c r="Q11" s="226">
        <v>0</v>
      </c>
    </row>
    <row r="12" spans="1:17" ht="12.75">
      <c r="A12" s="39" t="s">
        <v>29</v>
      </c>
      <c r="B12" s="230">
        <v>343</v>
      </c>
      <c r="C12" s="231">
        <v>118</v>
      </c>
      <c r="D12" s="230">
        <v>30</v>
      </c>
      <c r="E12" s="230">
        <v>49</v>
      </c>
      <c r="F12" s="230">
        <v>42</v>
      </c>
      <c r="G12" s="230">
        <v>2</v>
      </c>
      <c r="H12" s="230">
        <v>2</v>
      </c>
      <c r="I12" s="226">
        <v>0</v>
      </c>
      <c r="J12" s="226">
        <v>0</v>
      </c>
      <c r="K12" s="230">
        <v>2</v>
      </c>
      <c r="L12" s="230">
        <v>57</v>
      </c>
      <c r="M12" s="230" t="s">
        <v>24</v>
      </c>
      <c r="N12" s="230">
        <v>84</v>
      </c>
      <c r="O12" s="230">
        <v>2</v>
      </c>
      <c r="P12" s="230">
        <v>73</v>
      </c>
      <c r="Q12" s="226">
        <v>0</v>
      </c>
    </row>
    <row r="13" spans="1:17" ht="12.75">
      <c r="A13" s="39" t="s">
        <v>30</v>
      </c>
      <c r="B13" s="230">
        <v>352</v>
      </c>
      <c r="C13" s="231" t="s">
        <v>24</v>
      </c>
      <c r="D13" s="230">
        <v>24</v>
      </c>
      <c r="E13" s="230">
        <v>55</v>
      </c>
      <c r="F13" s="230">
        <v>49</v>
      </c>
      <c r="G13" s="230">
        <v>2</v>
      </c>
      <c r="H13" s="230">
        <v>3</v>
      </c>
      <c r="I13" s="226">
        <v>0</v>
      </c>
      <c r="J13" s="226">
        <v>0</v>
      </c>
      <c r="K13" s="230">
        <v>3</v>
      </c>
      <c r="L13" s="230">
        <v>54</v>
      </c>
      <c r="M13" s="230" t="s">
        <v>24</v>
      </c>
      <c r="N13" s="230">
        <v>90</v>
      </c>
      <c r="O13" s="230">
        <v>3</v>
      </c>
      <c r="P13" s="230">
        <v>69</v>
      </c>
      <c r="Q13" s="226">
        <v>0</v>
      </c>
    </row>
    <row r="14" spans="1:17" s="45" customFormat="1" ht="12.75">
      <c r="A14" s="46" t="s">
        <v>31</v>
      </c>
      <c r="B14" s="232">
        <v>344</v>
      </c>
      <c r="C14" s="233" t="s">
        <v>24</v>
      </c>
      <c r="D14" s="232">
        <v>21</v>
      </c>
      <c r="E14" s="232">
        <v>56</v>
      </c>
      <c r="F14" s="232">
        <v>50</v>
      </c>
      <c r="G14" s="232">
        <v>3</v>
      </c>
      <c r="H14" s="232">
        <v>3</v>
      </c>
      <c r="I14" s="226">
        <v>0</v>
      </c>
      <c r="J14" s="226">
        <v>0</v>
      </c>
      <c r="K14" s="232">
        <v>3</v>
      </c>
      <c r="L14" s="232">
        <v>50</v>
      </c>
      <c r="M14" s="232" t="s">
        <v>24</v>
      </c>
      <c r="N14" s="232">
        <v>75</v>
      </c>
      <c r="O14" s="232">
        <v>4</v>
      </c>
      <c r="P14" s="232">
        <v>79</v>
      </c>
      <c r="Q14" s="226">
        <v>0</v>
      </c>
    </row>
    <row r="15" spans="1:17" ht="12.75">
      <c r="A15" s="39" t="s">
        <v>32</v>
      </c>
      <c r="B15" s="230">
        <v>344</v>
      </c>
      <c r="C15" s="231">
        <v>112</v>
      </c>
      <c r="D15" s="230">
        <v>19</v>
      </c>
      <c r="E15" s="230">
        <v>57</v>
      </c>
      <c r="F15" s="230">
        <v>62</v>
      </c>
      <c r="G15" s="230">
        <v>3</v>
      </c>
      <c r="H15" s="230">
        <v>3</v>
      </c>
      <c r="I15" s="226">
        <v>0</v>
      </c>
      <c r="J15" s="230">
        <v>1</v>
      </c>
      <c r="K15" s="230">
        <v>2</v>
      </c>
      <c r="L15" s="230">
        <v>51</v>
      </c>
      <c r="M15" s="230" t="s">
        <v>24</v>
      </c>
      <c r="N15" s="230">
        <v>72</v>
      </c>
      <c r="O15" s="230">
        <v>4</v>
      </c>
      <c r="P15" s="230">
        <v>70</v>
      </c>
      <c r="Q15" s="226">
        <v>0</v>
      </c>
    </row>
    <row r="16" spans="1:17" ht="12.75">
      <c r="A16" s="39" t="s">
        <v>33</v>
      </c>
      <c r="B16" s="230">
        <v>352</v>
      </c>
      <c r="C16" s="231">
        <v>124</v>
      </c>
      <c r="D16" s="230">
        <v>17</v>
      </c>
      <c r="E16" s="230">
        <v>61</v>
      </c>
      <c r="F16" s="230">
        <v>60</v>
      </c>
      <c r="G16" s="230">
        <v>3</v>
      </c>
      <c r="H16" s="230">
        <v>2</v>
      </c>
      <c r="I16" s="226">
        <v>0</v>
      </c>
      <c r="J16" s="230">
        <v>1</v>
      </c>
      <c r="K16" s="230">
        <v>3</v>
      </c>
      <c r="L16" s="230">
        <v>46</v>
      </c>
      <c r="M16" s="230" t="s">
        <v>24</v>
      </c>
      <c r="N16" s="230">
        <v>85</v>
      </c>
      <c r="O16" s="230">
        <v>5</v>
      </c>
      <c r="P16" s="230">
        <v>69</v>
      </c>
      <c r="Q16" s="226">
        <v>0</v>
      </c>
    </row>
    <row r="17" spans="1:17" ht="12.75">
      <c r="A17" s="39" t="s">
        <v>34</v>
      </c>
      <c r="B17" s="230">
        <v>360</v>
      </c>
      <c r="C17" s="231">
        <v>124</v>
      </c>
      <c r="D17" s="230">
        <v>14</v>
      </c>
      <c r="E17" s="230">
        <v>60</v>
      </c>
      <c r="F17" s="230">
        <v>59</v>
      </c>
      <c r="G17" s="230">
        <v>3</v>
      </c>
      <c r="H17" s="230">
        <v>3</v>
      </c>
      <c r="I17" s="230">
        <v>1</v>
      </c>
      <c r="J17" s="226">
        <v>0</v>
      </c>
      <c r="K17" s="230">
        <v>2</v>
      </c>
      <c r="L17" s="230">
        <v>58</v>
      </c>
      <c r="M17" s="230" t="s">
        <v>24</v>
      </c>
      <c r="N17" s="230">
        <v>89</v>
      </c>
      <c r="O17" s="230">
        <v>4</v>
      </c>
      <c r="P17" s="230">
        <v>67</v>
      </c>
      <c r="Q17" s="226">
        <v>0</v>
      </c>
    </row>
    <row r="18" spans="1:17" ht="12.75">
      <c r="A18" s="39" t="s">
        <v>35</v>
      </c>
      <c r="B18" s="230">
        <v>353</v>
      </c>
      <c r="C18" s="231">
        <v>131</v>
      </c>
      <c r="D18" s="230">
        <v>12</v>
      </c>
      <c r="E18" s="230">
        <v>61</v>
      </c>
      <c r="F18" s="230">
        <v>57</v>
      </c>
      <c r="G18" s="230">
        <v>2</v>
      </c>
      <c r="H18" s="230">
        <v>3</v>
      </c>
      <c r="I18" s="230">
        <v>3</v>
      </c>
      <c r="J18" s="226">
        <v>0</v>
      </c>
      <c r="K18" s="230">
        <v>2</v>
      </c>
      <c r="L18" s="230">
        <v>60</v>
      </c>
      <c r="M18" s="230" t="s">
        <v>24</v>
      </c>
      <c r="N18" s="230">
        <v>81</v>
      </c>
      <c r="O18" s="230">
        <v>6</v>
      </c>
      <c r="P18" s="230">
        <v>66</v>
      </c>
      <c r="Q18" s="226">
        <v>0</v>
      </c>
    </row>
    <row r="19" spans="1:17" s="45" customFormat="1" ht="12.75">
      <c r="A19" s="46" t="s">
        <v>36</v>
      </c>
      <c r="B19" s="232">
        <v>343</v>
      </c>
      <c r="C19" s="233">
        <v>141</v>
      </c>
      <c r="D19" s="232">
        <v>13</v>
      </c>
      <c r="E19" s="232">
        <v>53</v>
      </c>
      <c r="F19" s="232">
        <v>50</v>
      </c>
      <c r="G19" s="232">
        <v>1</v>
      </c>
      <c r="H19" s="232">
        <v>3</v>
      </c>
      <c r="I19" s="232">
        <v>4</v>
      </c>
      <c r="J19" s="232">
        <v>0</v>
      </c>
      <c r="K19" s="232">
        <v>3</v>
      </c>
      <c r="L19" s="232">
        <v>55</v>
      </c>
      <c r="M19" s="232" t="s">
        <v>24</v>
      </c>
      <c r="N19" s="232">
        <v>89</v>
      </c>
      <c r="O19" s="232">
        <v>5</v>
      </c>
      <c r="P19" s="232">
        <v>67</v>
      </c>
      <c r="Q19" s="232">
        <v>0</v>
      </c>
    </row>
    <row r="20" spans="1:17" ht="12.75">
      <c r="A20" s="38" t="s">
        <v>37</v>
      </c>
      <c r="B20" s="230">
        <v>352</v>
      </c>
      <c r="C20" s="231">
        <v>153</v>
      </c>
      <c r="D20" s="230">
        <v>15</v>
      </c>
      <c r="E20" s="230">
        <v>51</v>
      </c>
      <c r="F20" s="230">
        <v>46</v>
      </c>
      <c r="G20" s="230">
        <v>2</v>
      </c>
      <c r="H20" s="230">
        <v>6</v>
      </c>
      <c r="I20" s="230">
        <v>5</v>
      </c>
      <c r="J20" s="226">
        <v>0</v>
      </c>
      <c r="K20" s="230">
        <v>3</v>
      </c>
      <c r="L20" s="230">
        <v>49</v>
      </c>
      <c r="M20" s="230">
        <v>5</v>
      </c>
      <c r="N20" s="230">
        <v>103</v>
      </c>
      <c r="O20" s="230">
        <v>5</v>
      </c>
      <c r="P20" s="230">
        <v>62</v>
      </c>
      <c r="Q20" s="226">
        <v>0</v>
      </c>
    </row>
    <row r="21" spans="1:17" ht="12.75">
      <c r="A21" s="39" t="s">
        <v>38</v>
      </c>
      <c r="B21" s="230">
        <v>375</v>
      </c>
      <c r="C21" s="231">
        <v>162</v>
      </c>
      <c r="D21" s="230">
        <v>13</v>
      </c>
      <c r="E21" s="230">
        <v>47</v>
      </c>
      <c r="F21" s="230">
        <v>54</v>
      </c>
      <c r="G21" s="230">
        <v>3</v>
      </c>
      <c r="H21" s="230">
        <v>8</v>
      </c>
      <c r="I21" s="230">
        <v>5</v>
      </c>
      <c r="J21" s="230">
        <v>1</v>
      </c>
      <c r="K21" s="230">
        <v>1</v>
      </c>
      <c r="L21" s="230">
        <v>51</v>
      </c>
      <c r="M21" s="230">
        <v>5</v>
      </c>
      <c r="N21" s="230">
        <v>113</v>
      </c>
      <c r="O21" s="230">
        <v>6</v>
      </c>
      <c r="P21" s="230">
        <v>68</v>
      </c>
      <c r="Q21" s="226">
        <v>0</v>
      </c>
    </row>
    <row r="22" spans="1:17" ht="12.75">
      <c r="A22" s="39" t="s">
        <v>39</v>
      </c>
      <c r="B22" s="230">
        <v>384</v>
      </c>
      <c r="C22" s="231">
        <v>165</v>
      </c>
      <c r="D22" s="230">
        <v>17</v>
      </c>
      <c r="E22" s="230">
        <v>45</v>
      </c>
      <c r="F22" s="230">
        <v>55</v>
      </c>
      <c r="G22" s="230">
        <v>3</v>
      </c>
      <c r="H22" s="230">
        <v>10</v>
      </c>
      <c r="I22" s="230">
        <v>6</v>
      </c>
      <c r="J22" s="230">
        <v>2</v>
      </c>
      <c r="K22" s="226">
        <v>0</v>
      </c>
      <c r="L22" s="230">
        <v>56</v>
      </c>
      <c r="M22" s="230">
        <v>2</v>
      </c>
      <c r="N22" s="230">
        <v>124</v>
      </c>
      <c r="O22" s="230">
        <v>4</v>
      </c>
      <c r="P22" s="230">
        <v>60</v>
      </c>
      <c r="Q22" s="226">
        <v>0</v>
      </c>
    </row>
    <row r="23" spans="1:17" ht="12.75">
      <c r="A23" s="39" t="s">
        <v>40</v>
      </c>
      <c r="B23" s="230">
        <v>357</v>
      </c>
      <c r="C23" s="231">
        <v>155</v>
      </c>
      <c r="D23" s="230">
        <v>18</v>
      </c>
      <c r="E23" s="230">
        <v>38</v>
      </c>
      <c r="F23" s="230">
        <v>50</v>
      </c>
      <c r="G23" s="230">
        <v>2</v>
      </c>
      <c r="H23" s="230">
        <v>9</v>
      </c>
      <c r="I23" s="230">
        <v>3</v>
      </c>
      <c r="J23" s="230">
        <v>12</v>
      </c>
      <c r="K23" s="226">
        <v>0</v>
      </c>
      <c r="L23" s="230">
        <v>55</v>
      </c>
      <c r="M23" s="230">
        <v>2</v>
      </c>
      <c r="N23" s="230">
        <v>114</v>
      </c>
      <c r="O23" s="230">
        <v>5</v>
      </c>
      <c r="P23" s="230">
        <v>49</v>
      </c>
      <c r="Q23" s="226">
        <v>0</v>
      </c>
    </row>
    <row r="24" spans="1:17" s="45" customFormat="1" ht="12.75">
      <c r="A24" s="46" t="s">
        <v>41</v>
      </c>
      <c r="B24" s="232">
        <v>369</v>
      </c>
      <c r="C24" s="233">
        <v>162</v>
      </c>
      <c r="D24" s="232">
        <v>27</v>
      </c>
      <c r="E24" s="232">
        <v>42</v>
      </c>
      <c r="F24" s="232">
        <v>46</v>
      </c>
      <c r="G24" s="232">
        <v>2</v>
      </c>
      <c r="H24" s="232">
        <v>9</v>
      </c>
      <c r="I24" s="232">
        <v>2</v>
      </c>
      <c r="J24" s="232">
        <v>16</v>
      </c>
      <c r="K24" s="226">
        <v>0</v>
      </c>
      <c r="L24" s="232">
        <v>65</v>
      </c>
      <c r="M24" s="232">
        <v>2</v>
      </c>
      <c r="N24" s="232">
        <v>109</v>
      </c>
      <c r="O24" s="232">
        <v>2</v>
      </c>
      <c r="P24" s="232">
        <v>47</v>
      </c>
      <c r="Q24" s="226">
        <v>0</v>
      </c>
    </row>
    <row r="25" spans="1:17" ht="12.75">
      <c r="A25" s="39" t="s">
        <v>42</v>
      </c>
      <c r="B25" s="230">
        <v>417</v>
      </c>
      <c r="C25" s="231">
        <v>185</v>
      </c>
      <c r="D25" s="230">
        <v>37</v>
      </c>
      <c r="E25" s="230">
        <v>55</v>
      </c>
      <c r="F25" s="230">
        <v>43</v>
      </c>
      <c r="G25" s="230">
        <v>2</v>
      </c>
      <c r="H25" s="230">
        <v>6</v>
      </c>
      <c r="I25" s="230">
        <v>2</v>
      </c>
      <c r="J25" s="230">
        <v>20</v>
      </c>
      <c r="K25" s="226">
        <v>0</v>
      </c>
      <c r="L25" s="230">
        <v>72</v>
      </c>
      <c r="M25" s="230">
        <v>3</v>
      </c>
      <c r="N25" s="230">
        <v>118</v>
      </c>
      <c r="O25" s="230">
        <v>2</v>
      </c>
      <c r="P25" s="230">
        <v>56</v>
      </c>
      <c r="Q25" s="230">
        <v>1</v>
      </c>
    </row>
    <row r="26" spans="1:17" ht="12.75">
      <c r="A26" s="39" t="s">
        <v>43</v>
      </c>
      <c r="B26" s="230">
        <v>454</v>
      </c>
      <c r="C26" s="231">
        <v>207</v>
      </c>
      <c r="D26" s="230">
        <v>39</v>
      </c>
      <c r="E26" s="230">
        <v>69</v>
      </c>
      <c r="F26" s="230">
        <v>42</v>
      </c>
      <c r="G26" s="230">
        <v>3</v>
      </c>
      <c r="H26" s="230">
        <v>5</v>
      </c>
      <c r="I26" s="230">
        <v>1</v>
      </c>
      <c r="J26" s="230">
        <v>17</v>
      </c>
      <c r="K26" s="230">
        <v>1</v>
      </c>
      <c r="L26" s="230">
        <v>73</v>
      </c>
      <c r="M26" s="230">
        <v>4</v>
      </c>
      <c r="N26" s="230">
        <v>129</v>
      </c>
      <c r="O26" s="230">
        <v>3</v>
      </c>
      <c r="P26" s="230">
        <v>68</v>
      </c>
      <c r="Q26" s="226">
        <v>0</v>
      </c>
    </row>
    <row r="27" spans="1:17" ht="12.75">
      <c r="A27" s="39" t="s">
        <v>273</v>
      </c>
      <c r="B27" s="230">
        <v>483</v>
      </c>
      <c r="C27" s="231">
        <v>227</v>
      </c>
      <c r="D27" s="230">
        <v>51</v>
      </c>
      <c r="E27" s="230">
        <v>75</v>
      </c>
      <c r="F27" s="230">
        <v>45</v>
      </c>
      <c r="G27" s="230">
        <v>3</v>
      </c>
      <c r="H27" s="230">
        <v>4</v>
      </c>
      <c r="I27" s="226">
        <v>0</v>
      </c>
      <c r="J27" s="230">
        <v>21</v>
      </c>
      <c r="K27" s="230">
        <v>1</v>
      </c>
      <c r="L27" s="230">
        <v>62</v>
      </c>
      <c r="M27" s="226">
        <v>0</v>
      </c>
      <c r="N27" s="230">
        <v>146</v>
      </c>
      <c r="O27" s="230">
        <v>4</v>
      </c>
      <c r="P27" s="230">
        <v>69</v>
      </c>
      <c r="Q27" s="230">
        <v>2</v>
      </c>
    </row>
    <row r="28" spans="1:17" ht="12.75">
      <c r="A28" s="39" t="s">
        <v>316</v>
      </c>
      <c r="B28" s="230">
        <v>504</v>
      </c>
      <c r="C28" s="231">
        <v>244</v>
      </c>
      <c r="D28" s="230">
        <v>52</v>
      </c>
      <c r="E28" s="230">
        <v>77</v>
      </c>
      <c r="F28" s="230">
        <v>43</v>
      </c>
      <c r="G28" s="230">
        <v>4</v>
      </c>
      <c r="H28" s="230">
        <v>4</v>
      </c>
      <c r="I28" s="226">
        <v>0</v>
      </c>
      <c r="J28" s="230">
        <v>20</v>
      </c>
      <c r="K28" s="230">
        <v>3</v>
      </c>
      <c r="L28" s="230">
        <v>65</v>
      </c>
      <c r="M28" s="226">
        <v>0</v>
      </c>
      <c r="N28" s="230">
        <v>161</v>
      </c>
      <c r="O28" s="230">
        <v>2</v>
      </c>
      <c r="P28" s="230">
        <v>70</v>
      </c>
      <c r="Q28" s="230">
        <v>3</v>
      </c>
    </row>
    <row r="29" spans="1:17" s="45" customFormat="1" ht="12.75">
      <c r="A29" s="46" t="s">
        <v>489</v>
      </c>
      <c r="B29" s="232">
        <v>506</v>
      </c>
      <c r="C29" s="233">
        <v>244</v>
      </c>
      <c r="D29" s="232">
        <v>40</v>
      </c>
      <c r="E29" s="232">
        <v>81</v>
      </c>
      <c r="F29" s="232">
        <v>42</v>
      </c>
      <c r="G29" s="232">
        <v>1</v>
      </c>
      <c r="H29" s="232">
        <v>2</v>
      </c>
      <c r="I29" s="228">
        <v>1</v>
      </c>
      <c r="J29" s="232">
        <v>22</v>
      </c>
      <c r="K29" s="232">
        <v>3</v>
      </c>
      <c r="L29" s="232">
        <v>67</v>
      </c>
      <c r="M29" s="228">
        <v>0</v>
      </c>
      <c r="N29" s="232">
        <v>160</v>
      </c>
      <c r="O29" s="232">
        <v>2</v>
      </c>
      <c r="P29" s="232">
        <v>80</v>
      </c>
      <c r="Q29" s="232">
        <v>5</v>
      </c>
    </row>
    <row r="30" spans="1:17" ht="12.75">
      <c r="A30" s="39" t="s">
        <v>513</v>
      </c>
      <c r="B30" s="230">
        <v>507</v>
      </c>
      <c r="C30" s="231">
        <v>236</v>
      </c>
      <c r="D30" s="230">
        <v>43</v>
      </c>
      <c r="E30" s="230">
        <v>80</v>
      </c>
      <c r="F30" s="230">
        <v>34</v>
      </c>
      <c r="G30" s="230">
        <v>3</v>
      </c>
      <c r="H30" s="230">
        <v>3</v>
      </c>
      <c r="I30" s="226">
        <v>1</v>
      </c>
      <c r="J30" s="230">
        <v>20</v>
      </c>
      <c r="K30" s="230">
        <v>2</v>
      </c>
      <c r="L30" s="230">
        <v>65</v>
      </c>
      <c r="M30" s="226">
        <v>0</v>
      </c>
      <c r="N30" s="230">
        <v>170</v>
      </c>
      <c r="O30" s="230">
        <v>1</v>
      </c>
      <c r="P30" s="230">
        <v>81</v>
      </c>
      <c r="Q30" s="230">
        <v>4</v>
      </c>
    </row>
    <row r="31" spans="1:17" ht="12.75">
      <c r="A31" s="39" t="s">
        <v>593</v>
      </c>
      <c r="B31" s="230">
        <v>504</v>
      </c>
      <c r="C31" s="231">
        <v>242</v>
      </c>
      <c r="D31" s="230">
        <v>44</v>
      </c>
      <c r="E31" s="230">
        <v>71</v>
      </c>
      <c r="F31" s="230">
        <v>26</v>
      </c>
      <c r="G31" s="230">
        <v>2</v>
      </c>
      <c r="H31" s="230">
        <v>2</v>
      </c>
      <c r="I31" s="230">
        <v>1</v>
      </c>
      <c r="J31" s="230">
        <v>20</v>
      </c>
      <c r="K31" s="230">
        <v>2</v>
      </c>
      <c r="L31" s="230">
        <v>66</v>
      </c>
      <c r="M31" s="230">
        <v>0</v>
      </c>
      <c r="N31" s="230">
        <v>181</v>
      </c>
      <c r="O31" s="230">
        <v>2</v>
      </c>
      <c r="P31" s="230">
        <v>83</v>
      </c>
      <c r="Q31" s="230">
        <v>4</v>
      </c>
    </row>
    <row r="32" spans="1:17" ht="12.75">
      <c r="A32" s="39" t="s">
        <v>633</v>
      </c>
      <c r="B32" s="230">
        <v>478</v>
      </c>
      <c r="C32" s="231">
        <v>219</v>
      </c>
      <c r="D32" s="230">
        <v>45</v>
      </c>
      <c r="E32" s="230">
        <v>80</v>
      </c>
      <c r="F32" s="230">
        <v>24</v>
      </c>
      <c r="G32" s="230">
        <v>2</v>
      </c>
      <c r="H32" s="230">
        <v>2</v>
      </c>
      <c r="I32" s="230">
        <v>2</v>
      </c>
      <c r="J32" s="230">
        <v>18</v>
      </c>
      <c r="K32" s="230">
        <v>1</v>
      </c>
      <c r="L32" s="230">
        <v>58</v>
      </c>
      <c r="M32" s="230" t="s">
        <v>634</v>
      </c>
      <c r="N32" s="230">
        <v>148</v>
      </c>
      <c r="O32" s="230">
        <v>1</v>
      </c>
      <c r="P32" s="230">
        <v>92</v>
      </c>
      <c r="Q32" s="230">
        <v>5</v>
      </c>
    </row>
    <row r="33" spans="1:17" ht="12.75">
      <c r="A33" s="39" t="s">
        <v>649</v>
      </c>
      <c r="B33" s="230">
        <v>482</v>
      </c>
      <c r="C33" s="231">
        <f>6+219</f>
        <v>225</v>
      </c>
      <c r="D33" s="230">
        <f>3+41</f>
        <v>44</v>
      </c>
      <c r="E33" s="230">
        <f>1+79</f>
        <v>80</v>
      </c>
      <c r="F33" s="230">
        <v>19</v>
      </c>
      <c r="G33" s="230">
        <v>2</v>
      </c>
      <c r="H33" s="230" t="s">
        <v>634</v>
      </c>
      <c r="I33" s="230">
        <v>2</v>
      </c>
      <c r="J33" s="230">
        <v>23</v>
      </c>
      <c r="K33" s="230">
        <v>1</v>
      </c>
      <c r="L33" s="230">
        <v>59</v>
      </c>
      <c r="M33" s="230" t="s">
        <v>634</v>
      </c>
      <c r="N33" s="230">
        <f>3+149</f>
        <v>152</v>
      </c>
      <c r="O33" s="230">
        <v>2</v>
      </c>
      <c r="P33" s="230">
        <f>1+90</f>
        <v>91</v>
      </c>
      <c r="Q33" s="230">
        <v>7</v>
      </c>
    </row>
    <row r="34" spans="1:17" ht="12.75">
      <c r="A34" s="39" t="s">
        <v>678</v>
      </c>
      <c r="B34" s="230">
        <v>494</v>
      </c>
      <c r="C34" s="231">
        <v>237</v>
      </c>
      <c r="D34" s="230">
        <v>44</v>
      </c>
      <c r="E34" s="230">
        <v>83</v>
      </c>
      <c r="F34" s="230">
        <v>23</v>
      </c>
      <c r="G34" s="230">
        <v>0</v>
      </c>
      <c r="H34" s="230">
        <v>3</v>
      </c>
      <c r="I34" s="230">
        <v>1</v>
      </c>
      <c r="J34" s="230">
        <v>25</v>
      </c>
      <c r="K34" s="230">
        <v>0</v>
      </c>
      <c r="L34" s="230">
        <v>72</v>
      </c>
      <c r="M34" s="230">
        <v>0</v>
      </c>
      <c r="N34" s="230">
        <v>151</v>
      </c>
      <c r="O34" s="230">
        <v>0</v>
      </c>
      <c r="P34" s="230">
        <v>85</v>
      </c>
      <c r="Q34" s="230">
        <v>7</v>
      </c>
    </row>
    <row r="35" spans="1:17" ht="12.75">
      <c r="A35" s="39" t="s">
        <v>688</v>
      </c>
      <c r="B35" s="230">
        <v>501</v>
      </c>
      <c r="C35" s="231">
        <v>229</v>
      </c>
      <c r="D35" s="230">
        <v>41</v>
      </c>
      <c r="E35" s="230">
        <v>90</v>
      </c>
      <c r="F35" s="230">
        <v>21</v>
      </c>
      <c r="G35" s="230">
        <v>0</v>
      </c>
      <c r="H35" s="230">
        <v>3</v>
      </c>
      <c r="I35" s="230">
        <v>1</v>
      </c>
      <c r="J35" s="230">
        <v>25</v>
      </c>
      <c r="K35" s="230">
        <v>0</v>
      </c>
      <c r="L35" s="230">
        <v>77</v>
      </c>
      <c r="M35" s="230">
        <v>0</v>
      </c>
      <c r="N35" s="230">
        <v>143</v>
      </c>
      <c r="O35" s="230">
        <v>2</v>
      </c>
      <c r="P35" s="230">
        <v>91</v>
      </c>
      <c r="Q35" s="230">
        <v>7</v>
      </c>
    </row>
    <row r="36" spans="1:17" ht="12.75">
      <c r="A36" s="39" t="s">
        <v>738</v>
      </c>
      <c r="B36" s="230">
        <v>484</v>
      </c>
      <c r="C36" s="231">
        <v>222</v>
      </c>
      <c r="D36" s="230">
        <v>42</v>
      </c>
      <c r="E36" s="230">
        <v>101</v>
      </c>
      <c r="F36" s="230">
        <v>15</v>
      </c>
      <c r="G36" s="230">
        <v>1</v>
      </c>
      <c r="H36" s="230">
        <v>3</v>
      </c>
      <c r="I36" s="230">
        <v>0</v>
      </c>
      <c r="J36" s="230">
        <v>16</v>
      </c>
      <c r="K36" s="230">
        <v>1</v>
      </c>
      <c r="L36" s="230">
        <v>71</v>
      </c>
      <c r="M36" s="230">
        <v>0</v>
      </c>
      <c r="N36" s="230">
        <v>128</v>
      </c>
      <c r="O36" s="230">
        <v>1</v>
      </c>
      <c r="P36" s="230">
        <v>99</v>
      </c>
      <c r="Q36" s="230">
        <v>6</v>
      </c>
    </row>
    <row r="37" spans="1:17" ht="12.75" customHeight="1">
      <c r="A37" s="40"/>
      <c r="B37" s="51"/>
      <c r="C37" s="18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.75" customHeight="1">
      <c r="A38" s="41" t="s">
        <v>285</v>
      </c>
      <c r="C38" s="129"/>
      <c r="O38" s="48"/>
      <c r="Q38" s="48"/>
    </row>
    <row r="39" spans="1:3" ht="12.75" customHeight="1">
      <c r="A39" s="41" t="s">
        <v>303</v>
      </c>
      <c r="C39" s="129"/>
    </row>
    <row r="40" ht="12.75" customHeight="1">
      <c r="C40" s="129"/>
    </row>
    <row r="41" spans="1:14" ht="12.75" customHeight="1">
      <c r="A41" s="5" t="s">
        <v>6</v>
      </c>
      <c r="C41" s="129"/>
      <c r="N41" s="41" t="s">
        <v>64</v>
      </c>
    </row>
    <row r="42" spans="1:15" ht="12.75" customHeight="1">
      <c r="A42" s="37" t="s">
        <v>149</v>
      </c>
      <c r="B42" s="37"/>
      <c r="C42" s="203" t="s">
        <v>558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2" s="142" customFormat="1" ht="12.75" customHeight="1">
      <c r="A43" s="41" t="s">
        <v>572</v>
      </c>
      <c r="B43" s="65" t="s">
        <v>582</v>
      </c>
      <c r="C43" s="194"/>
      <c r="D43" s="65"/>
      <c r="E43" s="65"/>
      <c r="F43" s="65"/>
      <c r="G43" s="65"/>
      <c r="H43" s="65"/>
      <c r="I43" s="65"/>
      <c r="J43" s="65"/>
      <c r="K43" s="65"/>
      <c r="L43" s="65"/>
    </row>
    <row r="44" ht="12.75" customHeight="1">
      <c r="C44" s="129"/>
    </row>
    <row r="45" ht="12.75" customHeight="1">
      <c r="C45" s="129"/>
    </row>
    <row r="46" ht="12.75" customHeight="1">
      <c r="C46" s="129"/>
    </row>
    <row r="47" spans="3:13" ht="12.75" customHeight="1">
      <c r="C47" s="129"/>
      <c r="M47" s="41" t="s">
        <v>64</v>
      </c>
    </row>
    <row r="48" ht="12.75" customHeight="1">
      <c r="C48" s="129"/>
    </row>
    <row r="49" ht="12.75" customHeight="1">
      <c r="C49" s="129"/>
    </row>
    <row r="50" ht="12.75" customHeight="1">
      <c r="C50" s="129"/>
    </row>
    <row r="51" ht="12.75" customHeight="1">
      <c r="C51" s="129"/>
    </row>
    <row r="52" ht="12.75" customHeight="1">
      <c r="C52" s="129"/>
    </row>
    <row r="53" ht="12.75" customHeight="1">
      <c r="C53" s="129"/>
    </row>
  </sheetData>
  <sheetProtection/>
  <mergeCells count="3">
    <mergeCell ref="D5:Q5"/>
    <mergeCell ref="A5:A6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0.57421875" defaultRowHeight="12.75" customHeight="1"/>
  <cols>
    <col min="1" max="1" width="34.8515625" style="67" customWidth="1"/>
    <col min="2" max="11" width="7.57421875" style="67" bestFit="1" customWidth="1"/>
    <col min="12" max="13" width="7.7109375" style="67" customWidth="1"/>
    <col min="14" max="14" width="8.7109375" style="67" customWidth="1"/>
    <col min="15" max="16" width="8.28125" style="67" customWidth="1"/>
    <col min="17" max="16384" width="10.57421875" style="67" customWidth="1"/>
  </cols>
  <sheetData>
    <row r="1" ht="12.75" customHeight="1">
      <c r="A1" s="67" t="s">
        <v>157</v>
      </c>
    </row>
    <row r="2" ht="12.75" customHeight="1">
      <c r="A2" s="129" t="s">
        <v>759</v>
      </c>
    </row>
    <row r="5" spans="1:9" ht="24" customHeight="1">
      <c r="A5" s="407" t="s">
        <v>114</v>
      </c>
      <c r="B5" s="413"/>
      <c r="C5" s="413"/>
      <c r="D5" s="413"/>
      <c r="E5" s="413"/>
      <c r="F5" s="413"/>
      <c r="G5" s="413"/>
      <c r="H5" s="408"/>
      <c r="I5" s="408"/>
    </row>
    <row r="6" spans="1:16" ht="12.75">
      <c r="A6" s="407"/>
      <c r="B6" s="91" t="s">
        <v>39</v>
      </c>
      <c r="C6" s="91" t="s">
        <v>40</v>
      </c>
      <c r="D6" s="91" t="s">
        <v>41</v>
      </c>
      <c r="E6" s="91" t="s">
        <v>42</v>
      </c>
      <c r="F6" s="91" t="s">
        <v>43</v>
      </c>
      <c r="G6" s="91" t="s">
        <v>273</v>
      </c>
      <c r="H6" s="91" t="s">
        <v>316</v>
      </c>
      <c r="I6" s="91" t="s">
        <v>489</v>
      </c>
      <c r="J6" s="127" t="s">
        <v>513</v>
      </c>
      <c r="K6" s="127" t="s">
        <v>593</v>
      </c>
      <c r="L6" s="127" t="s">
        <v>633</v>
      </c>
      <c r="M6" s="266" t="s">
        <v>649</v>
      </c>
      <c r="N6" s="266" t="s">
        <v>678</v>
      </c>
      <c r="O6" s="266" t="s">
        <v>688</v>
      </c>
      <c r="P6" s="266" t="s">
        <v>738</v>
      </c>
    </row>
    <row r="7" spans="1:16" s="178" customFormat="1" ht="24" customHeight="1">
      <c r="A7" s="287" t="s">
        <v>23</v>
      </c>
      <c r="B7" s="90">
        <v>384</v>
      </c>
      <c r="C7" s="90">
        <v>356</v>
      </c>
      <c r="D7" s="90">
        <v>369</v>
      </c>
      <c r="E7" s="90">
        <v>417</v>
      </c>
      <c r="F7" s="90">
        <v>454</v>
      </c>
      <c r="G7" s="90">
        <v>483</v>
      </c>
      <c r="H7" s="81">
        <v>504</v>
      </c>
      <c r="I7" s="81">
        <v>506</v>
      </c>
      <c r="J7" s="81">
        <v>507</v>
      </c>
      <c r="K7" s="81">
        <v>504</v>
      </c>
      <c r="L7" s="81">
        <v>478</v>
      </c>
      <c r="M7" s="81">
        <v>482</v>
      </c>
      <c r="N7" s="178">
        <v>494</v>
      </c>
      <c r="O7" s="178">
        <v>501</v>
      </c>
      <c r="P7" s="178">
        <v>484</v>
      </c>
    </row>
    <row r="8" spans="1:16" ht="12.75" customHeight="1">
      <c r="A8" s="310" t="s">
        <v>151</v>
      </c>
      <c r="B8" s="90">
        <v>129</v>
      </c>
      <c r="C8" s="90">
        <v>110</v>
      </c>
      <c r="D8" s="90">
        <v>108</v>
      </c>
      <c r="E8" s="90">
        <v>118</v>
      </c>
      <c r="F8" s="90">
        <v>128</v>
      </c>
      <c r="G8" s="90">
        <v>151</v>
      </c>
      <c r="H8" s="90">
        <v>154</v>
      </c>
      <c r="I8" s="90">
        <v>151</v>
      </c>
      <c r="J8" s="90">
        <v>155</v>
      </c>
      <c r="K8" s="90">
        <v>147</v>
      </c>
      <c r="L8" s="90">
        <v>140</v>
      </c>
      <c r="M8" s="90">
        <f>6+128</f>
        <v>134</v>
      </c>
      <c r="N8" s="328">
        <v>136</v>
      </c>
      <c r="O8" s="328">
        <v>139</v>
      </c>
      <c r="P8" s="328">
        <v>123</v>
      </c>
    </row>
    <row r="9" spans="1:16" ht="12.75" customHeight="1">
      <c r="A9" s="310" t="s">
        <v>152</v>
      </c>
      <c r="B9" s="90">
        <v>84</v>
      </c>
      <c r="C9" s="90">
        <v>75</v>
      </c>
      <c r="D9" s="90">
        <v>84</v>
      </c>
      <c r="E9" s="90">
        <v>90</v>
      </c>
      <c r="F9" s="90">
        <v>96</v>
      </c>
      <c r="G9" s="90">
        <v>92</v>
      </c>
      <c r="H9" s="90">
        <v>99</v>
      </c>
      <c r="I9" s="90">
        <v>96</v>
      </c>
      <c r="J9" s="90">
        <v>98</v>
      </c>
      <c r="K9" s="90">
        <v>99</v>
      </c>
      <c r="L9" s="90">
        <v>78</v>
      </c>
      <c r="M9" s="90">
        <v>78</v>
      </c>
      <c r="N9" s="328">
        <v>91</v>
      </c>
      <c r="O9" s="328">
        <v>101</v>
      </c>
      <c r="P9" s="328">
        <v>95</v>
      </c>
    </row>
    <row r="10" spans="1:16" ht="12.75" customHeight="1">
      <c r="A10" s="310" t="s">
        <v>132</v>
      </c>
      <c r="B10" s="90">
        <v>50</v>
      </c>
      <c r="C10" s="90">
        <v>59</v>
      </c>
      <c r="D10" s="90">
        <v>66</v>
      </c>
      <c r="E10" s="90">
        <v>86</v>
      </c>
      <c r="F10" s="90">
        <v>83</v>
      </c>
      <c r="G10" s="90">
        <v>87</v>
      </c>
      <c r="H10" s="90">
        <v>88</v>
      </c>
      <c r="I10" s="90">
        <v>95</v>
      </c>
      <c r="J10" s="90">
        <v>93</v>
      </c>
      <c r="K10" s="90">
        <v>91</v>
      </c>
      <c r="L10" s="90">
        <v>91</v>
      </c>
      <c r="M10" s="90">
        <f>1+92</f>
        <v>93</v>
      </c>
      <c r="N10" s="328">
        <v>97</v>
      </c>
      <c r="O10" s="328">
        <v>86</v>
      </c>
      <c r="P10" s="328">
        <v>78</v>
      </c>
    </row>
    <row r="11" spans="1:16" ht="12.75" customHeight="1">
      <c r="A11" s="310" t="s">
        <v>153</v>
      </c>
      <c r="B11" s="90">
        <v>51</v>
      </c>
      <c r="C11" s="90">
        <v>45</v>
      </c>
      <c r="D11" s="90">
        <v>49</v>
      </c>
      <c r="E11" s="90">
        <v>49</v>
      </c>
      <c r="F11" s="90">
        <v>54</v>
      </c>
      <c r="G11" s="90">
        <v>56</v>
      </c>
      <c r="H11" s="90">
        <v>63</v>
      </c>
      <c r="I11" s="90">
        <v>64</v>
      </c>
      <c r="J11" s="90">
        <v>65</v>
      </c>
      <c r="K11" s="90">
        <v>69</v>
      </c>
      <c r="L11" s="90">
        <v>66</v>
      </c>
      <c r="M11" s="90">
        <f>1+67</f>
        <v>68</v>
      </c>
      <c r="N11" s="328">
        <v>62</v>
      </c>
      <c r="O11" s="328">
        <v>65</v>
      </c>
      <c r="P11" s="328">
        <v>70</v>
      </c>
    </row>
    <row r="12" spans="1:16" ht="12.75" customHeight="1">
      <c r="A12" s="310" t="s">
        <v>154</v>
      </c>
      <c r="B12" s="90">
        <v>30</v>
      </c>
      <c r="C12" s="90">
        <v>31</v>
      </c>
      <c r="D12" s="90">
        <v>29</v>
      </c>
      <c r="E12" s="90">
        <v>32</v>
      </c>
      <c r="F12" s="90">
        <v>38</v>
      </c>
      <c r="G12" s="90">
        <v>43</v>
      </c>
      <c r="H12" s="90">
        <v>47</v>
      </c>
      <c r="I12" s="90">
        <v>37</v>
      </c>
      <c r="J12" s="90">
        <v>39</v>
      </c>
      <c r="K12" s="90">
        <v>39</v>
      </c>
      <c r="L12" s="90">
        <v>35</v>
      </c>
      <c r="M12" s="90">
        <v>41</v>
      </c>
      <c r="N12" s="328">
        <v>42</v>
      </c>
      <c r="O12" s="328">
        <v>41</v>
      </c>
      <c r="P12" s="328">
        <v>48</v>
      </c>
    </row>
    <row r="13" spans="1:16" ht="12.75" customHeight="1">
      <c r="A13" s="310" t="s">
        <v>155</v>
      </c>
      <c r="B13" s="90">
        <v>36</v>
      </c>
      <c r="C13" s="90">
        <v>31</v>
      </c>
      <c r="D13" s="90">
        <v>28</v>
      </c>
      <c r="E13" s="90">
        <v>35</v>
      </c>
      <c r="F13" s="90">
        <v>46</v>
      </c>
      <c r="G13" s="90">
        <v>45</v>
      </c>
      <c r="H13" s="90">
        <v>44</v>
      </c>
      <c r="I13" s="90">
        <v>53</v>
      </c>
      <c r="J13" s="90">
        <v>49</v>
      </c>
      <c r="K13" s="90">
        <v>50</v>
      </c>
      <c r="L13" s="90">
        <v>58</v>
      </c>
      <c r="M13" s="90">
        <v>57</v>
      </c>
      <c r="N13" s="328">
        <v>54</v>
      </c>
      <c r="O13" s="328">
        <v>60</v>
      </c>
      <c r="P13" s="328">
        <v>61</v>
      </c>
    </row>
    <row r="14" spans="1:16" ht="12.75" customHeight="1">
      <c r="A14" s="310" t="s">
        <v>156</v>
      </c>
      <c r="B14" s="90">
        <v>4</v>
      </c>
      <c r="C14" s="90">
        <v>5</v>
      </c>
      <c r="D14" s="90">
        <v>5</v>
      </c>
      <c r="E14" s="90">
        <v>7</v>
      </c>
      <c r="F14" s="90">
        <v>9</v>
      </c>
      <c r="G14" s="90">
        <v>9</v>
      </c>
      <c r="H14" s="90">
        <v>9</v>
      </c>
      <c r="I14" s="90">
        <v>10</v>
      </c>
      <c r="J14" s="90">
        <v>8</v>
      </c>
      <c r="K14" s="90">
        <v>9</v>
      </c>
      <c r="L14" s="90">
        <v>10</v>
      </c>
      <c r="M14" s="90">
        <v>11</v>
      </c>
      <c r="N14" s="328">
        <v>12</v>
      </c>
      <c r="O14" s="328">
        <v>9</v>
      </c>
      <c r="P14" s="328">
        <v>9</v>
      </c>
    </row>
    <row r="15" spans="1:7" ht="12.75" customHeight="1">
      <c r="A15" s="310"/>
      <c r="B15" s="205"/>
      <c r="C15" s="205"/>
      <c r="D15" s="205"/>
      <c r="E15" s="205"/>
      <c r="F15" s="205"/>
      <c r="G15" s="205"/>
    </row>
    <row r="16" ht="12.75" customHeight="1">
      <c r="A16" s="310" t="s">
        <v>292</v>
      </c>
    </row>
    <row r="17" ht="12.75" customHeight="1">
      <c r="A17" s="310" t="s">
        <v>303</v>
      </c>
    </row>
    <row r="18" ht="12.75" customHeight="1">
      <c r="A18" s="310"/>
    </row>
  </sheetData>
  <sheetProtection/>
  <mergeCells count="2">
    <mergeCell ref="A5:A6"/>
    <mergeCell ref="B5:I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32.421875" style="67" customWidth="1"/>
    <col min="2" max="11" width="5.00390625" style="67" bestFit="1" customWidth="1"/>
    <col min="12" max="12" width="5.421875" style="67" customWidth="1"/>
    <col min="13" max="13" width="5.57421875" style="67" customWidth="1"/>
    <col min="14" max="14" width="5.28125" style="67" customWidth="1"/>
    <col min="15" max="16" width="4.8515625" style="67" customWidth="1"/>
    <col min="17" max="16384" width="11.421875" style="67" customWidth="1"/>
  </cols>
  <sheetData>
    <row r="1" ht="12.75" customHeight="1">
      <c r="A1" s="67" t="s">
        <v>157</v>
      </c>
    </row>
    <row r="2" ht="12.75" customHeight="1">
      <c r="A2" s="129" t="s">
        <v>758</v>
      </c>
    </row>
    <row r="5" spans="1:9" ht="24" customHeight="1">
      <c r="A5" s="423" t="s">
        <v>114</v>
      </c>
      <c r="B5" s="413"/>
      <c r="C5" s="413"/>
      <c r="D5" s="413"/>
      <c r="E5" s="413"/>
      <c r="F5" s="413"/>
      <c r="G5" s="413"/>
      <c r="H5" s="408"/>
      <c r="I5" s="408"/>
    </row>
    <row r="6" spans="1:16" s="85" customFormat="1" ht="12.75">
      <c r="A6" s="423"/>
      <c r="B6" s="188">
        <v>2002</v>
      </c>
      <c r="C6" s="188">
        <v>2003</v>
      </c>
      <c r="D6" s="188">
        <v>2004</v>
      </c>
      <c r="E6" s="188">
        <v>2005</v>
      </c>
      <c r="F6" s="188">
        <v>2006</v>
      </c>
      <c r="G6" s="188">
        <v>2007</v>
      </c>
      <c r="H6" s="85">
        <v>2008</v>
      </c>
      <c r="I6" s="85">
        <v>2009</v>
      </c>
      <c r="J6" s="85">
        <v>2010</v>
      </c>
      <c r="K6" s="85">
        <v>2011</v>
      </c>
      <c r="L6" s="85">
        <v>2012</v>
      </c>
      <c r="M6" s="85">
        <v>2013</v>
      </c>
      <c r="N6" s="85">
        <v>2014</v>
      </c>
      <c r="O6" s="85">
        <v>2015</v>
      </c>
      <c r="P6" s="85">
        <v>2016</v>
      </c>
    </row>
    <row r="7" spans="1:16" s="178" customFormat="1" ht="24" customHeight="1">
      <c r="A7" s="178" t="s">
        <v>23</v>
      </c>
      <c r="B7" s="227">
        <v>57</v>
      </c>
      <c r="C7" s="227">
        <v>65</v>
      </c>
      <c r="D7" s="227">
        <v>64</v>
      </c>
      <c r="E7" s="227">
        <v>62</v>
      </c>
      <c r="F7" s="227">
        <f>SUM(F8:F14)</f>
        <v>70</v>
      </c>
      <c r="G7" s="227">
        <f>SUM(G8:G14)</f>
        <v>83</v>
      </c>
      <c r="H7" s="241">
        <v>105</v>
      </c>
      <c r="I7" s="241">
        <v>109</v>
      </c>
      <c r="J7" s="241">
        <v>126</v>
      </c>
      <c r="K7" s="241">
        <v>119</v>
      </c>
      <c r="L7" s="241">
        <v>130</v>
      </c>
      <c r="M7" s="241">
        <v>119</v>
      </c>
      <c r="N7" s="178">
        <v>127</v>
      </c>
      <c r="O7" s="178">
        <v>106</v>
      </c>
      <c r="P7" s="178">
        <v>122</v>
      </c>
    </row>
    <row r="8" spans="1:16" ht="12.75" customHeight="1">
      <c r="A8" s="67" t="s">
        <v>151</v>
      </c>
      <c r="B8" s="227">
        <v>10</v>
      </c>
      <c r="C8" s="227">
        <v>28</v>
      </c>
      <c r="D8" s="227">
        <v>13</v>
      </c>
      <c r="E8" s="227">
        <v>20</v>
      </c>
      <c r="F8" s="227">
        <v>18</v>
      </c>
      <c r="G8" s="227">
        <v>11</v>
      </c>
      <c r="H8" s="227">
        <v>24</v>
      </c>
      <c r="I8" s="227">
        <v>29</v>
      </c>
      <c r="J8" s="227">
        <v>26</v>
      </c>
      <c r="K8" s="227">
        <v>28</v>
      </c>
      <c r="L8" s="227">
        <v>42</v>
      </c>
      <c r="M8" s="227">
        <v>30</v>
      </c>
      <c r="N8" s="329">
        <v>32</v>
      </c>
      <c r="O8" s="67">
        <v>33</v>
      </c>
      <c r="P8" s="231">
        <v>34</v>
      </c>
    </row>
    <row r="9" spans="1:16" ht="12.75" customHeight="1">
      <c r="A9" s="67" t="s">
        <v>152</v>
      </c>
      <c r="B9" s="227">
        <v>7</v>
      </c>
      <c r="C9" s="227">
        <v>8</v>
      </c>
      <c r="D9" s="227">
        <v>8</v>
      </c>
      <c r="E9" s="227">
        <v>13</v>
      </c>
      <c r="F9" s="227">
        <v>24</v>
      </c>
      <c r="G9" s="227">
        <v>20</v>
      </c>
      <c r="H9" s="227">
        <v>22</v>
      </c>
      <c r="I9" s="227">
        <v>25</v>
      </c>
      <c r="J9" s="227">
        <v>20</v>
      </c>
      <c r="K9" s="227">
        <v>25</v>
      </c>
      <c r="L9" s="227">
        <v>21</v>
      </c>
      <c r="M9" s="227">
        <v>21</v>
      </c>
      <c r="N9" s="329">
        <v>25</v>
      </c>
      <c r="O9" s="67">
        <v>18</v>
      </c>
      <c r="P9" s="231">
        <v>21</v>
      </c>
    </row>
    <row r="10" spans="1:16" ht="12.75" customHeight="1">
      <c r="A10" s="67" t="s">
        <v>132</v>
      </c>
      <c r="B10" s="227">
        <v>15</v>
      </c>
      <c r="C10" s="227">
        <v>11</v>
      </c>
      <c r="D10" s="227">
        <v>18</v>
      </c>
      <c r="E10" s="227">
        <v>8</v>
      </c>
      <c r="F10" s="227">
        <v>14</v>
      </c>
      <c r="G10" s="227">
        <v>18</v>
      </c>
      <c r="H10" s="227">
        <v>26</v>
      </c>
      <c r="I10" s="227">
        <v>13</v>
      </c>
      <c r="J10" s="227">
        <v>31</v>
      </c>
      <c r="K10" s="227">
        <v>25</v>
      </c>
      <c r="L10" s="227">
        <v>31</v>
      </c>
      <c r="M10" s="227">
        <v>22</v>
      </c>
      <c r="N10" s="329">
        <v>18</v>
      </c>
      <c r="O10" s="67">
        <v>23</v>
      </c>
      <c r="P10" s="231">
        <v>23</v>
      </c>
    </row>
    <row r="11" spans="1:16" ht="12.75" customHeight="1">
      <c r="A11" s="67" t="s">
        <v>153</v>
      </c>
      <c r="B11" s="227">
        <v>7</v>
      </c>
      <c r="C11" s="227">
        <v>5</v>
      </c>
      <c r="D11" s="227">
        <v>13</v>
      </c>
      <c r="E11" s="227">
        <v>12</v>
      </c>
      <c r="F11" s="227">
        <v>5</v>
      </c>
      <c r="G11" s="227">
        <v>14</v>
      </c>
      <c r="H11" s="227">
        <v>13</v>
      </c>
      <c r="I11" s="227">
        <v>16</v>
      </c>
      <c r="J11" s="227">
        <v>12</v>
      </c>
      <c r="K11" s="227">
        <v>13</v>
      </c>
      <c r="L11" s="227">
        <v>14</v>
      </c>
      <c r="M11" s="227">
        <v>12</v>
      </c>
      <c r="N11" s="329">
        <v>17</v>
      </c>
      <c r="O11" s="67">
        <v>11</v>
      </c>
      <c r="P11" s="231">
        <v>15</v>
      </c>
    </row>
    <row r="12" spans="1:16" ht="12.75" customHeight="1">
      <c r="A12" s="67" t="s">
        <v>154</v>
      </c>
      <c r="B12" s="227">
        <v>7</v>
      </c>
      <c r="C12" s="227">
        <v>8</v>
      </c>
      <c r="D12" s="227">
        <v>7</v>
      </c>
      <c r="E12" s="227">
        <v>5</v>
      </c>
      <c r="F12" s="227">
        <v>3</v>
      </c>
      <c r="G12" s="227">
        <v>6</v>
      </c>
      <c r="H12" s="227">
        <v>10</v>
      </c>
      <c r="I12" s="227">
        <v>14</v>
      </c>
      <c r="J12" s="227">
        <v>22</v>
      </c>
      <c r="K12" s="227">
        <v>10</v>
      </c>
      <c r="L12" s="227">
        <v>17</v>
      </c>
      <c r="M12" s="227">
        <v>16</v>
      </c>
      <c r="N12" s="329">
        <v>17</v>
      </c>
      <c r="O12" s="67">
        <v>6</v>
      </c>
      <c r="P12" s="231">
        <v>18</v>
      </c>
    </row>
    <row r="13" spans="1:16" ht="12.75" customHeight="1">
      <c r="A13" s="67" t="s">
        <v>155</v>
      </c>
      <c r="B13" s="227">
        <v>8</v>
      </c>
      <c r="C13" s="227">
        <v>4</v>
      </c>
      <c r="D13" s="227">
        <v>5</v>
      </c>
      <c r="E13" s="227">
        <v>3</v>
      </c>
      <c r="F13" s="227">
        <v>5</v>
      </c>
      <c r="G13" s="227">
        <v>13</v>
      </c>
      <c r="H13" s="227">
        <v>6</v>
      </c>
      <c r="I13" s="227">
        <v>10</v>
      </c>
      <c r="J13" s="227">
        <v>11</v>
      </c>
      <c r="K13" s="227">
        <v>15</v>
      </c>
      <c r="L13" s="227">
        <v>4</v>
      </c>
      <c r="M13" s="227">
        <v>17</v>
      </c>
      <c r="N13" s="329">
        <v>15</v>
      </c>
      <c r="O13" s="67">
        <v>11</v>
      </c>
      <c r="P13" s="231">
        <v>8</v>
      </c>
    </row>
    <row r="14" spans="1:16" ht="12.75" customHeight="1">
      <c r="A14" s="67" t="s">
        <v>158</v>
      </c>
      <c r="B14" s="227">
        <v>3</v>
      </c>
      <c r="C14" s="227">
        <v>1</v>
      </c>
      <c r="D14" s="227">
        <v>0</v>
      </c>
      <c r="E14" s="227">
        <v>1</v>
      </c>
      <c r="F14" s="227">
        <v>1</v>
      </c>
      <c r="G14" s="227">
        <v>1</v>
      </c>
      <c r="H14" s="227">
        <v>4</v>
      </c>
      <c r="I14" s="227">
        <v>2</v>
      </c>
      <c r="J14" s="227">
        <v>4</v>
      </c>
      <c r="K14" s="227">
        <v>3</v>
      </c>
      <c r="L14" s="227">
        <v>1</v>
      </c>
      <c r="M14" s="227">
        <v>1</v>
      </c>
      <c r="N14" s="329">
        <v>3</v>
      </c>
      <c r="O14" s="67">
        <v>4</v>
      </c>
      <c r="P14" s="231">
        <v>3</v>
      </c>
    </row>
    <row r="15" spans="2:14" ht="12.75" customHeight="1">
      <c r="B15" s="205"/>
      <c r="C15" s="205"/>
      <c r="D15" s="205"/>
      <c r="E15" s="205"/>
      <c r="F15" s="205"/>
      <c r="G15" s="205"/>
      <c r="N15" s="329"/>
    </row>
    <row r="16" ht="12.75" customHeight="1">
      <c r="A16" s="67" t="s">
        <v>292</v>
      </c>
    </row>
    <row r="17" ht="12.75" customHeight="1">
      <c r="A17" s="129" t="s">
        <v>765</v>
      </c>
    </row>
  </sheetData>
  <sheetProtection/>
  <mergeCells count="2">
    <mergeCell ref="A5:A6"/>
    <mergeCell ref="B5:I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7.7109375" style="67" customWidth="1"/>
    <col min="2" max="2" width="38.57421875" style="67" bestFit="1" customWidth="1"/>
    <col min="3" max="13" width="7.57421875" style="67" customWidth="1"/>
    <col min="14" max="14" width="9.00390625" style="67" customWidth="1"/>
    <col min="15" max="16" width="7.57421875" style="67" customWidth="1"/>
    <col min="17" max="16384" width="11.421875" style="67" customWidth="1"/>
  </cols>
  <sheetData>
    <row r="1" ht="12.75" customHeight="1">
      <c r="A1" s="67" t="s">
        <v>176</v>
      </c>
    </row>
    <row r="2" ht="12.75" customHeight="1">
      <c r="A2" s="129" t="s">
        <v>757</v>
      </c>
    </row>
    <row r="5" spans="1:14" ht="24" customHeight="1">
      <c r="A5" s="423" t="s">
        <v>159</v>
      </c>
      <c r="B5" s="423"/>
      <c r="C5" s="413"/>
      <c r="D5" s="413"/>
      <c r="E5" s="413"/>
      <c r="F5" s="413"/>
      <c r="G5" s="413"/>
      <c r="H5" s="413"/>
      <c r="I5" s="413"/>
      <c r="J5" s="413"/>
      <c r="K5" s="408"/>
      <c r="L5" s="408"/>
      <c r="M5" s="408"/>
      <c r="N5" s="408"/>
    </row>
    <row r="6" spans="1:16" s="286" customFormat="1" ht="12.75">
      <c r="A6" s="423"/>
      <c r="B6" s="423"/>
      <c r="C6" s="91" t="s">
        <v>40</v>
      </c>
      <c r="D6" s="91" t="s">
        <v>41</v>
      </c>
      <c r="E6" s="91" t="s">
        <v>42</v>
      </c>
      <c r="F6" s="91" t="s">
        <v>43</v>
      </c>
      <c r="G6" s="91" t="s">
        <v>273</v>
      </c>
      <c r="H6" s="91" t="s">
        <v>316</v>
      </c>
      <c r="I6" s="91" t="s">
        <v>489</v>
      </c>
      <c r="J6" s="127" t="s">
        <v>513</v>
      </c>
      <c r="K6" s="266" t="s">
        <v>593</v>
      </c>
      <c r="L6" s="133" t="s">
        <v>633</v>
      </c>
      <c r="M6" s="133" t="s">
        <v>649</v>
      </c>
      <c r="N6" s="330" t="s">
        <v>678</v>
      </c>
      <c r="O6" s="330" t="s">
        <v>688</v>
      </c>
      <c r="P6" s="133" t="s">
        <v>738</v>
      </c>
    </row>
    <row r="7" spans="1:16" ht="24" customHeight="1">
      <c r="A7" s="178" t="s">
        <v>160</v>
      </c>
      <c r="B7" s="178"/>
      <c r="C7" s="241">
        <v>146</v>
      </c>
      <c r="D7" s="241">
        <v>172</v>
      </c>
      <c r="E7" s="241">
        <v>176</v>
      </c>
      <c r="F7" s="241">
        <v>184</v>
      </c>
      <c r="G7" s="241">
        <v>181</v>
      </c>
      <c r="H7" s="241">
        <v>190</v>
      </c>
      <c r="I7" s="241">
        <v>187</v>
      </c>
      <c r="J7" s="241">
        <v>166</v>
      </c>
      <c r="K7" s="241">
        <v>156</v>
      </c>
      <c r="L7" s="250">
        <v>142</v>
      </c>
      <c r="M7" s="250">
        <v>139</v>
      </c>
      <c r="N7" s="250">
        <v>148</v>
      </c>
      <c r="O7" s="250">
        <v>180</v>
      </c>
      <c r="P7" s="250">
        <v>184</v>
      </c>
    </row>
    <row r="8" spans="1:16" ht="12.75" customHeight="1">
      <c r="A8" s="178" t="s">
        <v>161</v>
      </c>
      <c r="B8" s="178" t="s">
        <v>164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8">
        <v>2</v>
      </c>
      <c r="I8" s="311">
        <v>1</v>
      </c>
      <c r="J8" s="311">
        <v>1</v>
      </c>
      <c r="K8" s="311">
        <v>1</v>
      </c>
      <c r="L8" s="312" t="s">
        <v>634</v>
      </c>
      <c r="M8" s="312">
        <v>0</v>
      </c>
      <c r="N8" s="331">
        <v>0</v>
      </c>
      <c r="O8" s="270">
        <v>0</v>
      </c>
      <c r="P8" s="67">
        <v>1</v>
      </c>
    </row>
    <row r="9" spans="1:16" ht="12.75" customHeight="1">
      <c r="A9" s="178" t="s">
        <v>161</v>
      </c>
      <c r="B9" s="178" t="s">
        <v>162</v>
      </c>
      <c r="C9" s="267">
        <v>0</v>
      </c>
      <c r="D9" s="268">
        <v>1</v>
      </c>
      <c r="E9" s="268">
        <v>1</v>
      </c>
      <c r="F9" s="268">
        <v>3</v>
      </c>
      <c r="G9" s="268">
        <v>5</v>
      </c>
      <c r="H9" s="268">
        <v>6</v>
      </c>
      <c r="I9" s="268">
        <v>5</v>
      </c>
      <c r="J9" s="268">
        <v>4</v>
      </c>
      <c r="K9" s="268">
        <v>6</v>
      </c>
      <c r="L9" s="269">
        <v>5</v>
      </c>
      <c r="M9" s="270">
        <v>5</v>
      </c>
      <c r="N9" s="270">
        <v>3</v>
      </c>
      <c r="O9" s="67">
        <v>2</v>
      </c>
      <c r="P9" s="270">
        <v>2</v>
      </c>
    </row>
    <row r="10" spans="1:16" ht="12.75" customHeight="1">
      <c r="A10" s="178" t="s">
        <v>161</v>
      </c>
      <c r="B10" s="178" t="s">
        <v>8</v>
      </c>
      <c r="C10" s="268">
        <v>2</v>
      </c>
      <c r="D10" s="268">
        <v>2</v>
      </c>
      <c r="E10" s="268">
        <v>1</v>
      </c>
      <c r="F10" s="268">
        <v>1</v>
      </c>
      <c r="G10" s="268">
        <v>3</v>
      </c>
      <c r="H10" s="268">
        <v>5</v>
      </c>
      <c r="I10" s="268">
        <v>4</v>
      </c>
      <c r="J10" s="268">
        <v>3</v>
      </c>
      <c r="K10" s="268">
        <v>3</v>
      </c>
      <c r="L10" s="269">
        <v>4</v>
      </c>
      <c r="M10" s="270">
        <v>3</v>
      </c>
      <c r="N10" s="270">
        <v>3</v>
      </c>
      <c r="O10" s="67">
        <v>3</v>
      </c>
      <c r="P10" s="270">
        <v>3</v>
      </c>
    </row>
    <row r="11" spans="1:16" ht="12.75" customHeight="1">
      <c r="A11" s="279" t="s">
        <v>161</v>
      </c>
      <c r="B11" s="279" t="s">
        <v>706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  <c r="O11" s="128">
        <v>1</v>
      </c>
      <c r="P11" s="270">
        <v>1</v>
      </c>
    </row>
    <row r="12" spans="1:16" ht="12.75" customHeight="1">
      <c r="A12" s="178" t="s">
        <v>163</v>
      </c>
      <c r="B12" s="178" t="s">
        <v>164</v>
      </c>
      <c r="C12" s="267">
        <v>0</v>
      </c>
      <c r="D12" s="268">
        <v>15</v>
      </c>
      <c r="E12" s="268">
        <v>13</v>
      </c>
      <c r="F12" s="268">
        <v>10</v>
      </c>
      <c r="G12" s="268">
        <v>9</v>
      </c>
      <c r="H12" s="268">
        <v>7</v>
      </c>
      <c r="I12" s="268">
        <v>4</v>
      </c>
      <c r="J12" s="268">
        <v>2</v>
      </c>
      <c r="K12" s="269">
        <v>0</v>
      </c>
      <c r="L12" s="269">
        <v>4</v>
      </c>
      <c r="M12" s="313">
        <v>4</v>
      </c>
      <c r="N12" s="67">
        <v>8</v>
      </c>
      <c r="O12" s="67">
        <v>9</v>
      </c>
      <c r="P12" s="67">
        <v>7</v>
      </c>
    </row>
    <row r="13" spans="1:16" ht="12.75" customHeight="1">
      <c r="A13" s="178" t="s">
        <v>163</v>
      </c>
      <c r="B13" s="178" t="s">
        <v>8</v>
      </c>
      <c r="C13" s="268">
        <v>82</v>
      </c>
      <c r="D13" s="268">
        <v>69</v>
      </c>
      <c r="E13" s="268">
        <v>75</v>
      </c>
      <c r="F13" s="268">
        <v>78</v>
      </c>
      <c r="G13" s="268">
        <v>82</v>
      </c>
      <c r="H13" s="268">
        <v>78</v>
      </c>
      <c r="I13" s="268">
        <v>82</v>
      </c>
      <c r="J13" s="268">
        <v>75</v>
      </c>
      <c r="K13" s="268">
        <v>75</v>
      </c>
      <c r="L13" s="269">
        <v>67</v>
      </c>
      <c r="M13" s="313">
        <v>75</v>
      </c>
      <c r="N13" s="270">
        <v>83</v>
      </c>
      <c r="O13" s="67">
        <v>97</v>
      </c>
      <c r="P13" s="67">
        <v>102</v>
      </c>
    </row>
    <row r="14" spans="1:17" ht="12.75" customHeight="1">
      <c r="A14" s="178" t="s">
        <v>165</v>
      </c>
      <c r="B14" s="178" t="s">
        <v>8</v>
      </c>
      <c r="C14" s="268">
        <v>1</v>
      </c>
      <c r="D14" s="268">
        <v>1</v>
      </c>
      <c r="E14" s="267">
        <v>0</v>
      </c>
      <c r="F14" s="268">
        <v>1</v>
      </c>
      <c r="G14" s="267">
        <v>0</v>
      </c>
      <c r="H14" s="267">
        <v>0</v>
      </c>
      <c r="I14" s="268">
        <v>1</v>
      </c>
      <c r="J14" s="268">
        <v>5</v>
      </c>
      <c r="K14" s="268">
        <v>5</v>
      </c>
      <c r="L14" s="312" t="s">
        <v>634</v>
      </c>
      <c r="M14" s="313">
        <v>0</v>
      </c>
      <c r="N14" s="270">
        <v>0</v>
      </c>
      <c r="O14" s="270">
        <v>6</v>
      </c>
      <c r="P14" s="270">
        <v>3</v>
      </c>
      <c r="Q14" s="270"/>
    </row>
    <row r="15" spans="1:17" ht="12.75" customHeight="1">
      <c r="A15" s="178" t="s">
        <v>319</v>
      </c>
      <c r="B15" s="178" t="s">
        <v>320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3</v>
      </c>
      <c r="I15" s="268">
        <v>2</v>
      </c>
      <c r="J15" s="268">
        <v>3</v>
      </c>
      <c r="K15" s="268">
        <v>3</v>
      </c>
      <c r="L15" s="312" t="s">
        <v>634</v>
      </c>
      <c r="M15" s="313">
        <v>0</v>
      </c>
      <c r="N15" s="270">
        <v>0</v>
      </c>
      <c r="O15" s="270">
        <v>1</v>
      </c>
      <c r="P15" s="270">
        <v>2</v>
      </c>
      <c r="Q15" s="270"/>
    </row>
    <row r="16" spans="1:16" ht="12.75" customHeight="1">
      <c r="A16" s="178" t="s">
        <v>166</v>
      </c>
      <c r="B16" s="178" t="s">
        <v>8</v>
      </c>
      <c r="C16" s="268">
        <v>9</v>
      </c>
      <c r="D16" s="268">
        <v>11</v>
      </c>
      <c r="E16" s="268">
        <v>12</v>
      </c>
      <c r="F16" s="268">
        <v>11</v>
      </c>
      <c r="G16" s="268">
        <v>5</v>
      </c>
      <c r="H16" s="268">
        <v>6</v>
      </c>
      <c r="I16" s="268">
        <v>7</v>
      </c>
      <c r="J16" s="268">
        <v>8</v>
      </c>
      <c r="K16" s="268">
        <v>6</v>
      </c>
      <c r="L16" s="269">
        <v>8</v>
      </c>
      <c r="M16" s="313">
        <v>8</v>
      </c>
      <c r="N16" s="270">
        <v>7</v>
      </c>
      <c r="O16" s="67">
        <v>6</v>
      </c>
      <c r="P16" s="67">
        <v>6</v>
      </c>
    </row>
    <row r="17" spans="1:16" ht="12.75" customHeight="1">
      <c r="A17" s="203" t="s">
        <v>755</v>
      </c>
      <c r="B17" s="203" t="s">
        <v>756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  <c r="J17" s="268">
        <v>0</v>
      </c>
      <c r="K17" s="268">
        <v>0</v>
      </c>
      <c r="L17" s="269">
        <v>0</v>
      </c>
      <c r="M17" s="313">
        <v>0</v>
      </c>
      <c r="N17" s="270">
        <v>0</v>
      </c>
      <c r="O17" s="270">
        <v>0</v>
      </c>
      <c r="P17" s="129">
        <v>1</v>
      </c>
    </row>
    <row r="18" spans="1:16" ht="12.75" customHeight="1">
      <c r="A18" s="178" t="s">
        <v>167</v>
      </c>
      <c r="B18" s="178" t="s">
        <v>8</v>
      </c>
      <c r="C18" s="268">
        <v>4</v>
      </c>
      <c r="D18" s="268">
        <v>9</v>
      </c>
      <c r="E18" s="268">
        <v>7</v>
      </c>
      <c r="F18" s="268">
        <v>6</v>
      </c>
      <c r="G18" s="268">
        <v>8</v>
      </c>
      <c r="H18" s="268">
        <v>7</v>
      </c>
      <c r="I18" s="268">
        <v>8</v>
      </c>
      <c r="J18" s="268">
        <v>7</v>
      </c>
      <c r="K18" s="268">
        <v>7</v>
      </c>
      <c r="L18" s="269">
        <v>4</v>
      </c>
      <c r="M18" s="313">
        <v>1</v>
      </c>
      <c r="N18" s="270">
        <v>2</v>
      </c>
      <c r="O18" s="67">
        <v>4</v>
      </c>
      <c r="P18" s="129">
        <v>3</v>
      </c>
    </row>
    <row r="19" spans="1:16" ht="12.75" customHeight="1">
      <c r="A19" s="178" t="s">
        <v>167</v>
      </c>
      <c r="B19" s="178" t="s">
        <v>168</v>
      </c>
      <c r="C19" s="268">
        <v>1</v>
      </c>
      <c r="D19" s="268">
        <v>1</v>
      </c>
      <c r="E19" s="267">
        <v>0</v>
      </c>
      <c r="F19" s="268">
        <v>1</v>
      </c>
      <c r="G19" s="268">
        <v>1</v>
      </c>
      <c r="H19" s="268">
        <v>3</v>
      </c>
      <c r="I19" s="268">
        <v>2</v>
      </c>
      <c r="J19" s="268">
        <v>1</v>
      </c>
      <c r="K19" s="268">
        <v>1</v>
      </c>
      <c r="L19" s="312" t="s">
        <v>634</v>
      </c>
      <c r="M19" s="313">
        <v>1</v>
      </c>
      <c r="N19" s="270">
        <v>1</v>
      </c>
      <c r="O19" s="67">
        <v>2</v>
      </c>
      <c r="P19" s="67">
        <v>2</v>
      </c>
    </row>
    <row r="20" spans="1:16" ht="12.75" customHeight="1">
      <c r="A20" s="178" t="s">
        <v>169</v>
      </c>
      <c r="B20" s="178" t="s">
        <v>173</v>
      </c>
      <c r="C20" s="267">
        <v>0</v>
      </c>
      <c r="D20" s="267">
        <v>0</v>
      </c>
      <c r="E20" s="267">
        <v>0</v>
      </c>
      <c r="F20" s="268">
        <v>1</v>
      </c>
      <c r="G20" s="268">
        <v>1</v>
      </c>
      <c r="H20" s="311">
        <v>1</v>
      </c>
      <c r="I20" s="268">
        <v>1</v>
      </c>
      <c r="J20" s="268">
        <v>1</v>
      </c>
      <c r="K20" s="268">
        <v>1</v>
      </c>
      <c r="L20" s="269">
        <v>1</v>
      </c>
      <c r="M20" s="313">
        <v>1</v>
      </c>
      <c r="N20" s="270">
        <v>1</v>
      </c>
      <c r="O20" s="270">
        <v>0</v>
      </c>
      <c r="P20" s="270">
        <v>1</v>
      </c>
    </row>
    <row r="21" spans="1:16" ht="12.75" customHeight="1">
      <c r="A21" s="178" t="s">
        <v>169</v>
      </c>
      <c r="B21" s="178" t="s">
        <v>164</v>
      </c>
      <c r="C21" s="267">
        <v>0</v>
      </c>
      <c r="D21" s="268">
        <v>1</v>
      </c>
      <c r="E21" s="268">
        <v>1</v>
      </c>
      <c r="F21" s="267">
        <v>0</v>
      </c>
      <c r="G21" s="267">
        <v>0</v>
      </c>
      <c r="H21" s="267">
        <v>0</v>
      </c>
      <c r="I21" s="268">
        <v>1</v>
      </c>
      <c r="J21" s="268">
        <v>1</v>
      </c>
      <c r="K21" s="268">
        <v>1</v>
      </c>
      <c r="L21" s="269">
        <v>1</v>
      </c>
      <c r="M21" s="313">
        <v>1</v>
      </c>
      <c r="N21" s="270">
        <v>1</v>
      </c>
      <c r="O21" s="67">
        <v>1</v>
      </c>
      <c r="P21" s="270">
        <v>0</v>
      </c>
    </row>
    <row r="22" spans="1:16" ht="12.75" customHeight="1">
      <c r="A22" s="178" t="s">
        <v>169</v>
      </c>
      <c r="B22" s="178" t="s">
        <v>162</v>
      </c>
      <c r="C22" s="268">
        <v>5</v>
      </c>
      <c r="D22" s="268">
        <v>8</v>
      </c>
      <c r="E22" s="268">
        <v>10</v>
      </c>
      <c r="F22" s="268">
        <v>13</v>
      </c>
      <c r="G22" s="268">
        <v>13</v>
      </c>
      <c r="H22" s="268">
        <v>13</v>
      </c>
      <c r="I22" s="268">
        <v>12</v>
      </c>
      <c r="J22" s="268">
        <v>10</v>
      </c>
      <c r="K22" s="268">
        <v>8</v>
      </c>
      <c r="L22" s="269">
        <v>8</v>
      </c>
      <c r="M22" s="313">
        <v>7</v>
      </c>
      <c r="N22" s="270">
        <v>8</v>
      </c>
      <c r="O22" s="67">
        <v>9</v>
      </c>
      <c r="P22" s="67">
        <v>9</v>
      </c>
    </row>
    <row r="23" spans="1:16" ht="12.75" customHeight="1">
      <c r="A23" s="178" t="s">
        <v>169</v>
      </c>
      <c r="B23" s="178" t="s">
        <v>8</v>
      </c>
      <c r="C23" s="268">
        <v>31</v>
      </c>
      <c r="D23" s="268">
        <v>39</v>
      </c>
      <c r="E23" s="268">
        <v>37</v>
      </c>
      <c r="F23" s="268">
        <v>37</v>
      </c>
      <c r="G23" s="268">
        <v>35</v>
      </c>
      <c r="H23" s="268">
        <v>38</v>
      </c>
      <c r="I23" s="268">
        <v>36</v>
      </c>
      <c r="J23" s="268">
        <v>29</v>
      </c>
      <c r="K23" s="268">
        <v>26</v>
      </c>
      <c r="L23" s="269">
        <v>28</v>
      </c>
      <c r="M23" s="313">
        <v>20</v>
      </c>
      <c r="N23" s="270">
        <v>17</v>
      </c>
      <c r="O23" s="67">
        <v>22</v>
      </c>
      <c r="P23" s="67">
        <v>25</v>
      </c>
    </row>
    <row r="24" spans="1:16" ht="12.75" customHeight="1">
      <c r="A24" s="178" t="s">
        <v>169</v>
      </c>
      <c r="B24" s="178" t="s">
        <v>174</v>
      </c>
      <c r="C24" s="268">
        <v>1</v>
      </c>
      <c r="D24" s="268">
        <v>2</v>
      </c>
      <c r="E24" s="268">
        <v>1</v>
      </c>
      <c r="F24" s="268">
        <v>2</v>
      </c>
      <c r="G24" s="268">
        <v>1</v>
      </c>
      <c r="H24" s="268">
        <v>2</v>
      </c>
      <c r="I24" s="268">
        <v>2</v>
      </c>
      <c r="J24" s="268">
        <v>3</v>
      </c>
      <c r="K24" s="268">
        <v>4</v>
      </c>
      <c r="L24" s="269">
        <v>3</v>
      </c>
      <c r="M24" s="313">
        <v>1</v>
      </c>
      <c r="N24" s="270">
        <v>3</v>
      </c>
      <c r="O24" s="67">
        <v>4</v>
      </c>
      <c r="P24" s="270">
        <v>0</v>
      </c>
    </row>
    <row r="25" spans="1:16" ht="12.75" customHeight="1">
      <c r="A25" s="178" t="s">
        <v>169</v>
      </c>
      <c r="B25" s="178" t="s">
        <v>170</v>
      </c>
      <c r="C25" s="268">
        <v>1</v>
      </c>
      <c r="D25" s="268">
        <v>1</v>
      </c>
      <c r="E25" s="268">
        <v>1</v>
      </c>
      <c r="F25" s="268">
        <v>2</v>
      </c>
      <c r="G25" s="268">
        <v>2</v>
      </c>
      <c r="H25" s="268">
        <v>2</v>
      </c>
      <c r="I25" s="268">
        <v>5</v>
      </c>
      <c r="J25" s="268">
        <v>2</v>
      </c>
      <c r="K25" s="268">
        <v>2</v>
      </c>
      <c r="L25" s="269">
        <v>1</v>
      </c>
      <c r="M25" s="313">
        <v>3</v>
      </c>
      <c r="N25" s="270">
        <v>3</v>
      </c>
      <c r="O25" s="67">
        <v>4</v>
      </c>
      <c r="P25" s="67">
        <v>4</v>
      </c>
    </row>
    <row r="26" spans="1:16" ht="12.75" customHeight="1">
      <c r="A26" s="178" t="s">
        <v>169</v>
      </c>
      <c r="B26" s="178" t="s">
        <v>175</v>
      </c>
      <c r="C26" s="268">
        <v>2</v>
      </c>
      <c r="D26" s="268">
        <v>2</v>
      </c>
      <c r="E26" s="268">
        <v>1</v>
      </c>
      <c r="F26" s="268">
        <v>1</v>
      </c>
      <c r="G26" s="268">
        <v>1</v>
      </c>
      <c r="H26" s="268">
        <v>1</v>
      </c>
      <c r="I26" s="268">
        <v>2</v>
      </c>
      <c r="J26" s="272">
        <v>0</v>
      </c>
      <c r="K26" s="269">
        <v>0</v>
      </c>
      <c r="L26" s="269">
        <v>1</v>
      </c>
      <c r="M26" s="313">
        <v>3</v>
      </c>
      <c r="N26" s="270">
        <v>1</v>
      </c>
      <c r="O26" s="270">
        <v>0</v>
      </c>
      <c r="P26" s="129">
        <v>3</v>
      </c>
    </row>
    <row r="27" spans="1:16" ht="12.75" customHeight="1">
      <c r="A27" s="178" t="s">
        <v>169</v>
      </c>
      <c r="B27" s="178" t="s">
        <v>171</v>
      </c>
      <c r="C27" s="268">
        <v>3</v>
      </c>
      <c r="D27" s="268">
        <v>3</v>
      </c>
      <c r="E27" s="268">
        <v>2</v>
      </c>
      <c r="F27" s="268">
        <v>2</v>
      </c>
      <c r="G27" s="268">
        <v>1</v>
      </c>
      <c r="H27" s="268">
        <v>1</v>
      </c>
      <c r="I27" s="268">
        <v>1</v>
      </c>
      <c r="J27" s="268">
        <v>1</v>
      </c>
      <c r="K27" s="270">
        <v>0</v>
      </c>
      <c r="L27" s="269">
        <v>1</v>
      </c>
      <c r="M27" s="314" t="s">
        <v>634</v>
      </c>
      <c r="N27" s="270">
        <v>1</v>
      </c>
      <c r="O27" s="67">
        <v>1</v>
      </c>
      <c r="P27" s="129">
        <v>1</v>
      </c>
    </row>
    <row r="28" spans="1:16" ht="12.75" customHeight="1">
      <c r="A28" s="178" t="s">
        <v>169</v>
      </c>
      <c r="B28" s="178" t="s">
        <v>172</v>
      </c>
      <c r="C28" s="268">
        <v>4</v>
      </c>
      <c r="D28" s="268">
        <v>7</v>
      </c>
      <c r="E28" s="268">
        <v>14</v>
      </c>
      <c r="F28" s="268">
        <v>15</v>
      </c>
      <c r="G28" s="268">
        <v>14</v>
      </c>
      <c r="H28" s="268">
        <v>15</v>
      </c>
      <c r="I28" s="268">
        <v>11</v>
      </c>
      <c r="J28" s="268">
        <v>10</v>
      </c>
      <c r="K28" s="268">
        <v>7</v>
      </c>
      <c r="L28" s="269">
        <v>6</v>
      </c>
      <c r="M28" s="313">
        <v>6</v>
      </c>
      <c r="N28" s="270">
        <v>6</v>
      </c>
      <c r="O28" s="67">
        <v>8</v>
      </c>
      <c r="P28" s="67">
        <v>8</v>
      </c>
    </row>
    <row r="29" spans="1:7" ht="12.75" customHeight="1">
      <c r="A29" s="178"/>
      <c r="B29" s="178"/>
      <c r="C29" s="207"/>
      <c r="D29" s="207"/>
      <c r="E29" s="207"/>
      <c r="F29" s="207"/>
      <c r="G29" s="207"/>
    </row>
    <row r="30" spans="1:5" ht="12.75" customHeight="1">
      <c r="A30" s="67" t="s">
        <v>285</v>
      </c>
      <c r="C30" s="208"/>
      <c r="D30" s="208"/>
      <c r="E30" s="208"/>
    </row>
    <row r="31" ht="12.75" customHeight="1">
      <c r="A31" s="67" t="s">
        <v>296</v>
      </c>
    </row>
  </sheetData>
  <sheetProtection/>
  <mergeCells count="2">
    <mergeCell ref="A5:B6"/>
    <mergeCell ref="C5:N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PageLayoutView="0" workbookViewId="0" topLeftCell="A1">
      <pane ySplit="7" topLeftCell="A8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37.28125" style="109" customWidth="1"/>
    <col min="2" max="9" width="7.57421875" style="109" bestFit="1" customWidth="1"/>
    <col min="10" max="14" width="7.57421875" style="109" customWidth="1"/>
    <col min="15" max="15" width="1.7109375" style="109" customWidth="1"/>
    <col min="16" max="22" width="7.57421875" style="109" bestFit="1" customWidth="1"/>
    <col min="23" max="23" width="8.140625" style="109" customWidth="1"/>
    <col min="24" max="24" width="7.8515625" style="109" customWidth="1"/>
    <col min="25" max="25" width="7.28125" style="109" customWidth="1"/>
    <col min="26" max="27" width="8.28125" style="109" customWidth="1"/>
    <col min="28" max="16384" width="11.421875" style="109" customWidth="1"/>
  </cols>
  <sheetData>
    <row r="1" ht="12.75">
      <c r="A1" s="109" t="s">
        <v>176</v>
      </c>
    </row>
    <row r="2" ht="12.75">
      <c r="A2" s="221" t="s">
        <v>754</v>
      </c>
    </row>
    <row r="5" spans="1:26" ht="24" customHeight="1">
      <c r="A5" s="383" t="s">
        <v>114</v>
      </c>
      <c r="B5" s="386" t="s">
        <v>115</v>
      </c>
      <c r="C5" s="383"/>
      <c r="D5" s="383"/>
      <c r="E5" s="383"/>
      <c r="F5" s="383"/>
      <c r="G5" s="383"/>
      <c r="H5" s="411"/>
      <c r="I5" s="411"/>
      <c r="J5" s="411"/>
      <c r="K5" s="411"/>
      <c r="L5" s="412"/>
      <c r="M5" s="412"/>
      <c r="N5" s="352"/>
      <c r="O5" s="75"/>
      <c r="P5" s="386" t="s">
        <v>177</v>
      </c>
      <c r="Q5" s="383"/>
      <c r="R5" s="383"/>
      <c r="S5" s="383"/>
      <c r="T5" s="383"/>
      <c r="U5" s="408"/>
      <c r="V5" s="408"/>
      <c r="W5" s="408"/>
      <c r="X5" s="408"/>
      <c r="Y5" s="409"/>
      <c r="Z5" s="409"/>
    </row>
    <row r="6" spans="1:21" ht="12.75" customHeight="1">
      <c r="A6" s="383"/>
      <c r="B6" s="413"/>
      <c r="C6" s="413"/>
      <c r="D6" s="413"/>
      <c r="E6" s="413"/>
      <c r="F6" s="413"/>
      <c r="G6" s="413"/>
      <c r="H6" s="411"/>
      <c r="I6" s="197"/>
      <c r="J6" s="197"/>
      <c r="K6" s="197"/>
      <c r="L6" s="197"/>
      <c r="M6" s="197"/>
      <c r="N6" s="197"/>
      <c r="O6" s="277"/>
      <c r="P6" s="413"/>
      <c r="Q6" s="413"/>
      <c r="R6" s="413"/>
      <c r="S6" s="413"/>
      <c r="T6" s="413"/>
      <c r="U6" s="408"/>
    </row>
    <row r="7" spans="1:27" s="316" customFormat="1" ht="12.75">
      <c r="A7" s="383"/>
      <c r="B7" s="91" t="s">
        <v>41</v>
      </c>
      <c r="C7" s="91" t="s">
        <v>42</v>
      </c>
      <c r="D7" s="91" t="s">
        <v>43</v>
      </c>
      <c r="E7" s="91" t="s">
        <v>273</v>
      </c>
      <c r="F7" s="91" t="s">
        <v>316</v>
      </c>
      <c r="G7" s="91" t="s">
        <v>489</v>
      </c>
      <c r="H7" s="127" t="s">
        <v>513</v>
      </c>
      <c r="I7" s="266" t="s">
        <v>593</v>
      </c>
      <c r="J7" s="266" t="s">
        <v>633</v>
      </c>
      <c r="K7" s="266" t="s">
        <v>649</v>
      </c>
      <c r="L7" s="266" t="s">
        <v>678</v>
      </c>
      <c r="M7" s="266" t="s">
        <v>688</v>
      </c>
      <c r="N7" s="266" t="s">
        <v>738</v>
      </c>
      <c r="O7" s="91"/>
      <c r="P7" s="91" t="s">
        <v>41</v>
      </c>
      <c r="Q7" s="91" t="s">
        <v>42</v>
      </c>
      <c r="R7" s="91" t="s">
        <v>43</v>
      </c>
      <c r="S7" s="91" t="s">
        <v>273</v>
      </c>
      <c r="T7" s="91" t="s">
        <v>489</v>
      </c>
      <c r="U7" s="127" t="s">
        <v>513</v>
      </c>
      <c r="V7" s="315" t="s">
        <v>593</v>
      </c>
      <c r="W7" s="315" t="s">
        <v>633</v>
      </c>
      <c r="X7" s="315" t="s">
        <v>649</v>
      </c>
      <c r="Y7" s="315" t="s">
        <v>678</v>
      </c>
      <c r="Z7" s="315" t="s">
        <v>688</v>
      </c>
      <c r="AA7" s="315" t="s">
        <v>738</v>
      </c>
    </row>
    <row r="8" spans="1:27" ht="24" customHeight="1">
      <c r="A8" s="178" t="s">
        <v>23</v>
      </c>
      <c r="B8" s="241">
        <f>SUM(B9:B23)</f>
        <v>227</v>
      </c>
      <c r="C8" s="241">
        <f>SUM(C9:C23)</f>
        <v>250</v>
      </c>
      <c r="D8" s="241">
        <f>SUM(D9:D23)</f>
        <v>261</v>
      </c>
      <c r="E8" s="241">
        <f>SUM(E9:E23)</f>
        <v>289</v>
      </c>
      <c r="F8" s="241">
        <v>298</v>
      </c>
      <c r="G8" s="241">
        <v>257</v>
      </c>
      <c r="H8" s="241">
        <v>226</v>
      </c>
      <c r="I8" s="241">
        <v>206</v>
      </c>
      <c r="J8" s="241">
        <v>186</v>
      </c>
      <c r="K8" s="241">
        <v>167</v>
      </c>
      <c r="L8" s="241">
        <v>164</v>
      </c>
      <c r="M8" s="241">
        <v>180</v>
      </c>
      <c r="N8" s="241">
        <v>184</v>
      </c>
      <c r="O8" s="241"/>
      <c r="P8" s="241">
        <v>15</v>
      </c>
      <c r="Q8" s="241">
        <v>13</v>
      </c>
      <c r="R8" s="241">
        <f>SUM(R9:R23)</f>
        <v>13</v>
      </c>
      <c r="S8" s="241">
        <v>14</v>
      </c>
      <c r="T8" s="241">
        <v>22</v>
      </c>
      <c r="U8" s="241">
        <v>21</v>
      </c>
      <c r="V8" s="250">
        <v>43</v>
      </c>
      <c r="W8" s="250">
        <v>27</v>
      </c>
      <c r="X8" s="250">
        <v>35</v>
      </c>
      <c r="Y8" s="250">
        <v>12</v>
      </c>
      <c r="Z8" s="250">
        <v>15</v>
      </c>
      <c r="AA8" s="250">
        <v>18</v>
      </c>
    </row>
    <row r="9" spans="1:27" ht="12.75" customHeight="1">
      <c r="A9" s="67" t="s">
        <v>178</v>
      </c>
      <c r="B9" s="241">
        <v>1</v>
      </c>
      <c r="C9" s="241">
        <v>1</v>
      </c>
      <c r="D9" s="241">
        <v>3</v>
      </c>
      <c r="E9" s="241">
        <v>2</v>
      </c>
      <c r="F9" s="241">
        <v>2</v>
      </c>
      <c r="G9" s="241">
        <v>2</v>
      </c>
      <c r="H9" s="227">
        <v>0</v>
      </c>
      <c r="I9" s="231">
        <v>0</v>
      </c>
      <c r="J9" s="231" t="s">
        <v>634</v>
      </c>
      <c r="K9" s="231" t="s">
        <v>634</v>
      </c>
      <c r="L9" s="231">
        <v>0</v>
      </c>
      <c r="M9" s="231">
        <v>0</v>
      </c>
      <c r="N9" s="231">
        <v>0</v>
      </c>
      <c r="O9" s="241"/>
      <c r="P9" s="227">
        <v>0</v>
      </c>
      <c r="Q9" s="227">
        <v>0</v>
      </c>
      <c r="R9" s="241">
        <v>1</v>
      </c>
      <c r="S9" s="227">
        <v>0</v>
      </c>
      <c r="T9" s="227">
        <v>0</v>
      </c>
      <c r="U9" s="227">
        <v>0</v>
      </c>
      <c r="V9" s="231">
        <v>0</v>
      </c>
      <c r="W9" s="231">
        <v>0</v>
      </c>
      <c r="X9" s="231">
        <v>0</v>
      </c>
      <c r="Y9" s="231">
        <v>0</v>
      </c>
      <c r="Z9" s="231">
        <v>0</v>
      </c>
      <c r="AA9" s="231">
        <v>0</v>
      </c>
    </row>
    <row r="10" spans="1:27" ht="12.75" customHeight="1">
      <c r="A10" s="67" t="s">
        <v>179</v>
      </c>
      <c r="B10" s="241">
        <v>1</v>
      </c>
      <c r="C10" s="241">
        <v>1</v>
      </c>
      <c r="D10" s="241">
        <v>2</v>
      </c>
      <c r="E10" s="241">
        <v>2</v>
      </c>
      <c r="F10" s="241">
        <v>2</v>
      </c>
      <c r="G10" s="241">
        <v>6</v>
      </c>
      <c r="H10" s="227">
        <v>0</v>
      </c>
      <c r="I10" s="231">
        <v>0</v>
      </c>
      <c r="J10" s="231" t="s">
        <v>634</v>
      </c>
      <c r="K10" s="231" t="s">
        <v>634</v>
      </c>
      <c r="L10" s="231">
        <v>0</v>
      </c>
      <c r="M10" s="231">
        <v>0</v>
      </c>
      <c r="N10" s="231">
        <v>0</v>
      </c>
      <c r="O10" s="241"/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31">
        <v>0</v>
      </c>
      <c r="W10" s="231">
        <v>0</v>
      </c>
      <c r="X10" s="231">
        <v>0</v>
      </c>
      <c r="Y10" s="231">
        <v>0</v>
      </c>
      <c r="Z10" s="231">
        <v>0</v>
      </c>
      <c r="AA10" s="231">
        <v>0</v>
      </c>
    </row>
    <row r="11" spans="1:27" ht="12.75" customHeight="1">
      <c r="A11" s="67" t="s">
        <v>180</v>
      </c>
      <c r="B11" s="241">
        <v>1</v>
      </c>
      <c r="C11" s="241">
        <v>1</v>
      </c>
      <c r="D11" s="241">
        <v>1</v>
      </c>
      <c r="E11" s="241">
        <v>1</v>
      </c>
      <c r="F11" s="241">
        <v>1</v>
      </c>
      <c r="G11" s="241">
        <v>1</v>
      </c>
      <c r="H11" s="227">
        <v>0</v>
      </c>
      <c r="I11" s="231">
        <v>0</v>
      </c>
      <c r="J11" s="231" t="s">
        <v>634</v>
      </c>
      <c r="K11" s="231" t="s">
        <v>634</v>
      </c>
      <c r="L11" s="231">
        <v>0</v>
      </c>
      <c r="M11" s="231">
        <v>0</v>
      </c>
      <c r="N11" s="231">
        <v>0</v>
      </c>
      <c r="O11" s="241"/>
      <c r="P11" s="227">
        <v>0</v>
      </c>
      <c r="Q11" s="227">
        <v>0</v>
      </c>
      <c r="R11" s="227">
        <v>0</v>
      </c>
      <c r="S11" s="227">
        <v>0</v>
      </c>
      <c r="T11" s="227">
        <v>0</v>
      </c>
      <c r="U11" s="227">
        <v>0</v>
      </c>
      <c r="V11" s="231">
        <v>0</v>
      </c>
      <c r="W11" s="231">
        <v>0</v>
      </c>
      <c r="X11" s="231">
        <v>0</v>
      </c>
      <c r="Y11" s="231">
        <v>0</v>
      </c>
      <c r="Z11" s="231">
        <v>0</v>
      </c>
      <c r="AA11" s="231">
        <v>0</v>
      </c>
    </row>
    <row r="12" spans="1:27" ht="12.75" customHeight="1">
      <c r="A12" s="67" t="s">
        <v>181</v>
      </c>
      <c r="B12" s="241">
        <v>1</v>
      </c>
      <c r="C12" s="227">
        <v>0</v>
      </c>
      <c r="D12" s="227">
        <v>0</v>
      </c>
      <c r="E12" s="227">
        <v>0</v>
      </c>
      <c r="F12" s="227">
        <v>0</v>
      </c>
      <c r="G12" s="227">
        <v>0</v>
      </c>
      <c r="H12" s="227">
        <v>61</v>
      </c>
      <c r="I12" s="227">
        <v>50</v>
      </c>
      <c r="J12" s="227">
        <v>56</v>
      </c>
      <c r="K12" s="227">
        <v>41</v>
      </c>
      <c r="L12" s="227">
        <v>38</v>
      </c>
      <c r="M12" s="227">
        <v>44</v>
      </c>
      <c r="N12" s="227">
        <v>45</v>
      </c>
      <c r="O12" s="241"/>
      <c r="P12" s="227">
        <v>0</v>
      </c>
      <c r="Q12" s="241">
        <v>1</v>
      </c>
      <c r="R12" s="227">
        <v>0</v>
      </c>
      <c r="S12" s="227">
        <v>0</v>
      </c>
      <c r="T12" s="227">
        <v>0</v>
      </c>
      <c r="U12" s="227">
        <v>7</v>
      </c>
      <c r="V12" s="317">
        <v>6</v>
      </c>
      <c r="W12" s="231">
        <v>6</v>
      </c>
      <c r="X12" s="231">
        <v>9</v>
      </c>
      <c r="Y12" s="231">
        <v>0</v>
      </c>
      <c r="Z12" s="109">
        <v>4</v>
      </c>
      <c r="AA12" s="231">
        <v>6</v>
      </c>
    </row>
    <row r="13" spans="1:27" ht="12.75" customHeight="1">
      <c r="A13" s="67" t="s">
        <v>182</v>
      </c>
      <c r="B13" s="241">
        <v>52</v>
      </c>
      <c r="C13" s="241">
        <v>59</v>
      </c>
      <c r="D13" s="241">
        <v>56</v>
      </c>
      <c r="E13" s="241">
        <v>66</v>
      </c>
      <c r="F13" s="241">
        <v>71</v>
      </c>
      <c r="G13" s="241">
        <v>52</v>
      </c>
      <c r="H13" s="227">
        <v>0</v>
      </c>
      <c r="I13" s="231">
        <v>0</v>
      </c>
      <c r="J13" s="231" t="s">
        <v>634</v>
      </c>
      <c r="K13" s="231" t="s">
        <v>634</v>
      </c>
      <c r="L13" s="231">
        <v>3</v>
      </c>
      <c r="M13" s="231">
        <v>0</v>
      </c>
      <c r="N13" s="231">
        <v>0</v>
      </c>
      <c r="O13" s="241"/>
      <c r="P13" s="241">
        <v>7</v>
      </c>
      <c r="Q13" s="241">
        <v>4</v>
      </c>
      <c r="R13" s="241">
        <v>2</v>
      </c>
      <c r="S13" s="241">
        <v>2</v>
      </c>
      <c r="T13" s="241">
        <v>5</v>
      </c>
      <c r="U13" s="227">
        <v>0</v>
      </c>
      <c r="V13" s="231">
        <v>0</v>
      </c>
      <c r="W13" s="231">
        <v>0</v>
      </c>
      <c r="X13" s="231">
        <v>0</v>
      </c>
      <c r="Y13" s="231">
        <v>4</v>
      </c>
      <c r="Z13" s="231">
        <v>0</v>
      </c>
      <c r="AA13" s="231">
        <v>0</v>
      </c>
    </row>
    <row r="14" spans="1:27" ht="12.75" customHeight="1">
      <c r="A14" s="128" t="s">
        <v>156</v>
      </c>
      <c r="B14" s="227">
        <v>0</v>
      </c>
      <c r="C14" s="227">
        <v>0</v>
      </c>
      <c r="D14" s="227">
        <v>0</v>
      </c>
      <c r="E14" s="227">
        <v>0</v>
      </c>
      <c r="F14" s="227">
        <v>0</v>
      </c>
      <c r="G14" s="227">
        <v>0</v>
      </c>
      <c r="H14" s="241">
        <v>29</v>
      </c>
      <c r="I14" s="241">
        <v>11</v>
      </c>
      <c r="J14" s="241">
        <v>10</v>
      </c>
      <c r="K14" s="241">
        <v>4</v>
      </c>
      <c r="L14" s="241">
        <v>0</v>
      </c>
      <c r="M14" s="241">
        <v>6</v>
      </c>
      <c r="N14" s="241">
        <v>8</v>
      </c>
      <c r="O14" s="241"/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317">
        <v>2</v>
      </c>
      <c r="W14" s="109">
        <v>2</v>
      </c>
      <c r="X14" s="231">
        <v>3</v>
      </c>
      <c r="Y14" s="231">
        <v>0</v>
      </c>
      <c r="Z14" s="231">
        <v>1</v>
      </c>
      <c r="AA14" s="231">
        <v>0</v>
      </c>
    </row>
    <row r="15" spans="1:27" ht="12.75" customHeight="1">
      <c r="A15" s="129" t="s">
        <v>154</v>
      </c>
      <c r="B15" s="241">
        <v>18</v>
      </c>
      <c r="C15" s="241">
        <v>16</v>
      </c>
      <c r="D15" s="241">
        <v>12</v>
      </c>
      <c r="E15" s="241">
        <v>10</v>
      </c>
      <c r="F15" s="241">
        <v>9</v>
      </c>
      <c r="G15" s="241">
        <v>5</v>
      </c>
      <c r="H15" s="241">
        <v>5</v>
      </c>
      <c r="I15" s="241">
        <v>4</v>
      </c>
      <c r="J15" s="241">
        <v>9</v>
      </c>
      <c r="K15" s="241">
        <v>9</v>
      </c>
      <c r="L15" s="241">
        <v>12</v>
      </c>
      <c r="M15" s="241">
        <v>11</v>
      </c>
      <c r="N15" s="241">
        <v>11</v>
      </c>
      <c r="O15" s="241"/>
      <c r="P15" s="241">
        <v>2</v>
      </c>
      <c r="Q15" s="241">
        <v>1</v>
      </c>
      <c r="R15" s="241">
        <v>1</v>
      </c>
      <c r="S15" s="227">
        <v>0</v>
      </c>
      <c r="T15" s="227">
        <v>2</v>
      </c>
      <c r="U15" s="227">
        <v>1</v>
      </c>
      <c r="V15" s="231">
        <v>5</v>
      </c>
      <c r="W15" s="231">
        <v>0</v>
      </c>
      <c r="X15" s="231">
        <v>0</v>
      </c>
      <c r="Y15" s="231">
        <v>0</v>
      </c>
      <c r="Z15" s="231">
        <v>0</v>
      </c>
      <c r="AA15" s="231">
        <v>1</v>
      </c>
    </row>
    <row r="16" spans="1:27" ht="12.75" customHeight="1">
      <c r="A16" s="67" t="s">
        <v>183</v>
      </c>
      <c r="B16" s="241">
        <v>1</v>
      </c>
      <c r="C16" s="227">
        <v>0</v>
      </c>
      <c r="D16" s="241">
        <v>1</v>
      </c>
      <c r="E16" s="241">
        <v>1</v>
      </c>
      <c r="F16" s="241">
        <v>3</v>
      </c>
      <c r="G16" s="241">
        <v>3</v>
      </c>
      <c r="H16" s="227">
        <v>0</v>
      </c>
      <c r="I16" s="231">
        <v>0</v>
      </c>
      <c r="J16" s="231" t="s">
        <v>634</v>
      </c>
      <c r="K16" s="231" t="s">
        <v>634</v>
      </c>
      <c r="L16" s="231">
        <v>0</v>
      </c>
      <c r="M16" s="231">
        <v>0</v>
      </c>
      <c r="N16" s="231">
        <v>0</v>
      </c>
      <c r="O16" s="241"/>
      <c r="P16" s="227">
        <v>0</v>
      </c>
      <c r="Q16" s="227">
        <v>0</v>
      </c>
      <c r="R16" s="227">
        <v>0</v>
      </c>
      <c r="S16" s="227">
        <v>0</v>
      </c>
      <c r="T16" s="227">
        <v>2</v>
      </c>
      <c r="U16" s="227">
        <v>0</v>
      </c>
      <c r="V16" s="231">
        <v>0</v>
      </c>
      <c r="W16" s="231">
        <v>0</v>
      </c>
      <c r="X16" s="231">
        <v>0</v>
      </c>
      <c r="Y16" s="231">
        <v>0</v>
      </c>
      <c r="Z16" s="231">
        <v>0</v>
      </c>
      <c r="AA16" s="231">
        <v>0</v>
      </c>
    </row>
    <row r="17" spans="1:27" ht="12.75" customHeight="1">
      <c r="A17" s="129" t="s">
        <v>517</v>
      </c>
      <c r="B17" s="241">
        <v>32</v>
      </c>
      <c r="C17" s="241">
        <v>36</v>
      </c>
      <c r="D17" s="241">
        <v>39</v>
      </c>
      <c r="E17" s="241">
        <v>47</v>
      </c>
      <c r="F17" s="241">
        <v>49</v>
      </c>
      <c r="G17" s="241">
        <v>42</v>
      </c>
      <c r="H17" s="241">
        <v>18</v>
      </c>
      <c r="I17" s="241">
        <v>24</v>
      </c>
      <c r="J17" s="241">
        <v>23</v>
      </c>
      <c r="K17" s="241">
        <v>25</v>
      </c>
      <c r="L17" s="241">
        <v>23</v>
      </c>
      <c r="M17" s="241">
        <v>25</v>
      </c>
      <c r="N17" s="241">
        <v>18</v>
      </c>
      <c r="O17" s="241"/>
      <c r="P17" s="241">
        <v>1</v>
      </c>
      <c r="Q17" s="241">
        <v>1</v>
      </c>
      <c r="R17" s="241">
        <v>1</v>
      </c>
      <c r="S17" s="241">
        <v>2</v>
      </c>
      <c r="T17" s="241">
        <v>3</v>
      </c>
      <c r="U17" s="241">
        <v>2</v>
      </c>
      <c r="V17" s="250">
        <v>5</v>
      </c>
      <c r="W17" s="250">
        <v>3</v>
      </c>
      <c r="X17" s="250">
        <v>2</v>
      </c>
      <c r="Y17" s="250">
        <v>3</v>
      </c>
      <c r="Z17" s="250">
        <v>3</v>
      </c>
      <c r="AA17" s="250">
        <v>4</v>
      </c>
    </row>
    <row r="18" spans="1:27" ht="12.75" customHeight="1">
      <c r="A18" s="67" t="s">
        <v>184</v>
      </c>
      <c r="B18" s="241">
        <v>49</v>
      </c>
      <c r="C18" s="241">
        <v>52</v>
      </c>
      <c r="D18" s="241">
        <v>58</v>
      </c>
      <c r="E18" s="241">
        <v>62</v>
      </c>
      <c r="F18" s="241">
        <v>64</v>
      </c>
      <c r="G18" s="241">
        <v>64</v>
      </c>
      <c r="H18" s="241">
        <v>64</v>
      </c>
      <c r="I18" s="241">
        <v>51</v>
      </c>
      <c r="J18" s="241">
        <v>45</v>
      </c>
      <c r="K18" s="241">
        <v>50</v>
      </c>
      <c r="L18" s="241">
        <v>47</v>
      </c>
      <c r="M18" s="241">
        <v>53</v>
      </c>
      <c r="N18" s="241">
        <v>54</v>
      </c>
      <c r="O18" s="241"/>
      <c r="P18" s="241">
        <v>4</v>
      </c>
      <c r="Q18" s="241">
        <v>2</v>
      </c>
      <c r="R18" s="241">
        <v>2</v>
      </c>
      <c r="S18" s="241">
        <v>4</v>
      </c>
      <c r="T18" s="241">
        <v>2</v>
      </c>
      <c r="U18" s="241">
        <v>1</v>
      </c>
      <c r="V18" s="250">
        <v>8</v>
      </c>
      <c r="W18" s="250">
        <v>5</v>
      </c>
      <c r="X18" s="250">
        <v>6</v>
      </c>
      <c r="Y18" s="250">
        <v>2</v>
      </c>
      <c r="Z18" s="250">
        <v>3</v>
      </c>
      <c r="AA18" s="250">
        <v>4</v>
      </c>
    </row>
    <row r="19" spans="1:27" ht="12.75" customHeight="1">
      <c r="A19" s="67" t="s">
        <v>185</v>
      </c>
      <c r="B19" s="241">
        <v>41</v>
      </c>
      <c r="C19" s="241">
        <v>54</v>
      </c>
      <c r="D19" s="241">
        <v>56</v>
      </c>
      <c r="E19" s="241">
        <v>67</v>
      </c>
      <c r="F19" s="241">
        <v>58</v>
      </c>
      <c r="G19" s="241">
        <v>46</v>
      </c>
      <c r="H19" s="241">
        <v>32</v>
      </c>
      <c r="I19" s="241">
        <v>31</v>
      </c>
      <c r="J19" s="241">
        <v>23</v>
      </c>
      <c r="K19" s="241">
        <v>20</v>
      </c>
      <c r="L19" s="241">
        <v>15</v>
      </c>
      <c r="M19" s="241">
        <v>18</v>
      </c>
      <c r="N19" s="241">
        <v>21</v>
      </c>
      <c r="O19" s="241"/>
      <c r="P19" s="227">
        <v>0</v>
      </c>
      <c r="Q19" s="241">
        <v>1</v>
      </c>
      <c r="R19" s="241">
        <v>4</v>
      </c>
      <c r="S19" s="241">
        <v>4</v>
      </c>
      <c r="T19" s="241">
        <v>4</v>
      </c>
      <c r="U19" s="241">
        <v>6</v>
      </c>
      <c r="V19" s="250">
        <v>10</v>
      </c>
      <c r="W19" s="250">
        <v>2</v>
      </c>
      <c r="X19" s="250">
        <v>4</v>
      </c>
      <c r="Y19" s="250">
        <v>1</v>
      </c>
      <c r="Z19" s="250">
        <v>1</v>
      </c>
      <c r="AA19" s="250">
        <v>1</v>
      </c>
    </row>
    <row r="20" spans="1:27" ht="12.75" customHeight="1">
      <c r="A20" s="128" t="s">
        <v>516</v>
      </c>
      <c r="B20" s="241">
        <v>15</v>
      </c>
      <c r="C20" s="241">
        <v>17</v>
      </c>
      <c r="D20" s="241">
        <v>20</v>
      </c>
      <c r="E20" s="241">
        <v>24</v>
      </c>
      <c r="F20" s="241">
        <v>25</v>
      </c>
      <c r="G20" s="241">
        <v>23</v>
      </c>
      <c r="H20" s="241">
        <v>17</v>
      </c>
      <c r="I20" s="241">
        <v>21</v>
      </c>
      <c r="J20" s="241">
        <v>20</v>
      </c>
      <c r="K20" s="241">
        <v>18</v>
      </c>
      <c r="L20" s="241">
        <v>14</v>
      </c>
      <c r="M20" s="241">
        <v>14</v>
      </c>
      <c r="N20" s="241">
        <v>18</v>
      </c>
      <c r="O20" s="241"/>
      <c r="P20" s="227">
        <v>0</v>
      </c>
      <c r="Q20" s="241">
        <v>2</v>
      </c>
      <c r="R20" s="241">
        <v>1</v>
      </c>
      <c r="S20" s="241">
        <v>1</v>
      </c>
      <c r="T20" s="241">
        <v>2</v>
      </c>
      <c r="U20" s="241">
        <v>2</v>
      </c>
      <c r="V20" s="250">
        <v>1</v>
      </c>
      <c r="W20" s="250">
        <v>4</v>
      </c>
      <c r="X20" s="250">
        <v>4</v>
      </c>
      <c r="Y20" s="250">
        <v>2</v>
      </c>
      <c r="Z20" s="250">
        <v>3</v>
      </c>
      <c r="AA20" s="250">
        <v>2</v>
      </c>
    </row>
    <row r="21" spans="1:27" ht="12.75" customHeight="1">
      <c r="A21" s="67" t="s">
        <v>186</v>
      </c>
      <c r="B21" s="241">
        <v>2</v>
      </c>
      <c r="C21" s="241">
        <v>1</v>
      </c>
      <c r="D21" s="227">
        <v>0</v>
      </c>
      <c r="E21" s="227">
        <v>0</v>
      </c>
      <c r="F21" s="227">
        <v>0</v>
      </c>
      <c r="G21" s="227">
        <v>2</v>
      </c>
      <c r="H21" s="227">
        <v>0</v>
      </c>
      <c r="I21" s="231">
        <v>0</v>
      </c>
      <c r="J21" s="231" t="s">
        <v>634</v>
      </c>
      <c r="K21" s="231" t="s">
        <v>634</v>
      </c>
      <c r="L21" s="231">
        <v>0</v>
      </c>
      <c r="M21" s="231">
        <v>0</v>
      </c>
      <c r="N21" s="231">
        <v>0</v>
      </c>
      <c r="O21" s="241"/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31">
        <v>0</v>
      </c>
      <c r="W21" s="231">
        <v>0</v>
      </c>
      <c r="X21" s="231">
        <v>0</v>
      </c>
      <c r="Y21" s="250">
        <v>0</v>
      </c>
      <c r="Z21" s="231">
        <v>0</v>
      </c>
      <c r="AA21" s="250">
        <v>0</v>
      </c>
    </row>
    <row r="22" spans="1:27" ht="12.75" customHeight="1">
      <c r="A22" s="67" t="s">
        <v>187</v>
      </c>
      <c r="B22" s="241">
        <v>3</v>
      </c>
      <c r="C22" s="241">
        <v>2</v>
      </c>
      <c r="D22" s="241">
        <v>2</v>
      </c>
      <c r="E22" s="241">
        <v>1</v>
      </c>
      <c r="F22" s="241">
        <v>1</v>
      </c>
      <c r="G22" s="241">
        <v>1</v>
      </c>
      <c r="H22" s="227">
        <v>0</v>
      </c>
      <c r="I22" s="231">
        <v>0</v>
      </c>
      <c r="J22" s="231" t="s">
        <v>634</v>
      </c>
      <c r="K22" s="231" t="s">
        <v>634</v>
      </c>
      <c r="L22" s="231">
        <v>0</v>
      </c>
      <c r="M22" s="231">
        <v>0</v>
      </c>
      <c r="N22" s="231">
        <v>0</v>
      </c>
      <c r="O22" s="241"/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31">
        <v>0</v>
      </c>
      <c r="W22" s="231">
        <v>0</v>
      </c>
      <c r="X22" s="231">
        <v>0</v>
      </c>
      <c r="Y22" s="250">
        <v>0</v>
      </c>
      <c r="Z22" s="231">
        <v>0</v>
      </c>
      <c r="AA22" s="250">
        <v>0</v>
      </c>
    </row>
    <row r="23" spans="1:27" ht="12.75" customHeight="1">
      <c r="A23" s="67" t="s">
        <v>188</v>
      </c>
      <c r="B23" s="241">
        <v>10</v>
      </c>
      <c r="C23" s="241">
        <v>10</v>
      </c>
      <c r="D23" s="241">
        <v>11</v>
      </c>
      <c r="E23" s="241">
        <v>6</v>
      </c>
      <c r="F23" s="241">
        <v>13</v>
      </c>
      <c r="G23" s="241">
        <v>10</v>
      </c>
      <c r="H23" s="227">
        <v>0</v>
      </c>
      <c r="I23" s="227">
        <v>14</v>
      </c>
      <c r="J23" s="231" t="s">
        <v>634</v>
      </c>
      <c r="K23" s="231" t="s">
        <v>634</v>
      </c>
      <c r="L23" s="231">
        <v>12</v>
      </c>
      <c r="M23" s="231">
        <v>9</v>
      </c>
      <c r="N23" s="231">
        <v>9</v>
      </c>
      <c r="O23" s="241"/>
      <c r="P23" s="241">
        <v>1</v>
      </c>
      <c r="Q23" s="241">
        <v>1</v>
      </c>
      <c r="R23" s="241">
        <v>1</v>
      </c>
      <c r="S23" s="241">
        <v>1</v>
      </c>
      <c r="T23" s="241">
        <v>2</v>
      </c>
      <c r="U23" s="241">
        <v>2</v>
      </c>
      <c r="V23" s="250">
        <v>6</v>
      </c>
      <c r="W23" s="250">
        <v>5</v>
      </c>
      <c r="X23" s="250">
        <v>7</v>
      </c>
      <c r="Y23" s="250">
        <v>0</v>
      </c>
      <c r="Z23" s="231">
        <v>0</v>
      </c>
      <c r="AA23" s="250">
        <v>0</v>
      </c>
    </row>
    <row r="24" spans="1:20" ht="12.75" customHeight="1">
      <c r="A24" s="67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</row>
    <row r="25" ht="12.75">
      <c r="A25" s="109" t="s">
        <v>285</v>
      </c>
    </row>
    <row r="26" ht="12.75">
      <c r="A26" s="109" t="s">
        <v>298</v>
      </c>
    </row>
    <row r="29" ht="12.75">
      <c r="A29" s="221" t="s">
        <v>6</v>
      </c>
    </row>
    <row r="30" ht="12.75">
      <c r="A30" s="221" t="s">
        <v>647</v>
      </c>
    </row>
  </sheetData>
  <sheetProtection/>
  <mergeCells count="5">
    <mergeCell ref="A5:A7"/>
    <mergeCell ref="B6:H6"/>
    <mergeCell ref="P6:U6"/>
    <mergeCell ref="P5:Z5"/>
    <mergeCell ref="B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7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9.57421875" style="67" customWidth="1"/>
    <col min="2" max="2" width="33.421875" style="67" customWidth="1"/>
    <col min="3" max="9" width="7.57421875" style="67" bestFit="1" customWidth="1"/>
    <col min="10" max="10" width="8.421875" style="67" customWidth="1"/>
    <col min="11" max="12" width="8.00390625" style="67" customWidth="1"/>
    <col min="13" max="14" width="9.140625" style="67" customWidth="1"/>
    <col min="15" max="16384" width="11.421875" style="67" customWidth="1"/>
  </cols>
  <sheetData>
    <row r="1" ht="12.75" customHeight="1">
      <c r="A1" s="67" t="s">
        <v>219</v>
      </c>
    </row>
    <row r="2" ht="12.75" customHeight="1">
      <c r="A2" s="129" t="s">
        <v>753</v>
      </c>
    </row>
    <row r="5" spans="1:13" ht="24" customHeight="1">
      <c r="A5" s="423" t="s">
        <v>189</v>
      </c>
      <c r="B5" s="423"/>
      <c r="C5" s="393" t="s">
        <v>101</v>
      </c>
      <c r="D5" s="413"/>
      <c r="E5" s="413"/>
      <c r="F5" s="413"/>
      <c r="G5" s="413"/>
      <c r="H5" s="413"/>
      <c r="I5" s="408"/>
      <c r="J5" s="408"/>
      <c r="K5" s="408"/>
      <c r="L5" s="408"/>
      <c r="M5" s="408"/>
    </row>
    <row r="6" spans="1:14" s="286" customFormat="1" ht="12.75">
      <c r="A6" s="423"/>
      <c r="B6" s="423"/>
      <c r="C6" s="91" t="s">
        <v>42</v>
      </c>
      <c r="D6" s="91" t="s">
        <v>43</v>
      </c>
      <c r="E6" s="91" t="s">
        <v>273</v>
      </c>
      <c r="F6" s="91" t="s">
        <v>316</v>
      </c>
      <c r="G6" s="85" t="s">
        <v>489</v>
      </c>
      <c r="H6" s="210" t="s">
        <v>513</v>
      </c>
      <c r="I6" s="210" t="s">
        <v>593</v>
      </c>
      <c r="J6" s="133" t="s">
        <v>633</v>
      </c>
      <c r="K6" s="133" t="s">
        <v>649</v>
      </c>
      <c r="L6" s="133" t="s">
        <v>678</v>
      </c>
      <c r="M6" s="133" t="s">
        <v>688</v>
      </c>
      <c r="N6" s="133" t="s">
        <v>738</v>
      </c>
    </row>
    <row r="7" spans="1:14" ht="24" customHeight="1">
      <c r="A7" s="178" t="s">
        <v>160</v>
      </c>
      <c r="B7" s="178"/>
      <c r="C7" s="241">
        <v>19</v>
      </c>
      <c r="D7" s="241">
        <v>21</v>
      </c>
      <c r="E7" s="241">
        <f>SUM(E9:E81)</f>
        <v>21</v>
      </c>
      <c r="F7" s="241">
        <v>25</v>
      </c>
      <c r="G7" s="241">
        <v>28</v>
      </c>
      <c r="H7" s="241">
        <v>35</v>
      </c>
      <c r="I7" s="250">
        <v>33</v>
      </c>
      <c r="J7" s="231">
        <v>37</v>
      </c>
      <c r="K7" s="250">
        <v>35</v>
      </c>
      <c r="L7" s="250">
        <v>34</v>
      </c>
      <c r="M7" s="250">
        <v>38</v>
      </c>
      <c r="N7" s="250">
        <v>37</v>
      </c>
    </row>
    <row r="8" spans="1:14" ht="15" customHeight="1">
      <c r="A8" s="203" t="s">
        <v>697</v>
      </c>
      <c r="B8" s="203" t="s">
        <v>8</v>
      </c>
      <c r="C8" s="241">
        <v>0</v>
      </c>
      <c r="D8" s="241">
        <v>0</v>
      </c>
      <c r="E8" s="241">
        <v>0</v>
      </c>
      <c r="F8" s="241">
        <v>0</v>
      </c>
      <c r="G8" s="241">
        <v>0</v>
      </c>
      <c r="H8" s="241">
        <v>0</v>
      </c>
      <c r="I8" s="250">
        <v>0</v>
      </c>
      <c r="J8" s="231">
        <v>0</v>
      </c>
      <c r="K8" s="250">
        <v>0</v>
      </c>
      <c r="L8" s="250">
        <v>0</v>
      </c>
      <c r="M8" s="250">
        <v>1</v>
      </c>
      <c r="N8" s="250">
        <v>1</v>
      </c>
    </row>
    <row r="9" spans="1:14" ht="12.75" customHeight="1">
      <c r="A9" s="177" t="s">
        <v>274</v>
      </c>
      <c r="B9" s="177" t="s">
        <v>275</v>
      </c>
      <c r="C9" s="227">
        <v>0</v>
      </c>
      <c r="D9" s="227">
        <v>0</v>
      </c>
      <c r="E9" s="241">
        <v>1</v>
      </c>
      <c r="F9" s="227">
        <v>0</v>
      </c>
      <c r="G9" s="227">
        <v>0</v>
      </c>
      <c r="H9" s="227">
        <v>1</v>
      </c>
      <c r="I9" s="251">
        <v>0</v>
      </c>
      <c r="J9" s="261" t="s">
        <v>634</v>
      </c>
      <c r="K9" s="231" t="s">
        <v>634</v>
      </c>
      <c r="L9" s="231">
        <v>0</v>
      </c>
      <c r="M9" s="231">
        <v>0</v>
      </c>
      <c r="N9" s="231">
        <v>0</v>
      </c>
    </row>
    <row r="10" spans="1:14" ht="12.75" customHeight="1">
      <c r="A10" s="73" t="s">
        <v>192</v>
      </c>
      <c r="B10" s="73" t="s">
        <v>748</v>
      </c>
      <c r="C10" s="227">
        <v>0</v>
      </c>
      <c r="D10" s="227">
        <v>0</v>
      </c>
      <c r="E10" s="241">
        <v>0</v>
      </c>
      <c r="F10" s="227">
        <v>0</v>
      </c>
      <c r="G10" s="227">
        <v>0</v>
      </c>
      <c r="H10" s="227">
        <v>0</v>
      </c>
      <c r="I10" s="25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1</v>
      </c>
    </row>
    <row r="11" spans="1:14" ht="12.75" customHeight="1">
      <c r="A11" s="73" t="s">
        <v>192</v>
      </c>
      <c r="B11" s="73" t="s">
        <v>518</v>
      </c>
      <c r="C11" s="227">
        <v>0</v>
      </c>
      <c r="D11" s="227">
        <v>0</v>
      </c>
      <c r="E11" s="227">
        <v>0</v>
      </c>
      <c r="F11" s="227">
        <v>0</v>
      </c>
      <c r="G11" s="227">
        <v>0</v>
      </c>
      <c r="H11" s="227">
        <v>1</v>
      </c>
      <c r="I11" s="244">
        <v>1</v>
      </c>
      <c r="J11" s="231">
        <v>1</v>
      </c>
      <c r="K11" s="231">
        <v>1</v>
      </c>
      <c r="L11" s="231">
        <v>0</v>
      </c>
      <c r="M11" s="67">
        <v>1</v>
      </c>
      <c r="N11" s="231">
        <v>1</v>
      </c>
    </row>
    <row r="12" spans="1:14" ht="12.75" customHeight="1">
      <c r="A12" s="73" t="s">
        <v>192</v>
      </c>
      <c r="B12" s="73" t="s">
        <v>639</v>
      </c>
      <c r="C12" s="227">
        <v>0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31">
        <v>1</v>
      </c>
      <c r="K12" s="231">
        <v>1</v>
      </c>
      <c r="L12" s="231">
        <v>1</v>
      </c>
      <c r="M12" s="231">
        <v>0</v>
      </c>
      <c r="N12" s="231">
        <v>0</v>
      </c>
    </row>
    <row r="13" spans="1:14" ht="12.75" customHeight="1">
      <c r="A13" s="73" t="s">
        <v>192</v>
      </c>
      <c r="B13" s="73" t="s">
        <v>654</v>
      </c>
      <c r="C13" s="227">
        <v>0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31">
        <v>1</v>
      </c>
      <c r="L13" s="231">
        <v>0</v>
      </c>
      <c r="M13" s="231">
        <v>0</v>
      </c>
      <c r="N13" s="231">
        <v>0</v>
      </c>
    </row>
    <row r="14" spans="1:14" ht="12.75" customHeight="1">
      <c r="A14" s="73" t="s">
        <v>192</v>
      </c>
      <c r="B14" s="73" t="s">
        <v>207</v>
      </c>
      <c r="C14" s="227">
        <v>0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31">
        <v>0</v>
      </c>
      <c r="L14" s="231">
        <v>0</v>
      </c>
      <c r="M14" s="231">
        <v>0</v>
      </c>
      <c r="N14" s="231">
        <v>1</v>
      </c>
    </row>
    <row r="15" spans="1:14" ht="12.75" customHeight="1">
      <c r="A15" s="73" t="s">
        <v>192</v>
      </c>
      <c r="B15" s="73" t="s">
        <v>642</v>
      </c>
      <c r="C15" s="227">
        <v>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31">
        <v>1</v>
      </c>
      <c r="L15" s="231">
        <v>0</v>
      </c>
      <c r="M15" s="231">
        <v>0</v>
      </c>
      <c r="N15" s="231">
        <v>0</v>
      </c>
    </row>
    <row r="16" spans="1:14" ht="12.75" customHeight="1">
      <c r="A16" s="73" t="s">
        <v>192</v>
      </c>
      <c r="B16" s="73" t="s">
        <v>597</v>
      </c>
      <c r="C16" s="227">
        <v>0</v>
      </c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44">
        <v>1</v>
      </c>
      <c r="J16" s="261" t="s">
        <v>634</v>
      </c>
      <c r="K16" s="231">
        <v>0</v>
      </c>
      <c r="L16" s="231">
        <v>0</v>
      </c>
      <c r="M16" s="231">
        <v>0</v>
      </c>
      <c r="N16" s="231">
        <v>0</v>
      </c>
    </row>
    <row r="17" spans="1:14" ht="12.75" customHeight="1">
      <c r="A17" s="177" t="s">
        <v>190</v>
      </c>
      <c r="B17" s="177" t="s">
        <v>191</v>
      </c>
      <c r="C17" s="241">
        <v>1</v>
      </c>
      <c r="D17" s="241">
        <v>1</v>
      </c>
      <c r="E17" s="241">
        <v>1</v>
      </c>
      <c r="F17" s="241">
        <v>1</v>
      </c>
      <c r="G17" s="241">
        <v>1</v>
      </c>
      <c r="H17" s="241">
        <v>1</v>
      </c>
      <c r="I17" s="334">
        <v>0</v>
      </c>
      <c r="J17" s="261" t="s">
        <v>634</v>
      </c>
      <c r="K17" s="231">
        <v>0</v>
      </c>
      <c r="L17" s="231">
        <v>0</v>
      </c>
      <c r="M17" s="231">
        <v>0</v>
      </c>
      <c r="N17" s="231">
        <v>0</v>
      </c>
    </row>
    <row r="18" spans="1:14" ht="12.75" customHeight="1">
      <c r="A18" s="73" t="s">
        <v>192</v>
      </c>
      <c r="B18" s="73" t="s">
        <v>598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51">
        <v>1</v>
      </c>
      <c r="J18" s="261">
        <v>1</v>
      </c>
      <c r="K18" s="231">
        <v>0</v>
      </c>
      <c r="L18" s="231">
        <v>0</v>
      </c>
      <c r="M18" s="231">
        <v>0</v>
      </c>
      <c r="N18" s="231">
        <v>0</v>
      </c>
    </row>
    <row r="19" spans="1:14" ht="12.75" customHeight="1">
      <c r="A19" s="177" t="s">
        <v>192</v>
      </c>
      <c r="B19" s="73" t="s">
        <v>193</v>
      </c>
      <c r="C19" s="227">
        <v>0</v>
      </c>
      <c r="D19" s="241">
        <v>1</v>
      </c>
      <c r="E19" s="227">
        <v>0</v>
      </c>
      <c r="F19" s="227">
        <v>0</v>
      </c>
      <c r="G19" s="227">
        <v>0</v>
      </c>
      <c r="H19" s="227">
        <v>0</v>
      </c>
      <c r="I19" s="334">
        <v>0</v>
      </c>
      <c r="J19" s="261" t="s">
        <v>634</v>
      </c>
      <c r="K19" s="231">
        <v>0</v>
      </c>
      <c r="L19" s="231">
        <v>0</v>
      </c>
      <c r="M19" s="231">
        <v>0</v>
      </c>
      <c r="N19" s="231">
        <v>1</v>
      </c>
    </row>
    <row r="20" spans="1:14" ht="12.75" customHeight="1">
      <c r="A20" s="178" t="s">
        <v>192</v>
      </c>
      <c r="B20" s="178" t="s">
        <v>162</v>
      </c>
      <c r="C20" s="241">
        <v>1</v>
      </c>
      <c r="D20" s="241">
        <v>1</v>
      </c>
      <c r="E20" s="241">
        <v>1</v>
      </c>
      <c r="F20" s="241">
        <v>1</v>
      </c>
      <c r="G20" s="241">
        <v>1</v>
      </c>
      <c r="H20" s="241">
        <v>1</v>
      </c>
      <c r="I20" s="334">
        <v>0</v>
      </c>
      <c r="J20" s="261" t="s">
        <v>634</v>
      </c>
      <c r="K20" s="231">
        <v>0</v>
      </c>
      <c r="L20" s="231">
        <v>0</v>
      </c>
      <c r="M20" s="231">
        <v>0</v>
      </c>
      <c r="N20" s="231">
        <v>0</v>
      </c>
    </row>
    <row r="21" spans="1:14" ht="12.75" customHeight="1">
      <c r="A21" s="178" t="s">
        <v>192</v>
      </c>
      <c r="B21" s="178" t="s">
        <v>492</v>
      </c>
      <c r="C21" s="227">
        <v>0</v>
      </c>
      <c r="D21" s="227">
        <v>0</v>
      </c>
      <c r="E21" s="227">
        <v>0</v>
      </c>
      <c r="F21" s="227">
        <v>0</v>
      </c>
      <c r="G21" s="227">
        <v>1</v>
      </c>
      <c r="H21" s="227">
        <v>1</v>
      </c>
      <c r="I21" s="334">
        <v>0</v>
      </c>
      <c r="J21" s="261" t="s">
        <v>634</v>
      </c>
      <c r="K21" s="231">
        <v>0</v>
      </c>
      <c r="L21" s="231">
        <v>0</v>
      </c>
      <c r="M21" s="231">
        <v>0</v>
      </c>
      <c r="N21" s="231">
        <v>1</v>
      </c>
    </row>
    <row r="22" spans="1:14" ht="12.75" customHeight="1">
      <c r="A22" s="203" t="s">
        <v>695</v>
      </c>
      <c r="B22" s="203" t="s">
        <v>204</v>
      </c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67">
        <v>1</v>
      </c>
      <c r="N22" s="231">
        <v>0</v>
      </c>
    </row>
    <row r="23" spans="1:14" ht="12.75" customHeight="1">
      <c r="A23" s="178" t="s">
        <v>194</v>
      </c>
      <c r="B23" s="178" t="s">
        <v>8</v>
      </c>
      <c r="C23" s="241">
        <v>1</v>
      </c>
      <c r="D23" s="227">
        <v>0</v>
      </c>
      <c r="E23" s="241">
        <v>2</v>
      </c>
      <c r="F23" s="252">
        <v>4</v>
      </c>
      <c r="G23" s="227">
        <v>0</v>
      </c>
      <c r="H23" s="227">
        <v>1</v>
      </c>
      <c r="I23" s="334">
        <v>0</v>
      </c>
      <c r="J23" s="261" t="s">
        <v>634</v>
      </c>
      <c r="K23" s="231">
        <v>0</v>
      </c>
      <c r="L23" s="231">
        <v>0</v>
      </c>
      <c r="M23" s="231">
        <v>0</v>
      </c>
      <c r="N23" s="231">
        <v>0</v>
      </c>
    </row>
    <row r="24" spans="1:14" ht="12.75" customHeight="1">
      <c r="A24" s="203" t="s">
        <v>656</v>
      </c>
      <c r="B24" s="203" t="s">
        <v>683</v>
      </c>
      <c r="C24" s="227">
        <v>0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0</v>
      </c>
      <c r="L24" s="67">
        <v>1</v>
      </c>
      <c r="M24" s="231">
        <v>0</v>
      </c>
      <c r="N24" s="231">
        <v>0</v>
      </c>
    </row>
    <row r="25" spans="1:14" ht="12.75" customHeight="1">
      <c r="A25" s="203" t="s">
        <v>656</v>
      </c>
      <c r="B25" s="203" t="s">
        <v>162</v>
      </c>
      <c r="C25" s="227">
        <v>0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31">
        <v>1</v>
      </c>
      <c r="L25" s="231">
        <v>2</v>
      </c>
      <c r="M25" s="231">
        <v>2</v>
      </c>
      <c r="N25" s="231">
        <v>1</v>
      </c>
    </row>
    <row r="26" spans="1:14" ht="12.75" customHeight="1">
      <c r="A26" s="178" t="s">
        <v>195</v>
      </c>
      <c r="B26" s="178" t="s">
        <v>196</v>
      </c>
      <c r="C26" s="227">
        <v>0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334">
        <v>0</v>
      </c>
      <c r="J26" s="261" t="s">
        <v>634</v>
      </c>
      <c r="K26" s="231">
        <v>0</v>
      </c>
      <c r="L26" s="231">
        <v>0</v>
      </c>
      <c r="M26" s="231">
        <v>0</v>
      </c>
      <c r="N26" s="231">
        <v>0</v>
      </c>
    </row>
    <row r="27" spans="1:14" ht="12.75" customHeight="1">
      <c r="A27" s="203" t="s">
        <v>749</v>
      </c>
      <c r="B27" s="203" t="s">
        <v>204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334">
        <v>0</v>
      </c>
      <c r="J27" s="334">
        <v>0</v>
      </c>
      <c r="K27" s="231">
        <v>0</v>
      </c>
      <c r="L27" s="231">
        <v>0</v>
      </c>
      <c r="M27" s="231">
        <v>0</v>
      </c>
      <c r="N27" s="231">
        <v>1</v>
      </c>
    </row>
    <row r="28" spans="1:14" ht="12.75" customHeight="1">
      <c r="A28" s="178" t="s">
        <v>197</v>
      </c>
      <c r="B28" s="178" t="s">
        <v>198</v>
      </c>
      <c r="C28" s="227">
        <v>0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334">
        <v>0</v>
      </c>
      <c r="J28" s="231" t="s">
        <v>634</v>
      </c>
      <c r="K28" s="231">
        <v>0</v>
      </c>
      <c r="L28" s="231">
        <v>0</v>
      </c>
      <c r="M28" s="231">
        <v>0</v>
      </c>
      <c r="N28" s="231">
        <v>0</v>
      </c>
    </row>
    <row r="29" spans="1:14" ht="12.75" customHeight="1">
      <c r="A29" s="203" t="s">
        <v>641</v>
      </c>
      <c r="B29" s="203" t="s">
        <v>642</v>
      </c>
      <c r="C29" s="231" t="s">
        <v>634</v>
      </c>
      <c r="D29" s="231" t="s">
        <v>634</v>
      </c>
      <c r="E29" s="231" t="s">
        <v>634</v>
      </c>
      <c r="F29" s="231" t="s">
        <v>634</v>
      </c>
      <c r="G29" s="231" t="s">
        <v>634</v>
      </c>
      <c r="H29" s="231" t="s">
        <v>634</v>
      </c>
      <c r="I29" s="231" t="s">
        <v>634</v>
      </c>
      <c r="J29" s="231">
        <v>1</v>
      </c>
      <c r="K29" s="67">
        <v>1</v>
      </c>
      <c r="L29" s="67">
        <v>1</v>
      </c>
      <c r="M29" s="231">
        <v>0</v>
      </c>
      <c r="N29" s="231">
        <v>0</v>
      </c>
    </row>
    <row r="30" spans="1:14" ht="12.75" customHeight="1">
      <c r="A30" s="203" t="s">
        <v>643</v>
      </c>
      <c r="B30" s="203" t="s">
        <v>655</v>
      </c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1</v>
      </c>
      <c r="L30" s="231">
        <v>2</v>
      </c>
      <c r="M30" s="67">
        <v>4</v>
      </c>
      <c r="N30" s="231">
        <v>3</v>
      </c>
    </row>
    <row r="31" spans="1:14" ht="12.75" customHeight="1">
      <c r="A31" s="203" t="s">
        <v>643</v>
      </c>
      <c r="B31" s="203" t="s">
        <v>8</v>
      </c>
      <c r="C31" s="231" t="s">
        <v>634</v>
      </c>
      <c r="D31" s="231" t="s">
        <v>634</v>
      </c>
      <c r="E31" s="231" t="s">
        <v>634</v>
      </c>
      <c r="F31" s="231" t="s">
        <v>634</v>
      </c>
      <c r="G31" s="231" t="s">
        <v>634</v>
      </c>
      <c r="H31" s="231" t="s">
        <v>634</v>
      </c>
      <c r="I31" s="231" t="s">
        <v>634</v>
      </c>
      <c r="J31" s="170">
        <v>1</v>
      </c>
      <c r="K31" s="129">
        <v>1</v>
      </c>
      <c r="L31" s="67">
        <v>1</v>
      </c>
      <c r="M31" s="67">
        <v>1</v>
      </c>
      <c r="N31" s="129">
        <v>1</v>
      </c>
    </row>
    <row r="32" spans="1:14" ht="12.75" customHeight="1">
      <c r="A32" s="178" t="s">
        <v>199</v>
      </c>
      <c r="B32" s="203" t="s">
        <v>681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67">
        <v>1</v>
      </c>
      <c r="M32" s="67">
        <v>1</v>
      </c>
      <c r="N32" s="231">
        <v>1</v>
      </c>
    </row>
    <row r="33" spans="1:14" ht="12.75" customHeight="1">
      <c r="A33" s="203" t="s">
        <v>199</v>
      </c>
      <c r="B33" s="178" t="s">
        <v>162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334">
        <v>0</v>
      </c>
      <c r="J33" s="261" t="s">
        <v>634</v>
      </c>
      <c r="K33" s="231">
        <v>0</v>
      </c>
      <c r="L33" s="231">
        <v>0</v>
      </c>
      <c r="M33" s="231">
        <v>0</v>
      </c>
      <c r="N33" s="231">
        <v>0</v>
      </c>
    </row>
    <row r="34" spans="1:14" ht="12.75" customHeight="1">
      <c r="A34" s="178" t="s">
        <v>200</v>
      </c>
      <c r="B34" s="178" t="s">
        <v>8</v>
      </c>
      <c r="C34" s="241">
        <v>1</v>
      </c>
      <c r="D34" s="241">
        <v>1</v>
      </c>
      <c r="E34" s="227">
        <v>0</v>
      </c>
      <c r="F34" s="227">
        <v>0</v>
      </c>
      <c r="G34" s="227">
        <v>0</v>
      </c>
      <c r="H34" s="227">
        <v>0</v>
      </c>
      <c r="I34" s="334">
        <v>0</v>
      </c>
      <c r="J34" s="261" t="s">
        <v>634</v>
      </c>
      <c r="K34" s="231">
        <v>0</v>
      </c>
      <c r="L34" s="231">
        <v>0</v>
      </c>
      <c r="M34" s="231">
        <v>0</v>
      </c>
      <c r="N34" s="231">
        <v>1</v>
      </c>
    </row>
    <row r="35" spans="1:14" ht="12.75" customHeight="1">
      <c r="A35" s="203" t="s">
        <v>200</v>
      </c>
      <c r="B35" s="203" t="s">
        <v>204</v>
      </c>
      <c r="C35" s="227">
        <v>0</v>
      </c>
      <c r="D35" s="227">
        <v>0</v>
      </c>
      <c r="E35" s="227">
        <v>0</v>
      </c>
      <c r="F35" s="227">
        <v>0</v>
      </c>
      <c r="G35" s="227">
        <v>0</v>
      </c>
      <c r="H35" s="227">
        <v>0</v>
      </c>
      <c r="I35" s="244">
        <v>1</v>
      </c>
      <c r="J35" s="231">
        <v>1</v>
      </c>
      <c r="K35" s="231">
        <v>1</v>
      </c>
      <c r="L35" s="231">
        <v>1</v>
      </c>
      <c r="M35" s="231">
        <v>0</v>
      </c>
      <c r="N35" s="231">
        <v>0</v>
      </c>
    </row>
    <row r="36" spans="1:14" ht="12.75" customHeight="1">
      <c r="A36" s="203" t="s">
        <v>640</v>
      </c>
      <c r="B36" s="203" t="s">
        <v>204</v>
      </c>
      <c r="C36" s="227">
        <v>0</v>
      </c>
      <c r="D36" s="227">
        <v>0</v>
      </c>
      <c r="E36" s="227">
        <v>0</v>
      </c>
      <c r="F36" s="227">
        <v>0</v>
      </c>
      <c r="G36" s="227">
        <v>0</v>
      </c>
      <c r="H36" s="227">
        <v>0</v>
      </c>
      <c r="I36" s="244">
        <v>1</v>
      </c>
      <c r="J36" s="231">
        <v>1</v>
      </c>
      <c r="K36" s="231">
        <v>1</v>
      </c>
      <c r="L36" s="231">
        <v>1</v>
      </c>
      <c r="M36" s="231">
        <v>1</v>
      </c>
      <c r="N36" s="231">
        <v>0</v>
      </c>
    </row>
    <row r="37" spans="1:14" ht="12.75" customHeight="1">
      <c r="A37" s="203" t="s">
        <v>684</v>
      </c>
      <c r="B37" s="203" t="s">
        <v>8</v>
      </c>
      <c r="C37" s="227">
        <v>0</v>
      </c>
      <c r="D37" s="227">
        <v>0</v>
      </c>
      <c r="E37" s="227"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227">
        <v>0</v>
      </c>
      <c r="L37" s="231">
        <v>1</v>
      </c>
      <c r="M37" s="231">
        <v>1</v>
      </c>
      <c r="N37" s="231">
        <v>0</v>
      </c>
    </row>
    <row r="38" spans="1:14" ht="12.75" customHeight="1">
      <c r="A38" s="178" t="s">
        <v>201</v>
      </c>
      <c r="B38" s="178" t="s">
        <v>202</v>
      </c>
      <c r="C38" s="241">
        <v>1</v>
      </c>
      <c r="D38" s="241">
        <v>1</v>
      </c>
      <c r="E38" s="241">
        <v>1</v>
      </c>
      <c r="F38" s="241">
        <v>1</v>
      </c>
      <c r="G38" s="241">
        <v>1</v>
      </c>
      <c r="H38" s="227">
        <v>0</v>
      </c>
      <c r="I38" s="334">
        <v>0</v>
      </c>
      <c r="J38" s="261" t="s">
        <v>634</v>
      </c>
      <c r="K38" s="231">
        <v>0</v>
      </c>
      <c r="L38" s="231">
        <v>0</v>
      </c>
      <c r="M38" s="231">
        <v>0</v>
      </c>
      <c r="N38" s="231">
        <v>0</v>
      </c>
    </row>
    <row r="39" spans="1:14" ht="12.75" customHeight="1">
      <c r="A39" s="178" t="s">
        <v>203</v>
      </c>
      <c r="B39" s="178" t="s">
        <v>8</v>
      </c>
      <c r="C39" s="227">
        <v>0</v>
      </c>
      <c r="D39" s="227">
        <v>0</v>
      </c>
      <c r="E39" s="227">
        <v>0</v>
      </c>
      <c r="F39" s="227">
        <v>0</v>
      </c>
      <c r="G39" s="227">
        <v>0</v>
      </c>
      <c r="H39" s="227">
        <v>0</v>
      </c>
      <c r="I39" s="334">
        <v>0</v>
      </c>
      <c r="J39" s="261" t="s">
        <v>634</v>
      </c>
      <c r="K39" s="231">
        <v>0</v>
      </c>
      <c r="L39" s="231">
        <v>0</v>
      </c>
      <c r="M39" s="231">
        <v>0</v>
      </c>
      <c r="N39" s="231">
        <v>0</v>
      </c>
    </row>
    <row r="40" spans="1:14" ht="12.75" customHeight="1">
      <c r="A40" s="178" t="s">
        <v>203</v>
      </c>
      <c r="B40" s="178" t="s">
        <v>204</v>
      </c>
      <c r="C40" s="227">
        <v>0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334">
        <v>0</v>
      </c>
      <c r="J40" s="261" t="s">
        <v>634</v>
      </c>
      <c r="K40" s="231">
        <v>0</v>
      </c>
      <c r="L40" s="231">
        <v>0</v>
      </c>
      <c r="M40" s="231">
        <v>0</v>
      </c>
      <c r="N40" s="231">
        <v>0</v>
      </c>
    </row>
    <row r="41" spans="1:14" ht="12.75" customHeight="1">
      <c r="A41" s="203" t="s">
        <v>707</v>
      </c>
      <c r="B41" s="203" t="s">
        <v>8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67">
        <v>1</v>
      </c>
      <c r="N41" s="231">
        <v>1</v>
      </c>
    </row>
    <row r="42" spans="1:14" ht="12.75" customHeight="1">
      <c r="A42" s="203" t="s">
        <v>708</v>
      </c>
      <c r="B42" s="178" t="s">
        <v>8</v>
      </c>
      <c r="C42" s="227">
        <v>0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  <c r="I42" s="334">
        <v>0</v>
      </c>
      <c r="J42" s="261" t="s">
        <v>634</v>
      </c>
      <c r="K42" s="231">
        <v>0</v>
      </c>
      <c r="L42" s="231">
        <v>0</v>
      </c>
      <c r="M42" s="231">
        <v>0</v>
      </c>
      <c r="N42" s="231">
        <v>0</v>
      </c>
    </row>
    <row r="43" spans="1:14" ht="12.75" customHeight="1">
      <c r="A43" s="178" t="s">
        <v>205</v>
      </c>
      <c r="B43" s="178" t="s">
        <v>204</v>
      </c>
      <c r="C43" s="227">
        <v>0</v>
      </c>
      <c r="D43" s="241">
        <v>3</v>
      </c>
      <c r="E43" s="227">
        <v>0</v>
      </c>
      <c r="F43" s="227">
        <v>0</v>
      </c>
      <c r="G43" s="227">
        <v>0</v>
      </c>
      <c r="H43" s="227">
        <v>0</v>
      </c>
      <c r="I43" s="334">
        <v>0</v>
      </c>
      <c r="J43" s="261" t="s">
        <v>634</v>
      </c>
      <c r="K43" s="231">
        <v>0</v>
      </c>
      <c r="L43" s="231">
        <v>0</v>
      </c>
      <c r="M43" s="231">
        <v>0</v>
      </c>
      <c r="N43" s="231">
        <v>0</v>
      </c>
    </row>
    <row r="44" spans="1:14" ht="12.75" customHeight="1">
      <c r="A44" s="178" t="s">
        <v>206</v>
      </c>
      <c r="B44" s="178" t="s">
        <v>207</v>
      </c>
      <c r="C44" s="241">
        <v>7</v>
      </c>
      <c r="D44" s="241">
        <v>8</v>
      </c>
      <c r="E44" s="241">
        <v>10</v>
      </c>
      <c r="F44" s="241">
        <v>12</v>
      </c>
      <c r="G44" s="241">
        <v>14</v>
      </c>
      <c r="H44" s="241">
        <v>13</v>
      </c>
      <c r="I44" s="231">
        <v>11</v>
      </c>
      <c r="J44" s="231">
        <v>10</v>
      </c>
      <c r="K44" s="250">
        <v>9</v>
      </c>
      <c r="L44" s="250">
        <v>8</v>
      </c>
      <c r="M44" s="67">
        <v>9</v>
      </c>
      <c r="N44" s="67">
        <v>9</v>
      </c>
    </row>
    <row r="45" spans="1:14" ht="12.75" customHeight="1">
      <c r="A45" s="178" t="s">
        <v>208</v>
      </c>
      <c r="B45" s="178" t="s">
        <v>8</v>
      </c>
      <c r="C45" s="241">
        <v>1</v>
      </c>
      <c r="D45" s="241">
        <v>1</v>
      </c>
      <c r="E45" s="241">
        <v>1</v>
      </c>
      <c r="F45" s="241">
        <v>1</v>
      </c>
      <c r="G45" s="227">
        <v>0</v>
      </c>
      <c r="H45" s="227">
        <v>0</v>
      </c>
      <c r="I45" s="334">
        <v>0</v>
      </c>
      <c r="J45" s="261" t="s">
        <v>634</v>
      </c>
      <c r="K45" s="261" t="s">
        <v>634</v>
      </c>
      <c r="L45" s="231">
        <v>0</v>
      </c>
      <c r="M45" s="231">
        <v>0</v>
      </c>
      <c r="N45" s="231">
        <v>0</v>
      </c>
    </row>
    <row r="46" spans="1:14" ht="12.75" customHeight="1">
      <c r="A46" s="203" t="s">
        <v>208</v>
      </c>
      <c r="B46" s="203" t="s">
        <v>660</v>
      </c>
      <c r="C46" s="250">
        <v>0</v>
      </c>
      <c r="D46" s="250">
        <v>0</v>
      </c>
      <c r="E46" s="250">
        <v>0</v>
      </c>
      <c r="F46" s="250">
        <v>0</v>
      </c>
      <c r="G46" s="250">
        <v>0</v>
      </c>
      <c r="H46" s="250">
        <v>0</v>
      </c>
      <c r="I46" s="250">
        <v>0</v>
      </c>
      <c r="J46" s="250">
        <v>0</v>
      </c>
      <c r="K46" s="261">
        <v>1</v>
      </c>
      <c r="L46" s="231">
        <v>0</v>
      </c>
      <c r="M46" s="231">
        <v>0</v>
      </c>
      <c r="N46" s="231">
        <v>0</v>
      </c>
    </row>
    <row r="47" spans="1:14" ht="12.75" customHeight="1">
      <c r="A47" s="203" t="s">
        <v>208</v>
      </c>
      <c r="B47" s="203" t="s">
        <v>696</v>
      </c>
      <c r="C47" s="250"/>
      <c r="D47" s="250"/>
      <c r="E47" s="250"/>
      <c r="F47" s="250"/>
      <c r="G47" s="250"/>
      <c r="H47" s="250"/>
      <c r="I47" s="250"/>
      <c r="J47" s="250"/>
      <c r="K47" s="261"/>
      <c r="L47" s="231"/>
      <c r="M47" s="67">
        <v>1</v>
      </c>
      <c r="N47" s="231">
        <v>0</v>
      </c>
    </row>
    <row r="48" spans="1:14" ht="12.75" customHeight="1">
      <c r="A48" s="178" t="s">
        <v>276</v>
      </c>
      <c r="B48" s="178" t="s">
        <v>277</v>
      </c>
      <c r="C48" s="227">
        <v>0</v>
      </c>
      <c r="D48" s="227">
        <v>0</v>
      </c>
      <c r="E48" s="241">
        <v>1</v>
      </c>
      <c r="F48" s="252">
        <v>1</v>
      </c>
      <c r="G48" s="241">
        <v>1</v>
      </c>
      <c r="H48" s="241">
        <v>1</v>
      </c>
      <c r="I48" s="334">
        <v>0</v>
      </c>
      <c r="J48" s="261" t="s">
        <v>634</v>
      </c>
      <c r="K48" s="231">
        <v>0</v>
      </c>
      <c r="L48" s="231">
        <v>0</v>
      </c>
      <c r="M48" s="231">
        <v>0</v>
      </c>
      <c r="N48" s="231">
        <v>0</v>
      </c>
    </row>
    <row r="49" spans="1:14" ht="12.75" customHeight="1">
      <c r="A49" s="279" t="s">
        <v>276</v>
      </c>
      <c r="B49" s="279" t="s">
        <v>521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41">
        <v>1</v>
      </c>
      <c r="I49" s="334">
        <v>0</v>
      </c>
      <c r="J49" s="261" t="s">
        <v>634</v>
      </c>
      <c r="K49" s="231">
        <v>0</v>
      </c>
      <c r="L49" s="231">
        <v>0</v>
      </c>
      <c r="M49" s="231">
        <v>0</v>
      </c>
      <c r="N49" s="231">
        <v>0</v>
      </c>
    </row>
    <row r="50" spans="1:14" ht="12.75" customHeight="1">
      <c r="A50" s="178" t="s">
        <v>209</v>
      </c>
      <c r="B50" s="178" t="s">
        <v>8</v>
      </c>
      <c r="C50" s="227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1</v>
      </c>
      <c r="I50" s="244">
        <v>1</v>
      </c>
      <c r="J50" s="231">
        <v>1</v>
      </c>
      <c r="K50" s="231" t="s">
        <v>634</v>
      </c>
      <c r="L50" s="231">
        <v>0</v>
      </c>
      <c r="M50" s="231">
        <v>0</v>
      </c>
      <c r="N50" s="231">
        <v>0</v>
      </c>
    </row>
    <row r="51" spans="1:14" ht="12.75" customHeight="1">
      <c r="A51" s="203" t="s">
        <v>599</v>
      </c>
      <c r="B51" s="178" t="s">
        <v>8</v>
      </c>
      <c r="C51" s="227">
        <v>0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44">
        <v>1</v>
      </c>
      <c r="J51" s="231">
        <v>1</v>
      </c>
      <c r="K51" s="231">
        <v>1</v>
      </c>
      <c r="L51" s="231">
        <v>1</v>
      </c>
      <c r="M51" s="231">
        <v>1</v>
      </c>
      <c r="N51" s="231">
        <v>0</v>
      </c>
    </row>
    <row r="52" spans="1:14" ht="12.75" customHeight="1">
      <c r="A52" s="203" t="s">
        <v>750</v>
      </c>
      <c r="B52" s="203" t="s">
        <v>204</v>
      </c>
      <c r="C52" s="227">
        <v>0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44">
        <v>0</v>
      </c>
      <c r="J52" s="231">
        <v>0</v>
      </c>
      <c r="K52" s="231">
        <v>0</v>
      </c>
      <c r="L52" s="231">
        <v>0</v>
      </c>
      <c r="M52" s="231">
        <v>0</v>
      </c>
      <c r="N52" s="231">
        <v>1</v>
      </c>
    </row>
    <row r="53" spans="1:14" ht="12.75" customHeight="1">
      <c r="A53" s="178" t="s">
        <v>210</v>
      </c>
      <c r="B53" s="178" t="s">
        <v>491</v>
      </c>
      <c r="C53" s="227">
        <v>0</v>
      </c>
      <c r="D53" s="227">
        <v>0</v>
      </c>
      <c r="E53" s="227">
        <v>0</v>
      </c>
      <c r="F53" s="227">
        <v>0</v>
      </c>
      <c r="G53" s="241">
        <v>1</v>
      </c>
      <c r="H53" s="241">
        <v>1</v>
      </c>
      <c r="I53" s="334">
        <v>0</v>
      </c>
      <c r="J53" s="261" t="s">
        <v>634</v>
      </c>
      <c r="K53" s="231">
        <v>0</v>
      </c>
      <c r="L53" s="231">
        <v>0</v>
      </c>
      <c r="M53" s="231">
        <v>0</v>
      </c>
      <c r="N53" s="231">
        <v>0</v>
      </c>
    </row>
    <row r="54" spans="1:14" ht="12.75" customHeight="1">
      <c r="A54" s="178" t="s">
        <v>210</v>
      </c>
      <c r="B54" s="178" t="s">
        <v>8</v>
      </c>
      <c r="C54" s="241">
        <v>1</v>
      </c>
      <c r="D54" s="241">
        <v>1</v>
      </c>
      <c r="E54" s="241">
        <v>1</v>
      </c>
      <c r="F54" s="241">
        <v>1</v>
      </c>
      <c r="G54" s="227">
        <v>0</v>
      </c>
      <c r="H54" s="227">
        <v>0</v>
      </c>
      <c r="I54" s="334">
        <v>0</v>
      </c>
      <c r="J54" s="261" t="s">
        <v>634</v>
      </c>
      <c r="K54" s="231">
        <v>0</v>
      </c>
      <c r="L54" s="231">
        <v>0</v>
      </c>
      <c r="M54" s="231">
        <v>0</v>
      </c>
      <c r="N54" s="231">
        <v>0</v>
      </c>
    </row>
    <row r="55" spans="1:14" ht="12.75" customHeight="1">
      <c r="A55" s="279" t="s">
        <v>519</v>
      </c>
      <c r="B55" s="279" t="s">
        <v>526</v>
      </c>
      <c r="C55" s="227">
        <v>0</v>
      </c>
      <c r="D55" s="227">
        <v>0</v>
      </c>
      <c r="E55" s="227">
        <v>0</v>
      </c>
      <c r="F55" s="227">
        <v>0</v>
      </c>
      <c r="G55" s="227">
        <v>0</v>
      </c>
      <c r="H55" s="227">
        <v>1</v>
      </c>
      <c r="I55" s="244">
        <v>1</v>
      </c>
      <c r="J55" s="261" t="s">
        <v>634</v>
      </c>
      <c r="K55" s="231">
        <v>0</v>
      </c>
      <c r="L55" s="231">
        <v>0</v>
      </c>
      <c r="M55" s="231">
        <v>0</v>
      </c>
      <c r="N55" s="231">
        <v>0</v>
      </c>
    </row>
    <row r="56" spans="1:14" ht="12.75" customHeight="1">
      <c r="A56" s="279" t="s">
        <v>519</v>
      </c>
      <c r="B56" s="279" t="s">
        <v>520</v>
      </c>
      <c r="C56" s="227">
        <v>0</v>
      </c>
      <c r="D56" s="227">
        <v>0</v>
      </c>
      <c r="E56" s="227">
        <v>0</v>
      </c>
      <c r="F56" s="227">
        <v>0</v>
      </c>
      <c r="G56" s="227">
        <v>0</v>
      </c>
      <c r="H56" s="227">
        <v>1</v>
      </c>
      <c r="I56" s="244">
        <v>1</v>
      </c>
      <c r="J56" s="231">
        <v>1</v>
      </c>
      <c r="K56" s="231">
        <v>1</v>
      </c>
      <c r="L56" s="231">
        <v>0</v>
      </c>
      <c r="M56" s="231">
        <v>0</v>
      </c>
      <c r="N56" s="231">
        <v>0</v>
      </c>
    </row>
    <row r="57" spans="1:14" ht="12.75" customHeight="1">
      <c r="A57" s="178" t="s">
        <v>211</v>
      </c>
      <c r="B57" s="178" t="s">
        <v>204</v>
      </c>
      <c r="C57" s="227">
        <v>0</v>
      </c>
      <c r="D57" s="227">
        <v>0</v>
      </c>
      <c r="E57" s="227">
        <v>0</v>
      </c>
      <c r="F57" s="227">
        <v>0</v>
      </c>
      <c r="G57" s="241">
        <v>1</v>
      </c>
      <c r="H57" s="241">
        <v>1</v>
      </c>
      <c r="I57" s="244">
        <v>1</v>
      </c>
      <c r="J57" s="261" t="s">
        <v>634</v>
      </c>
      <c r="K57" s="231">
        <v>0</v>
      </c>
      <c r="L57" s="231">
        <v>0</v>
      </c>
      <c r="M57" s="231">
        <v>0</v>
      </c>
      <c r="N57" s="231">
        <v>0</v>
      </c>
    </row>
    <row r="58" spans="1:14" ht="12.75" customHeight="1">
      <c r="A58" s="178" t="s">
        <v>211</v>
      </c>
      <c r="B58" s="178" t="s">
        <v>8</v>
      </c>
      <c r="C58" s="227">
        <v>0</v>
      </c>
      <c r="D58" s="227">
        <v>0</v>
      </c>
      <c r="E58" s="227">
        <v>0</v>
      </c>
      <c r="F58" s="241">
        <v>1</v>
      </c>
      <c r="G58" s="227">
        <v>0</v>
      </c>
      <c r="H58" s="227">
        <v>0</v>
      </c>
      <c r="I58" s="334">
        <v>0</v>
      </c>
      <c r="J58" s="231">
        <v>1</v>
      </c>
      <c r="K58" s="231">
        <v>1</v>
      </c>
      <c r="L58" s="231">
        <v>1</v>
      </c>
      <c r="M58" s="67">
        <v>2</v>
      </c>
      <c r="N58" s="231">
        <v>2</v>
      </c>
    </row>
    <row r="59" spans="1:14" ht="12.75" customHeight="1">
      <c r="A59" s="203" t="s">
        <v>595</v>
      </c>
      <c r="B59" s="203" t="s">
        <v>596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44">
        <v>1</v>
      </c>
      <c r="J59" s="231">
        <v>1</v>
      </c>
      <c r="K59" s="231">
        <v>0</v>
      </c>
      <c r="L59" s="231">
        <v>0</v>
      </c>
      <c r="M59" s="231">
        <v>0</v>
      </c>
      <c r="N59" s="231">
        <v>0</v>
      </c>
    </row>
    <row r="60" spans="1:14" ht="12.75" customHeight="1">
      <c r="A60" s="203" t="s">
        <v>595</v>
      </c>
      <c r="B60" s="203" t="s">
        <v>8</v>
      </c>
      <c r="C60" s="231">
        <v>0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231">
        <v>0</v>
      </c>
      <c r="J60" s="231">
        <v>1</v>
      </c>
      <c r="K60" s="231">
        <v>0</v>
      </c>
      <c r="L60" s="231">
        <v>0</v>
      </c>
      <c r="M60" s="231">
        <v>0</v>
      </c>
      <c r="N60" s="231">
        <v>0</v>
      </c>
    </row>
    <row r="61" spans="1:14" ht="12.75" customHeight="1">
      <c r="A61" s="178" t="s">
        <v>321</v>
      </c>
      <c r="B61" s="178" t="s">
        <v>322</v>
      </c>
      <c r="C61" s="227">
        <v>0</v>
      </c>
      <c r="D61" s="227">
        <v>0</v>
      </c>
      <c r="E61" s="227">
        <v>0</v>
      </c>
      <c r="F61" s="241">
        <v>1</v>
      </c>
      <c r="G61" s="241">
        <v>1</v>
      </c>
      <c r="H61" s="227">
        <v>0</v>
      </c>
      <c r="I61" s="334">
        <v>0</v>
      </c>
      <c r="J61" s="261" t="s">
        <v>634</v>
      </c>
      <c r="K61" s="231">
        <v>0</v>
      </c>
      <c r="L61" s="231">
        <v>0</v>
      </c>
      <c r="M61" s="231">
        <v>0</v>
      </c>
      <c r="N61" s="231">
        <v>0</v>
      </c>
    </row>
    <row r="62" spans="1:14" ht="12.75" customHeight="1">
      <c r="A62" s="178" t="s">
        <v>212</v>
      </c>
      <c r="B62" s="178" t="s">
        <v>8</v>
      </c>
      <c r="C62" s="227">
        <v>0</v>
      </c>
      <c r="D62" s="227">
        <v>0</v>
      </c>
      <c r="E62" s="227">
        <v>0</v>
      </c>
      <c r="F62" s="227">
        <v>0</v>
      </c>
      <c r="G62" s="227">
        <v>0</v>
      </c>
      <c r="H62" s="227">
        <v>0</v>
      </c>
      <c r="I62" s="334">
        <v>0</v>
      </c>
      <c r="J62" s="231" t="s">
        <v>634</v>
      </c>
      <c r="K62" s="231">
        <v>0</v>
      </c>
      <c r="L62" s="231">
        <v>0</v>
      </c>
      <c r="M62" s="231">
        <v>0</v>
      </c>
      <c r="N62" s="231">
        <v>0</v>
      </c>
    </row>
    <row r="63" spans="1:14" ht="12.75" customHeight="1">
      <c r="A63" s="203" t="s">
        <v>752</v>
      </c>
      <c r="B63" s="203" t="s">
        <v>196</v>
      </c>
      <c r="C63" s="227">
        <v>0</v>
      </c>
      <c r="D63" s="227">
        <v>0</v>
      </c>
      <c r="E63" s="227">
        <v>0</v>
      </c>
      <c r="F63" s="227">
        <v>0</v>
      </c>
      <c r="G63" s="227">
        <v>0</v>
      </c>
      <c r="H63" s="227">
        <v>0</v>
      </c>
      <c r="I63" s="334">
        <v>0</v>
      </c>
      <c r="J63" s="231">
        <v>0</v>
      </c>
      <c r="K63" s="231">
        <v>0</v>
      </c>
      <c r="L63" s="231">
        <v>0</v>
      </c>
      <c r="M63" s="231">
        <v>0</v>
      </c>
      <c r="N63" s="231">
        <v>1</v>
      </c>
    </row>
    <row r="64" spans="1:14" ht="12.75" customHeight="1">
      <c r="A64" s="178" t="s">
        <v>213</v>
      </c>
      <c r="B64" s="178" t="s">
        <v>204</v>
      </c>
      <c r="C64" s="227">
        <v>0</v>
      </c>
      <c r="D64" s="227">
        <v>0</v>
      </c>
      <c r="E64" s="227">
        <v>0</v>
      </c>
      <c r="F64" s="227">
        <v>0</v>
      </c>
      <c r="G64" s="227">
        <v>0</v>
      </c>
      <c r="H64" s="227">
        <v>0</v>
      </c>
      <c r="I64" s="334">
        <v>0</v>
      </c>
      <c r="J64" s="231" t="s">
        <v>634</v>
      </c>
      <c r="K64" s="231">
        <v>0</v>
      </c>
      <c r="L64" s="231">
        <v>0</v>
      </c>
      <c r="M64" s="231">
        <v>0</v>
      </c>
      <c r="N64" s="231">
        <v>0</v>
      </c>
    </row>
    <row r="65" spans="1:14" ht="12.75" customHeight="1">
      <c r="A65" s="203" t="s">
        <v>213</v>
      </c>
      <c r="B65" s="178" t="s">
        <v>8</v>
      </c>
      <c r="C65" s="227">
        <v>0</v>
      </c>
      <c r="D65" s="227">
        <v>0</v>
      </c>
      <c r="E65" s="227">
        <v>0</v>
      </c>
      <c r="F65" s="227">
        <v>0</v>
      </c>
      <c r="G65" s="227">
        <v>0</v>
      </c>
      <c r="H65" s="227">
        <v>0</v>
      </c>
      <c r="I65" s="244">
        <v>1</v>
      </c>
      <c r="J65" s="231">
        <v>2</v>
      </c>
      <c r="K65" s="231">
        <v>1</v>
      </c>
      <c r="L65" s="231">
        <v>1</v>
      </c>
      <c r="M65" s="231">
        <v>0</v>
      </c>
      <c r="N65" s="231">
        <v>0</v>
      </c>
    </row>
    <row r="66" spans="1:14" ht="12.75" customHeight="1">
      <c r="A66" s="203" t="s">
        <v>751</v>
      </c>
      <c r="B66" s="203" t="s">
        <v>196</v>
      </c>
      <c r="C66" s="227">
        <v>0</v>
      </c>
      <c r="D66" s="227">
        <v>0</v>
      </c>
      <c r="E66" s="227">
        <v>0</v>
      </c>
      <c r="F66" s="227">
        <v>0</v>
      </c>
      <c r="G66" s="227">
        <v>0</v>
      </c>
      <c r="H66" s="227">
        <v>0</v>
      </c>
      <c r="I66" s="244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1</v>
      </c>
    </row>
    <row r="67" spans="1:14" ht="12.75" customHeight="1">
      <c r="A67" s="203" t="s">
        <v>644</v>
      </c>
      <c r="B67" s="203" t="s">
        <v>645</v>
      </c>
      <c r="C67" s="251" t="s">
        <v>634</v>
      </c>
      <c r="D67" s="251" t="s">
        <v>634</v>
      </c>
      <c r="E67" s="251" t="s">
        <v>634</v>
      </c>
      <c r="F67" s="251" t="s">
        <v>634</v>
      </c>
      <c r="G67" s="251" t="s">
        <v>634</v>
      </c>
      <c r="H67" s="251" t="s">
        <v>634</v>
      </c>
      <c r="I67" s="251" t="s">
        <v>634</v>
      </c>
      <c r="J67" s="231">
        <v>2</v>
      </c>
      <c r="K67" s="67">
        <v>2</v>
      </c>
      <c r="L67" s="67">
        <v>1</v>
      </c>
      <c r="M67" s="67">
        <v>2</v>
      </c>
      <c r="N67" s="129">
        <v>1</v>
      </c>
    </row>
    <row r="68" spans="1:14" ht="12.75" customHeight="1">
      <c r="A68" s="178" t="s">
        <v>214</v>
      </c>
      <c r="B68" s="279" t="s">
        <v>522</v>
      </c>
      <c r="C68" s="227">
        <v>0</v>
      </c>
      <c r="D68" s="227">
        <v>0</v>
      </c>
      <c r="E68" s="227">
        <v>0</v>
      </c>
      <c r="F68" s="227">
        <v>0</v>
      </c>
      <c r="G68" s="227">
        <v>0</v>
      </c>
      <c r="H68" s="227">
        <v>1</v>
      </c>
      <c r="I68" s="244">
        <v>1</v>
      </c>
      <c r="J68" s="231">
        <v>1</v>
      </c>
      <c r="K68" s="231">
        <v>0</v>
      </c>
      <c r="L68" s="231">
        <v>0</v>
      </c>
      <c r="M68" s="231">
        <v>0</v>
      </c>
      <c r="N68" s="231">
        <v>0</v>
      </c>
    </row>
    <row r="69" spans="1:14" ht="12.75" customHeight="1">
      <c r="A69" s="178" t="s">
        <v>214</v>
      </c>
      <c r="B69" s="279" t="s">
        <v>525</v>
      </c>
      <c r="C69" s="227">
        <v>0</v>
      </c>
      <c r="D69" s="227">
        <v>0</v>
      </c>
      <c r="E69" s="227">
        <v>0</v>
      </c>
      <c r="F69" s="227">
        <v>0</v>
      </c>
      <c r="G69" s="227">
        <v>0</v>
      </c>
      <c r="H69" s="227">
        <v>1</v>
      </c>
      <c r="I69" s="244">
        <v>1</v>
      </c>
      <c r="J69" s="261" t="s">
        <v>634</v>
      </c>
      <c r="K69" s="231">
        <v>0</v>
      </c>
      <c r="L69" s="231">
        <v>0</v>
      </c>
      <c r="M69" s="231">
        <v>0</v>
      </c>
      <c r="N69" s="231">
        <v>0</v>
      </c>
    </row>
    <row r="70" spans="1:14" ht="12.75" customHeight="1">
      <c r="A70" s="178" t="s">
        <v>214</v>
      </c>
      <c r="B70" s="178" t="s">
        <v>8</v>
      </c>
      <c r="C70" s="241">
        <v>2</v>
      </c>
      <c r="D70" s="241">
        <v>1</v>
      </c>
      <c r="E70" s="241">
        <v>1</v>
      </c>
      <c r="F70" s="227">
        <v>0</v>
      </c>
      <c r="G70" s="241">
        <v>2</v>
      </c>
      <c r="H70" s="241">
        <v>1</v>
      </c>
      <c r="I70" s="231">
        <v>2</v>
      </c>
      <c r="J70" s="231">
        <v>2</v>
      </c>
      <c r="K70" s="231">
        <v>1</v>
      </c>
      <c r="L70" s="231">
        <v>0</v>
      </c>
      <c r="M70" s="231">
        <v>0</v>
      </c>
      <c r="N70" s="231">
        <v>0</v>
      </c>
    </row>
    <row r="71" spans="1:14" ht="12.75" customHeight="1">
      <c r="A71" s="178" t="s">
        <v>214</v>
      </c>
      <c r="B71" s="178" t="s">
        <v>162</v>
      </c>
      <c r="C71" s="241">
        <v>1</v>
      </c>
      <c r="D71" s="241">
        <v>1</v>
      </c>
      <c r="E71" s="227">
        <v>0</v>
      </c>
      <c r="F71" s="227">
        <v>0</v>
      </c>
      <c r="G71" s="252">
        <v>3</v>
      </c>
      <c r="H71" s="252">
        <v>4</v>
      </c>
      <c r="I71" s="251">
        <v>5</v>
      </c>
      <c r="J71" s="170">
        <v>6</v>
      </c>
      <c r="K71" s="67">
        <v>7</v>
      </c>
      <c r="L71" s="67">
        <v>6</v>
      </c>
      <c r="M71" s="231">
        <v>6</v>
      </c>
      <c r="N71" s="67">
        <v>4</v>
      </c>
    </row>
    <row r="72" spans="1:14" ht="12.75" customHeight="1">
      <c r="A72" s="178" t="s">
        <v>278</v>
      </c>
      <c r="B72" s="178" t="s">
        <v>8</v>
      </c>
      <c r="C72" s="227">
        <v>0</v>
      </c>
      <c r="D72" s="227">
        <v>0</v>
      </c>
      <c r="E72" s="241">
        <v>1</v>
      </c>
      <c r="F72" s="227">
        <v>0</v>
      </c>
      <c r="G72" s="227">
        <v>0</v>
      </c>
      <c r="H72" s="227">
        <v>0</v>
      </c>
      <c r="I72" s="334">
        <v>0</v>
      </c>
      <c r="J72" s="261" t="s">
        <v>634</v>
      </c>
      <c r="K72" s="231">
        <v>0</v>
      </c>
      <c r="L72" s="231">
        <v>0</v>
      </c>
      <c r="M72" s="231">
        <v>0</v>
      </c>
      <c r="N72" s="231">
        <v>0</v>
      </c>
    </row>
    <row r="73" spans="1:14" ht="12.75" customHeight="1">
      <c r="A73" s="178" t="s">
        <v>215</v>
      </c>
      <c r="B73" s="178" t="s">
        <v>204</v>
      </c>
      <c r="C73" s="227">
        <v>0</v>
      </c>
      <c r="D73" s="227">
        <v>0</v>
      </c>
      <c r="E73" s="227">
        <v>0</v>
      </c>
      <c r="F73" s="227">
        <v>0</v>
      </c>
      <c r="G73" s="227">
        <v>0</v>
      </c>
      <c r="H73" s="227">
        <v>0</v>
      </c>
      <c r="I73" s="334">
        <v>0</v>
      </c>
      <c r="J73" s="261" t="s">
        <v>634</v>
      </c>
      <c r="K73" s="231">
        <v>0</v>
      </c>
      <c r="L73" s="231">
        <v>0</v>
      </c>
      <c r="M73" s="231">
        <v>0</v>
      </c>
      <c r="N73" s="231">
        <v>0</v>
      </c>
    </row>
    <row r="74" spans="1:14" ht="12.75" customHeight="1">
      <c r="A74" s="279" t="s">
        <v>523</v>
      </c>
      <c r="B74" s="279" t="s">
        <v>8</v>
      </c>
      <c r="C74" s="227">
        <v>0</v>
      </c>
      <c r="D74" s="227">
        <v>0</v>
      </c>
      <c r="E74" s="227">
        <v>0</v>
      </c>
      <c r="F74" s="227">
        <v>0</v>
      </c>
      <c r="G74" s="227">
        <v>0</v>
      </c>
      <c r="H74" s="227">
        <v>1</v>
      </c>
      <c r="I74" s="334">
        <v>0</v>
      </c>
      <c r="J74" s="261" t="s">
        <v>634</v>
      </c>
      <c r="K74" s="231">
        <v>0</v>
      </c>
      <c r="L74" s="231">
        <v>0</v>
      </c>
      <c r="M74" s="231">
        <v>0</v>
      </c>
      <c r="N74" s="231">
        <v>0</v>
      </c>
    </row>
    <row r="75" spans="1:14" ht="12.75" customHeight="1">
      <c r="A75" s="203" t="s">
        <v>682</v>
      </c>
      <c r="B75" s="203" t="s">
        <v>597</v>
      </c>
      <c r="C75" s="227">
        <v>0</v>
      </c>
      <c r="D75" s="227">
        <v>0</v>
      </c>
      <c r="E75" s="227">
        <v>0</v>
      </c>
      <c r="F75" s="227">
        <v>0</v>
      </c>
      <c r="G75" s="227">
        <v>0</v>
      </c>
      <c r="H75" s="227">
        <v>0</v>
      </c>
      <c r="I75" s="227">
        <v>0</v>
      </c>
      <c r="J75" s="227">
        <v>0</v>
      </c>
      <c r="K75" s="227">
        <v>0</v>
      </c>
      <c r="L75" s="67">
        <v>2</v>
      </c>
      <c r="M75" s="231">
        <v>1</v>
      </c>
      <c r="N75" s="231">
        <v>1</v>
      </c>
    </row>
    <row r="76" spans="1:14" ht="12.75" customHeight="1">
      <c r="A76" s="178" t="s">
        <v>323</v>
      </c>
      <c r="B76" s="178" t="s">
        <v>324</v>
      </c>
      <c r="C76" s="227">
        <v>0</v>
      </c>
      <c r="D76" s="227">
        <v>0</v>
      </c>
      <c r="E76" s="227">
        <v>0</v>
      </c>
      <c r="F76" s="252">
        <v>1</v>
      </c>
      <c r="G76" s="252">
        <v>1</v>
      </c>
      <c r="H76" s="227">
        <v>0</v>
      </c>
      <c r="I76" s="334">
        <v>0</v>
      </c>
      <c r="J76" s="261" t="s">
        <v>634</v>
      </c>
      <c r="K76" s="231">
        <v>0</v>
      </c>
      <c r="L76" s="231">
        <v>0</v>
      </c>
      <c r="M76" s="231">
        <v>0</v>
      </c>
      <c r="N76" s="231">
        <v>0</v>
      </c>
    </row>
    <row r="77" spans="1:14" ht="12.75" customHeight="1">
      <c r="A77" s="178" t="s">
        <v>216</v>
      </c>
      <c r="B77" s="178" t="s">
        <v>204</v>
      </c>
      <c r="C77" s="227">
        <v>0</v>
      </c>
      <c r="D77" s="227">
        <v>0</v>
      </c>
      <c r="E77" s="227">
        <v>0</v>
      </c>
      <c r="F77" s="227">
        <v>0</v>
      </c>
      <c r="G77" s="227">
        <v>0</v>
      </c>
      <c r="H77" s="227">
        <v>0</v>
      </c>
      <c r="I77" s="334">
        <v>0</v>
      </c>
      <c r="J77" s="261" t="s">
        <v>634</v>
      </c>
      <c r="K77" s="231">
        <v>0</v>
      </c>
      <c r="L77" s="231">
        <v>0</v>
      </c>
      <c r="M77" s="231">
        <v>0</v>
      </c>
      <c r="N77" s="231">
        <v>0</v>
      </c>
    </row>
    <row r="78" spans="1:14" ht="12.75" customHeight="1">
      <c r="A78" s="279" t="s">
        <v>524</v>
      </c>
      <c r="B78" s="279" t="s">
        <v>8</v>
      </c>
      <c r="C78" s="227">
        <v>0</v>
      </c>
      <c r="D78" s="227">
        <v>0</v>
      </c>
      <c r="E78" s="227">
        <v>0</v>
      </c>
      <c r="F78" s="227">
        <v>0</v>
      </c>
      <c r="G78" s="227">
        <v>0</v>
      </c>
      <c r="H78" s="227">
        <v>1</v>
      </c>
      <c r="I78" s="334">
        <v>0</v>
      </c>
      <c r="J78" s="261" t="s">
        <v>634</v>
      </c>
      <c r="K78" s="231">
        <v>1</v>
      </c>
      <c r="L78" s="231">
        <v>1</v>
      </c>
      <c r="M78" s="231">
        <v>1</v>
      </c>
      <c r="N78" s="231">
        <v>1</v>
      </c>
    </row>
    <row r="79" spans="1:14" ht="12.75" customHeight="1">
      <c r="A79" s="203" t="s">
        <v>685</v>
      </c>
      <c r="B79" s="203" t="s">
        <v>8</v>
      </c>
      <c r="C79" s="227">
        <v>0</v>
      </c>
      <c r="D79" s="227">
        <v>0</v>
      </c>
      <c r="E79" s="227">
        <v>0</v>
      </c>
      <c r="F79" s="227">
        <v>0</v>
      </c>
      <c r="G79" s="227">
        <v>0</v>
      </c>
      <c r="H79" s="227">
        <v>0</v>
      </c>
      <c r="I79" s="227">
        <v>0</v>
      </c>
      <c r="J79" s="227">
        <v>0</v>
      </c>
      <c r="K79" s="227">
        <v>0</v>
      </c>
      <c r="L79" s="231">
        <v>1</v>
      </c>
      <c r="M79" s="231">
        <v>1</v>
      </c>
      <c r="N79" s="231">
        <v>1</v>
      </c>
    </row>
    <row r="80" spans="1:14" ht="12.75" customHeight="1">
      <c r="A80" s="178" t="s">
        <v>217</v>
      </c>
      <c r="B80" s="178" t="s">
        <v>204</v>
      </c>
      <c r="C80" s="241">
        <v>1</v>
      </c>
      <c r="D80" s="227">
        <v>0</v>
      </c>
      <c r="E80" s="227">
        <v>0</v>
      </c>
      <c r="F80" s="227">
        <v>0</v>
      </c>
      <c r="G80" s="227">
        <v>0</v>
      </c>
      <c r="H80" s="227">
        <v>0</v>
      </c>
      <c r="I80" s="244">
        <v>1</v>
      </c>
      <c r="J80" s="231">
        <v>1</v>
      </c>
      <c r="K80" s="231">
        <v>0</v>
      </c>
      <c r="L80" s="231">
        <v>0</v>
      </c>
      <c r="M80" s="231">
        <v>0</v>
      </c>
      <c r="N80" s="231">
        <v>0</v>
      </c>
    </row>
    <row r="81" spans="1:14" ht="12.75" customHeight="1">
      <c r="A81" s="178" t="s">
        <v>218</v>
      </c>
      <c r="B81" s="178" t="s">
        <v>8</v>
      </c>
      <c r="C81" s="241">
        <v>1</v>
      </c>
      <c r="D81" s="241">
        <v>1</v>
      </c>
      <c r="E81" s="227">
        <v>0</v>
      </c>
      <c r="F81" s="227">
        <v>0</v>
      </c>
      <c r="G81" s="227">
        <v>0</v>
      </c>
      <c r="H81" s="227">
        <v>0</v>
      </c>
      <c r="I81" s="334">
        <v>0</v>
      </c>
      <c r="J81" s="261" t="s">
        <v>634</v>
      </c>
      <c r="K81" s="231">
        <v>0</v>
      </c>
      <c r="L81" s="231">
        <v>0</v>
      </c>
      <c r="M81" s="231">
        <v>0</v>
      </c>
      <c r="N81" s="231">
        <v>0</v>
      </c>
    </row>
    <row r="82" spans="1:9" ht="12.75" customHeight="1">
      <c r="A82" s="178"/>
      <c r="B82" s="178"/>
      <c r="C82" s="336"/>
      <c r="D82" s="336"/>
      <c r="E82" s="336"/>
      <c r="I82" s="170"/>
    </row>
    <row r="83" spans="1:9" ht="12.75" customHeight="1">
      <c r="A83" s="67" t="s">
        <v>292</v>
      </c>
      <c r="C83" s="335"/>
      <c r="I83" s="170"/>
    </row>
    <row r="84" spans="1:9" ht="12.75" customHeight="1">
      <c r="A84" s="67" t="s">
        <v>296</v>
      </c>
      <c r="I84" s="170"/>
    </row>
    <row r="87" ht="12.75" customHeight="1">
      <c r="A87" s="129" t="s">
        <v>6</v>
      </c>
    </row>
    <row r="88" spans="1:2" ht="12.75" customHeight="1">
      <c r="A88" s="129" t="s">
        <v>646</v>
      </c>
      <c r="B88" s="67" t="s">
        <v>557</v>
      </c>
    </row>
  </sheetData>
  <sheetProtection/>
  <mergeCells count="2">
    <mergeCell ref="A5:B6"/>
    <mergeCell ref="C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42.28125" style="2" customWidth="1"/>
    <col min="2" max="8" width="7.57421875" style="2" bestFit="1" customWidth="1"/>
    <col min="9" max="9" width="8.00390625" style="2" customWidth="1"/>
    <col min="10" max="10" width="8.421875" style="2" customWidth="1"/>
    <col min="11" max="11" width="7.57421875" style="2" customWidth="1"/>
    <col min="12" max="13" width="7.8515625" style="2" customWidth="1"/>
    <col min="14" max="16384" width="11.421875" style="2" customWidth="1"/>
  </cols>
  <sheetData>
    <row r="1" ht="12.75" customHeight="1">
      <c r="A1" s="2" t="s">
        <v>219</v>
      </c>
    </row>
    <row r="2" ht="12.75" customHeight="1">
      <c r="A2" s="41" t="s">
        <v>747</v>
      </c>
    </row>
    <row r="5" spans="1:11" ht="24" customHeight="1">
      <c r="A5" s="423" t="s">
        <v>114</v>
      </c>
      <c r="B5" s="393" t="s">
        <v>101</v>
      </c>
      <c r="C5" s="413"/>
      <c r="D5" s="413"/>
      <c r="E5" s="413"/>
      <c r="F5" s="413"/>
      <c r="G5" s="413"/>
      <c r="H5" s="408"/>
      <c r="I5" s="409"/>
      <c r="J5" s="409"/>
      <c r="K5" s="409"/>
    </row>
    <row r="6" spans="1:13" s="6" customFormat="1" ht="12.75">
      <c r="A6" s="423"/>
      <c r="B6" s="91" t="s">
        <v>42</v>
      </c>
      <c r="C6" s="91" t="s">
        <v>43</v>
      </c>
      <c r="D6" s="91" t="s">
        <v>273</v>
      </c>
      <c r="E6" s="85" t="s">
        <v>316</v>
      </c>
      <c r="F6" s="85" t="s">
        <v>489</v>
      </c>
      <c r="G6" s="85" t="s">
        <v>513</v>
      </c>
      <c r="H6" s="210" t="s">
        <v>593</v>
      </c>
      <c r="I6" s="45" t="s">
        <v>633</v>
      </c>
      <c r="J6" s="45" t="s">
        <v>649</v>
      </c>
      <c r="K6" s="45" t="s">
        <v>678</v>
      </c>
      <c r="L6" s="45" t="s">
        <v>688</v>
      </c>
      <c r="M6" s="45" t="s">
        <v>738</v>
      </c>
    </row>
    <row r="7" spans="1:13" ht="24" customHeight="1">
      <c r="A7" s="178" t="s">
        <v>160</v>
      </c>
      <c r="B7" s="241">
        <v>19</v>
      </c>
      <c r="C7" s="241">
        <v>21</v>
      </c>
      <c r="D7" s="241">
        <f>SUM(D8:D18)</f>
        <v>21</v>
      </c>
      <c r="E7" s="241">
        <v>25</v>
      </c>
      <c r="F7" s="241">
        <v>28</v>
      </c>
      <c r="G7" s="253">
        <v>35</v>
      </c>
      <c r="H7" s="249">
        <v>33</v>
      </c>
      <c r="I7" s="249">
        <v>37</v>
      </c>
      <c r="J7" s="253">
        <v>35</v>
      </c>
      <c r="K7" s="253">
        <v>34</v>
      </c>
      <c r="L7" s="253">
        <v>38</v>
      </c>
      <c r="M7" s="253">
        <v>37</v>
      </c>
    </row>
    <row r="8" spans="1:13" ht="12.75">
      <c r="A8" s="67" t="s">
        <v>220</v>
      </c>
      <c r="B8" s="241">
        <v>1</v>
      </c>
      <c r="C8" s="227">
        <v>0</v>
      </c>
      <c r="D8" s="227">
        <v>0</v>
      </c>
      <c r="E8" s="227">
        <v>0</v>
      </c>
      <c r="F8" s="241">
        <v>1</v>
      </c>
      <c r="G8" s="227">
        <v>0</v>
      </c>
      <c r="H8" s="231">
        <v>0</v>
      </c>
      <c r="I8" s="48" t="s">
        <v>634</v>
      </c>
      <c r="J8" s="48" t="s">
        <v>634</v>
      </c>
      <c r="K8" s="231">
        <v>0</v>
      </c>
      <c r="L8" s="231">
        <v>0</v>
      </c>
      <c r="M8" s="231">
        <v>0</v>
      </c>
    </row>
    <row r="9" spans="1:13" ht="12.75">
      <c r="A9" s="128" t="s">
        <v>153</v>
      </c>
      <c r="B9" s="227">
        <v>0</v>
      </c>
      <c r="C9" s="227">
        <v>0</v>
      </c>
      <c r="D9" s="227">
        <v>0</v>
      </c>
      <c r="E9" s="227">
        <v>0</v>
      </c>
      <c r="F9" s="227">
        <v>0</v>
      </c>
      <c r="G9" s="252">
        <v>2</v>
      </c>
      <c r="H9" s="245">
        <v>5</v>
      </c>
      <c r="I9" s="231">
        <v>4</v>
      </c>
      <c r="J9" s="231">
        <v>3</v>
      </c>
      <c r="K9" s="231">
        <v>6</v>
      </c>
      <c r="L9" s="231">
        <v>8</v>
      </c>
      <c r="M9" s="231">
        <v>6</v>
      </c>
    </row>
    <row r="10" spans="1:13" ht="12.75">
      <c r="A10" s="128" t="s">
        <v>151</v>
      </c>
      <c r="B10" s="227">
        <v>0</v>
      </c>
      <c r="C10" s="227">
        <v>0</v>
      </c>
      <c r="D10" s="227">
        <v>0</v>
      </c>
      <c r="E10" s="227">
        <v>0</v>
      </c>
      <c r="F10" s="227">
        <v>0</v>
      </c>
      <c r="G10" s="252">
        <v>15</v>
      </c>
      <c r="H10" s="245">
        <v>10</v>
      </c>
      <c r="I10" s="231">
        <v>11</v>
      </c>
      <c r="J10" s="231">
        <v>12</v>
      </c>
      <c r="K10" s="231">
        <v>9</v>
      </c>
      <c r="L10" s="231">
        <v>10</v>
      </c>
      <c r="M10" s="231">
        <v>9</v>
      </c>
    </row>
    <row r="11" spans="1:13" ht="12.75" customHeight="1">
      <c r="A11" s="67" t="s">
        <v>221</v>
      </c>
      <c r="B11" s="227">
        <v>0</v>
      </c>
      <c r="C11" s="241">
        <v>1</v>
      </c>
      <c r="D11" s="227">
        <v>0</v>
      </c>
      <c r="E11" s="227">
        <v>0</v>
      </c>
      <c r="F11" s="241">
        <v>2</v>
      </c>
      <c r="G11" s="227">
        <v>0</v>
      </c>
      <c r="H11" s="231">
        <v>0</v>
      </c>
      <c r="I11" s="48" t="s">
        <v>634</v>
      </c>
      <c r="J11" s="48" t="s">
        <v>634</v>
      </c>
      <c r="K11" s="231">
        <v>0</v>
      </c>
      <c r="L11" s="231">
        <v>0</v>
      </c>
      <c r="M11" s="231">
        <v>0</v>
      </c>
    </row>
    <row r="12" spans="1:13" ht="12.75" customHeight="1">
      <c r="A12" s="67" t="s">
        <v>222</v>
      </c>
      <c r="B12" s="241">
        <v>2</v>
      </c>
      <c r="C12" s="241">
        <v>3</v>
      </c>
      <c r="D12" s="241">
        <v>1</v>
      </c>
      <c r="E12" s="227">
        <v>1</v>
      </c>
      <c r="F12" s="227">
        <v>2</v>
      </c>
      <c r="G12" s="227">
        <v>0</v>
      </c>
      <c r="H12" s="248">
        <v>0</v>
      </c>
      <c r="I12" s="48" t="s">
        <v>634</v>
      </c>
      <c r="J12" s="48" t="s">
        <v>634</v>
      </c>
      <c r="K12" s="231">
        <v>0</v>
      </c>
      <c r="L12" s="231">
        <v>0</v>
      </c>
      <c r="M12" s="231">
        <v>0</v>
      </c>
    </row>
    <row r="13" spans="1:13" ht="12.75" customHeight="1">
      <c r="A13" s="128" t="s">
        <v>156</v>
      </c>
      <c r="B13" s="227">
        <v>0</v>
      </c>
      <c r="C13" s="227">
        <v>0</v>
      </c>
      <c r="D13" s="227">
        <v>0</v>
      </c>
      <c r="E13" s="227">
        <v>0</v>
      </c>
      <c r="F13" s="227">
        <v>0</v>
      </c>
      <c r="G13" s="252">
        <v>3</v>
      </c>
      <c r="H13" s="245">
        <v>5</v>
      </c>
      <c r="I13" s="231">
        <v>5</v>
      </c>
      <c r="J13" s="231">
        <v>3</v>
      </c>
      <c r="K13" s="231">
        <v>5</v>
      </c>
      <c r="L13" s="231">
        <v>1</v>
      </c>
      <c r="M13" s="231">
        <v>5</v>
      </c>
    </row>
    <row r="14" spans="1:13" ht="12.75" customHeight="1">
      <c r="A14" s="67" t="s">
        <v>223</v>
      </c>
      <c r="B14" s="227">
        <v>0</v>
      </c>
      <c r="C14" s="227">
        <v>0</v>
      </c>
      <c r="D14" s="241">
        <v>1</v>
      </c>
      <c r="E14" s="241">
        <v>2</v>
      </c>
      <c r="F14" s="241">
        <v>3</v>
      </c>
      <c r="G14" s="227">
        <v>0</v>
      </c>
      <c r="H14" s="248">
        <v>0</v>
      </c>
      <c r="I14" s="48" t="s">
        <v>634</v>
      </c>
      <c r="J14" s="48" t="s">
        <v>634</v>
      </c>
      <c r="K14" s="231">
        <v>0</v>
      </c>
      <c r="L14" s="231">
        <v>0</v>
      </c>
      <c r="M14" s="231">
        <v>0</v>
      </c>
    </row>
    <row r="15" spans="1:13" ht="12.75" customHeight="1">
      <c r="A15" s="67" t="s">
        <v>224</v>
      </c>
      <c r="B15" s="241">
        <v>3</v>
      </c>
      <c r="C15" s="241">
        <v>3</v>
      </c>
      <c r="D15" s="241">
        <v>2</v>
      </c>
      <c r="E15" s="241">
        <v>1</v>
      </c>
      <c r="F15" s="241">
        <v>2</v>
      </c>
      <c r="G15" s="227">
        <v>0</v>
      </c>
      <c r="H15" s="251">
        <v>0</v>
      </c>
      <c r="I15" s="261" t="s">
        <v>634</v>
      </c>
      <c r="J15" s="48" t="s">
        <v>634</v>
      </c>
      <c r="K15" s="231">
        <v>0</v>
      </c>
      <c r="L15" s="231">
        <v>0</v>
      </c>
      <c r="M15" s="231">
        <v>0</v>
      </c>
    </row>
    <row r="16" spans="1:13" ht="12.75" customHeight="1">
      <c r="A16" s="128" t="s">
        <v>527</v>
      </c>
      <c r="B16" s="227">
        <v>0</v>
      </c>
      <c r="C16" s="227">
        <v>0</v>
      </c>
      <c r="D16" s="227">
        <v>0</v>
      </c>
      <c r="E16" s="227">
        <v>0</v>
      </c>
      <c r="F16" s="227">
        <v>0</v>
      </c>
      <c r="G16" s="252">
        <v>3</v>
      </c>
      <c r="H16" s="245">
        <v>1</v>
      </c>
      <c r="I16" s="231">
        <v>1</v>
      </c>
      <c r="J16" s="231">
        <v>3</v>
      </c>
      <c r="K16" s="231">
        <v>2</v>
      </c>
      <c r="L16" s="231">
        <v>2</v>
      </c>
      <c r="M16" s="231">
        <v>2</v>
      </c>
    </row>
    <row r="17" spans="1:13" ht="12.75" customHeight="1">
      <c r="A17" s="67" t="s">
        <v>225</v>
      </c>
      <c r="B17" s="241">
        <v>7</v>
      </c>
      <c r="C17" s="241">
        <v>7</v>
      </c>
      <c r="D17" s="241">
        <v>7</v>
      </c>
      <c r="E17" s="241">
        <v>9</v>
      </c>
      <c r="F17" s="241">
        <v>8</v>
      </c>
      <c r="G17" s="227">
        <v>0</v>
      </c>
      <c r="H17" s="251">
        <v>0</v>
      </c>
      <c r="I17" s="261" t="s">
        <v>634</v>
      </c>
      <c r="J17" s="48" t="s">
        <v>634</v>
      </c>
      <c r="K17" s="231">
        <v>0</v>
      </c>
      <c r="L17" s="231">
        <v>0</v>
      </c>
      <c r="M17" s="231">
        <v>0</v>
      </c>
    </row>
    <row r="18" spans="1:13" ht="12.75" customHeight="1">
      <c r="A18" s="67" t="s">
        <v>226</v>
      </c>
      <c r="B18" s="241">
        <v>6</v>
      </c>
      <c r="C18" s="241">
        <v>7</v>
      </c>
      <c r="D18" s="241">
        <v>10</v>
      </c>
      <c r="E18" s="241">
        <v>12</v>
      </c>
      <c r="F18" s="241">
        <v>10</v>
      </c>
      <c r="G18" s="227">
        <v>0</v>
      </c>
      <c r="H18" s="251">
        <v>0</v>
      </c>
      <c r="I18" s="261" t="s">
        <v>634</v>
      </c>
      <c r="J18" s="48" t="s">
        <v>634</v>
      </c>
      <c r="K18" s="231">
        <v>0</v>
      </c>
      <c r="L18" s="231">
        <v>0</v>
      </c>
      <c r="M18" s="231">
        <v>0</v>
      </c>
    </row>
    <row r="19" spans="1:13" ht="12.75" customHeight="1">
      <c r="A19" s="128" t="s">
        <v>155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52">
        <v>5</v>
      </c>
      <c r="H19" s="245">
        <v>6</v>
      </c>
      <c r="I19" s="231">
        <v>9</v>
      </c>
      <c r="J19" s="231">
        <v>11</v>
      </c>
      <c r="K19" s="231">
        <v>10</v>
      </c>
      <c r="L19" s="231">
        <v>11</v>
      </c>
      <c r="M19" s="231">
        <v>9</v>
      </c>
    </row>
    <row r="20" spans="1:13" ht="12.75" customHeight="1">
      <c r="A20" s="128" t="s">
        <v>152</v>
      </c>
      <c r="B20" s="227">
        <v>0</v>
      </c>
      <c r="C20" s="227">
        <v>0</v>
      </c>
      <c r="D20" s="227">
        <v>0</v>
      </c>
      <c r="E20" s="227">
        <v>0</v>
      </c>
      <c r="F20" s="227">
        <v>0</v>
      </c>
      <c r="G20" s="252">
        <v>7</v>
      </c>
      <c r="H20" s="245">
        <v>6</v>
      </c>
      <c r="I20" s="231">
        <v>7</v>
      </c>
      <c r="J20" s="231">
        <v>3</v>
      </c>
      <c r="K20" s="231">
        <v>2</v>
      </c>
      <c r="L20" s="231">
        <v>6</v>
      </c>
      <c r="M20" s="231">
        <v>6</v>
      </c>
    </row>
    <row r="21" spans="1:7" ht="12.75" customHeight="1">
      <c r="A21" s="67"/>
      <c r="B21" s="211"/>
      <c r="C21" s="211"/>
      <c r="D21" s="211"/>
      <c r="E21" s="67"/>
      <c r="F21" s="67"/>
      <c r="G21" s="67"/>
    </row>
    <row r="22" spans="1:7" ht="12.75" customHeight="1">
      <c r="A22" s="67" t="s">
        <v>285</v>
      </c>
      <c r="B22" s="67"/>
      <c r="C22" s="67"/>
      <c r="D22" s="67"/>
      <c r="E22" s="67"/>
      <c r="F22" s="67"/>
      <c r="G22" s="67"/>
    </row>
    <row r="23" spans="1:7" ht="12.75" customHeight="1">
      <c r="A23" s="67" t="s">
        <v>296</v>
      </c>
      <c r="B23" s="67"/>
      <c r="C23" s="67"/>
      <c r="D23" s="67"/>
      <c r="E23" s="67"/>
      <c r="F23" s="67"/>
      <c r="G23" s="67"/>
    </row>
    <row r="24" spans="1:7" ht="12.75" customHeight="1">
      <c r="A24" s="67"/>
      <c r="B24" s="67"/>
      <c r="C24" s="67"/>
      <c r="D24" s="67"/>
      <c r="E24" s="67"/>
      <c r="F24" s="67"/>
      <c r="G24" s="67"/>
    </row>
    <row r="25" spans="1:7" ht="12.75" customHeight="1">
      <c r="A25" s="67"/>
      <c r="B25" s="67"/>
      <c r="C25" s="67"/>
      <c r="D25" s="67"/>
      <c r="E25" s="67"/>
      <c r="F25" s="67"/>
      <c r="G25" s="67"/>
    </row>
    <row r="26" spans="1:7" ht="12.75" customHeight="1">
      <c r="A26" s="67"/>
      <c r="B26" s="67"/>
      <c r="C26" s="67"/>
      <c r="D26" s="67"/>
      <c r="E26" s="67"/>
      <c r="F26" s="67"/>
      <c r="G26" s="67"/>
    </row>
    <row r="27" spans="1:7" ht="12.75" customHeight="1">
      <c r="A27" s="67"/>
      <c r="B27" s="67"/>
      <c r="C27" s="67"/>
      <c r="D27" s="67"/>
      <c r="E27" s="67"/>
      <c r="F27" s="67"/>
      <c r="G27" s="67"/>
    </row>
    <row r="28" spans="1:7" ht="12.75" customHeight="1">
      <c r="A28" s="67"/>
      <c r="B28" s="67"/>
      <c r="C28" s="67"/>
      <c r="D28" s="67"/>
      <c r="E28" s="67"/>
      <c r="F28" s="67"/>
      <c r="G28" s="67"/>
    </row>
    <row r="29" spans="1:7" ht="12.75" customHeight="1">
      <c r="A29" s="67"/>
      <c r="B29" s="67"/>
      <c r="C29" s="67"/>
      <c r="D29" s="67"/>
      <c r="E29" s="67"/>
      <c r="F29" s="67"/>
      <c r="G29" s="67"/>
    </row>
    <row r="30" spans="1:7" ht="12.75" customHeight="1">
      <c r="A30" s="67"/>
      <c r="B30" s="67"/>
      <c r="C30" s="67"/>
      <c r="D30" s="67"/>
      <c r="E30" s="67"/>
      <c r="F30" s="67"/>
      <c r="G30" s="67"/>
    </row>
    <row r="31" spans="1:7" ht="12.75" customHeight="1">
      <c r="A31" s="67"/>
      <c r="B31" s="67"/>
      <c r="C31" s="67"/>
      <c r="D31" s="67"/>
      <c r="E31" s="67"/>
      <c r="F31" s="67"/>
      <c r="G31" s="67"/>
    </row>
    <row r="32" spans="1:7" ht="12.75" customHeight="1">
      <c r="A32" s="67"/>
      <c r="B32" s="67"/>
      <c r="C32" s="67"/>
      <c r="D32" s="67"/>
      <c r="E32" s="67"/>
      <c r="F32" s="67"/>
      <c r="G32" s="67"/>
    </row>
    <row r="33" spans="1:7" ht="12.75" customHeight="1">
      <c r="A33" s="67"/>
      <c r="B33" s="67"/>
      <c r="C33" s="67"/>
      <c r="D33" s="67"/>
      <c r="E33" s="67"/>
      <c r="F33" s="67"/>
      <c r="G33" s="67"/>
    </row>
    <row r="34" spans="1:7" ht="12.75" customHeight="1">
      <c r="A34" s="67"/>
      <c r="B34" s="67"/>
      <c r="C34" s="67"/>
      <c r="D34" s="67"/>
      <c r="E34" s="67"/>
      <c r="F34" s="67"/>
      <c r="G34" s="67"/>
    </row>
    <row r="35" spans="1:7" ht="12.75" customHeight="1">
      <c r="A35" s="67"/>
      <c r="B35" s="67"/>
      <c r="C35" s="67"/>
      <c r="D35" s="67"/>
      <c r="E35" s="67"/>
      <c r="F35" s="67"/>
      <c r="G35" s="67"/>
    </row>
    <row r="36" spans="1:7" ht="12.75" customHeight="1">
      <c r="A36" s="67"/>
      <c r="B36" s="67"/>
      <c r="C36" s="67"/>
      <c r="D36" s="67"/>
      <c r="E36" s="67"/>
      <c r="F36" s="67"/>
      <c r="G36" s="67"/>
    </row>
    <row r="37" spans="1:7" ht="12.75" customHeight="1">
      <c r="A37" s="67"/>
      <c r="B37" s="67"/>
      <c r="C37" s="67"/>
      <c r="D37" s="67"/>
      <c r="E37" s="67"/>
      <c r="F37" s="67"/>
      <c r="G37" s="67"/>
    </row>
    <row r="38" spans="1:7" ht="12.75" customHeight="1">
      <c r="A38" s="67"/>
      <c r="B38" s="67"/>
      <c r="C38" s="67"/>
      <c r="D38" s="67"/>
      <c r="E38" s="67"/>
      <c r="F38" s="67"/>
      <c r="G38" s="67"/>
    </row>
    <row r="39" spans="1:7" ht="12.75" customHeight="1">
      <c r="A39" s="67"/>
      <c r="B39" s="67"/>
      <c r="C39" s="67"/>
      <c r="D39" s="67"/>
      <c r="E39" s="67"/>
      <c r="F39" s="67"/>
      <c r="G39" s="67"/>
    </row>
    <row r="40" spans="1:7" ht="12.75" customHeight="1">
      <c r="A40" s="67"/>
      <c r="B40" s="67"/>
      <c r="C40" s="67"/>
      <c r="D40" s="67"/>
      <c r="E40" s="67"/>
      <c r="F40" s="67"/>
      <c r="G40" s="67"/>
    </row>
    <row r="41" spans="1:7" ht="12.75" customHeight="1">
      <c r="A41" s="67"/>
      <c r="B41" s="67"/>
      <c r="C41" s="67"/>
      <c r="D41" s="67"/>
      <c r="E41" s="67"/>
      <c r="F41" s="67"/>
      <c r="G41" s="67"/>
    </row>
    <row r="42" spans="1:7" ht="12.75" customHeight="1">
      <c r="A42" s="67"/>
      <c r="B42" s="67"/>
      <c r="C42" s="67"/>
      <c r="D42" s="67"/>
      <c r="E42" s="67"/>
      <c r="F42" s="67"/>
      <c r="G42" s="67"/>
    </row>
    <row r="43" spans="1:7" ht="12.75" customHeight="1">
      <c r="A43" s="67"/>
      <c r="B43" s="67"/>
      <c r="C43" s="67"/>
      <c r="D43" s="67"/>
      <c r="E43" s="67"/>
      <c r="F43" s="67"/>
      <c r="G43" s="67"/>
    </row>
    <row r="44" spans="1:7" ht="12.75" customHeight="1">
      <c r="A44" s="67"/>
      <c r="B44" s="67"/>
      <c r="C44" s="67"/>
      <c r="D44" s="67"/>
      <c r="E44" s="67"/>
      <c r="F44" s="67"/>
      <c r="G44" s="67"/>
    </row>
  </sheetData>
  <sheetProtection/>
  <mergeCells count="2">
    <mergeCell ref="A5:A6"/>
    <mergeCell ref="B5:K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7.421875" style="41" customWidth="1"/>
    <col min="2" max="2" width="7.57421875" style="41" customWidth="1"/>
    <col min="3" max="3" width="13.00390625" style="41" bestFit="1" customWidth="1"/>
    <col min="4" max="4" width="11.00390625" style="41" bestFit="1" customWidth="1"/>
    <col min="5" max="16384" width="11.421875" style="41" customWidth="1"/>
  </cols>
  <sheetData>
    <row r="1" ht="12.75" customHeight="1">
      <c r="A1" s="41" t="s">
        <v>228</v>
      </c>
    </row>
    <row r="2" ht="12.75" customHeight="1">
      <c r="A2" s="41" t="s">
        <v>785</v>
      </c>
    </row>
    <row r="5" spans="1:4" ht="24" customHeight="1">
      <c r="A5" s="38" t="s">
        <v>21</v>
      </c>
      <c r="B5" s="76" t="s">
        <v>55</v>
      </c>
      <c r="C5" s="42" t="s">
        <v>47</v>
      </c>
      <c r="D5" s="42" t="s">
        <v>227</v>
      </c>
    </row>
    <row r="6" spans="1:4" ht="12.75">
      <c r="A6" s="38">
        <v>1963</v>
      </c>
      <c r="B6" s="83">
        <v>332</v>
      </c>
      <c r="C6" s="89">
        <v>10</v>
      </c>
      <c r="D6" s="83">
        <v>6</v>
      </c>
    </row>
    <row r="7" spans="1:4" ht="12.75">
      <c r="A7" s="38">
        <v>1970</v>
      </c>
      <c r="B7" s="83">
        <v>859</v>
      </c>
      <c r="C7" s="89">
        <v>29</v>
      </c>
      <c r="D7" s="83">
        <v>12</v>
      </c>
    </row>
    <row r="8" spans="1:4" s="45" customFormat="1" ht="12.75">
      <c r="A8" s="47">
        <v>1980</v>
      </c>
      <c r="B8" s="122">
        <v>1765</v>
      </c>
      <c r="C8" s="131">
        <v>64</v>
      </c>
      <c r="D8" s="122">
        <v>20</v>
      </c>
    </row>
    <row r="9" spans="1:4" s="45" customFormat="1" ht="12.75">
      <c r="A9" s="46">
        <v>1990</v>
      </c>
      <c r="B9" s="372">
        <v>2493</v>
      </c>
      <c r="C9" s="89">
        <v>93</v>
      </c>
      <c r="D9" s="83">
        <v>30</v>
      </c>
    </row>
    <row r="10" spans="1:4" ht="12.75">
      <c r="A10" s="39">
        <v>1991</v>
      </c>
      <c r="B10" s="372">
        <v>2486</v>
      </c>
      <c r="C10" s="89">
        <v>86</v>
      </c>
      <c r="D10" s="83">
        <v>30</v>
      </c>
    </row>
    <row r="11" spans="1:4" ht="12.75">
      <c r="A11" s="39">
        <v>1992</v>
      </c>
      <c r="B11" s="372">
        <v>2400</v>
      </c>
      <c r="C11" s="89">
        <v>82</v>
      </c>
      <c r="D11" s="83">
        <v>30</v>
      </c>
    </row>
    <row r="12" spans="1:4" ht="12.75">
      <c r="A12" s="39">
        <v>1993</v>
      </c>
      <c r="B12" s="372">
        <v>2226</v>
      </c>
      <c r="C12" s="89">
        <v>87</v>
      </c>
      <c r="D12" s="83">
        <v>30</v>
      </c>
    </row>
    <row r="13" spans="1:4" s="45" customFormat="1" ht="12.75">
      <c r="A13" s="46">
        <v>1994</v>
      </c>
      <c r="B13" s="372">
        <v>2272</v>
      </c>
      <c r="C13" s="89">
        <v>87</v>
      </c>
      <c r="D13" s="83">
        <v>36</v>
      </c>
    </row>
    <row r="14" spans="1:4" ht="12.75">
      <c r="A14" s="39">
        <v>1995</v>
      </c>
      <c r="B14" s="372">
        <v>2306</v>
      </c>
      <c r="C14" s="89">
        <v>87</v>
      </c>
      <c r="D14" s="83">
        <v>36</v>
      </c>
    </row>
    <row r="15" spans="1:4" ht="12.75">
      <c r="A15" s="39">
        <v>1996</v>
      </c>
      <c r="B15" s="372">
        <v>2307</v>
      </c>
      <c r="C15" s="89">
        <v>88</v>
      </c>
      <c r="D15" s="83">
        <v>36</v>
      </c>
    </row>
    <row r="16" spans="1:4" ht="12.75">
      <c r="A16" s="39">
        <v>1997</v>
      </c>
      <c r="B16" s="372">
        <v>2307</v>
      </c>
      <c r="C16" s="89">
        <v>86</v>
      </c>
      <c r="D16" s="83">
        <v>40</v>
      </c>
    </row>
    <row r="17" spans="1:4" ht="12.75">
      <c r="A17" s="39">
        <v>1998</v>
      </c>
      <c r="B17" s="372">
        <v>2281</v>
      </c>
      <c r="C17" s="89">
        <v>85</v>
      </c>
      <c r="D17" s="83">
        <v>40</v>
      </c>
    </row>
    <row r="18" spans="1:4" s="45" customFormat="1" ht="12.75">
      <c r="A18" s="46">
        <v>1999</v>
      </c>
      <c r="B18" s="373">
        <v>2357</v>
      </c>
      <c r="C18" s="131">
        <v>87</v>
      </c>
      <c r="D18" s="122">
        <v>40</v>
      </c>
    </row>
    <row r="19" spans="1:4" ht="12.75">
      <c r="A19" s="39">
        <v>2000</v>
      </c>
      <c r="B19" s="372">
        <v>2367</v>
      </c>
      <c r="C19" s="89">
        <v>90</v>
      </c>
      <c r="D19" s="83">
        <v>40</v>
      </c>
    </row>
    <row r="20" spans="1:4" ht="12.75">
      <c r="A20" s="39">
        <v>2001</v>
      </c>
      <c r="B20" s="372">
        <v>2334</v>
      </c>
      <c r="C20" s="89">
        <v>92</v>
      </c>
      <c r="D20" s="83">
        <v>41</v>
      </c>
    </row>
    <row r="21" spans="1:4" ht="12.75">
      <c r="A21" s="39">
        <v>2002</v>
      </c>
      <c r="B21" s="372">
        <v>2458</v>
      </c>
      <c r="C21" s="89">
        <v>91</v>
      </c>
      <c r="D21" s="83">
        <v>43</v>
      </c>
    </row>
    <row r="22" spans="1:4" ht="12.75">
      <c r="A22" s="39">
        <v>2003</v>
      </c>
      <c r="B22" s="372">
        <v>2341</v>
      </c>
      <c r="C22" s="89">
        <v>93</v>
      </c>
      <c r="D22" s="83">
        <v>49</v>
      </c>
    </row>
    <row r="23" spans="1:4" s="45" customFormat="1" ht="12.75">
      <c r="A23" s="46">
        <v>2004</v>
      </c>
      <c r="B23" s="372">
        <v>2519</v>
      </c>
      <c r="C23" s="89">
        <v>91</v>
      </c>
      <c r="D23" s="83">
        <v>44</v>
      </c>
    </row>
    <row r="24" spans="1:4" ht="12.75">
      <c r="A24" s="39">
        <v>2005</v>
      </c>
      <c r="B24" s="372">
        <v>2336</v>
      </c>
      <c r="C24" s="89">
        <v>88</v>
      </c>
      <c r="D24" s="83">
        <v>51</v>
      </c>
    </row>
    <row r="25" spans="1:4" ht="12.75">
      <c r="A25" s="39">
        <v>2006</v>
      </c>
      <c r="B25" s="372">
        <v>2555</v>
      </c>
      <c r="C25" s="89">
        <v>88</v>
      </c>
      <c r="D25" s="83">
        <v>52</v>
      </c>
    </row>
    <row r="26" spans="1:4" ht="12.75">
      <c r="A26" s="39">
        <v>2007</v>
      </c>
      <c r="B26" s="372">
        <v>2555</v>
      </c>
      <c r="C26" s="89">
        <v>85</v>
      </c>
      <c r="D26" s="83">
        <v>56</v>
      </c>
    </row>
    <row r="27" spans="1:4" ht="12.75">
      <c r="A27" s="39">
        <v>2008</v>
      </c>
      <c r="B27" s="372">
        <v>2370</v>
      </c>
      <c r="C27" s="89">
        <v>83</v>
      </c>
      <c r="D27" s="89">
        <v>60</v>
      </c>
    </row>
    <row r="28" spans="1:4" s="45" customFormat="1" ht="12.75">
      <c r="A28" s="46">
        <v>2009</v>
      </c>
      <c r="B28" s="372">
        <v>2653</v>
      </c>
      <c r="C28" s="131">
        <v>89</v>
      </c>
      <c r="D28" s="131">
        <v>54</v>
      </c>
    </row>
    <row r="29" spans="1:4" ht="12.75">
      <c r="A29" s="39">
        <v>2010</v>
      </c>
      <c r="B29" s="372">
        <v>2744</v>
      </c>
      <c r="C29" s="89">
        <v>84</v>
      </c>
      <c r="D29" s="89">
        <v>49</v>
      </c>
    </row>
    <row r="30" spans="1:4" ht="12.75">
      <c r="A30" s="39">
        <v>2011</v>
      </c>
      <c r="B30" s="372">
        <v>2687</v>
      </c>
      <c r="C30" s="89">
        <v>81</v>
      </c>
      <c r="D30" s="89">
        <v>48</v>
      </c>
    </row>
    <row r="31" spans="1:4" ht="12.75">
      <c r="A31" s="39">
        <v>2012</v>
      </c>
      <c r="B31" s="372">
        <v>2699</v>
      </c>
      <c r="C31" s="89">
        <v>78</v>
      </c>
      <c r="D31" s="89">
        <v>44</v>
      </c>
    </row>
    <row r="32" spans="1:4" ht="12.75">
      <c r="A32" s="39">
        <v>2013</v>
      </c>
      <c r="B32" s="372">
        <f>2038+576</f>
        <v>2614</v>
      </c>
      <c r="C32" s="89">
        <v>78</v>
      </c>
      <c r="D32" s="89">
        <v>44</v>
      </c>
    </row>
    <row r="33" spans="1:4" ht="12.75">
      <c r="A33" s="39">
        <v>2014</v>
      </c>
      <c r="B33" s="372">
        <f>1904+471</f>
        <v>2375</v>
      </c>
      <c r="C33" s="89">
        <v>76</v>
      </c>
      <c r="D33" s="89">
        <v>46</v>
      </c>
    </row>
    <row r="34" spans="1:4" ht="12.75">
      <c r="A34" s="39">
        <v>2015</v>
      </c>
      <c r="B34" s="372">
        <f>1980+591</f>
        <v>2571</v>
      </c>
      <c r="C34" s="89">
        <v>80</v>
      </c>
      <c r="D34" s="89">
        <v>46</v>
      </c>
    </row>
    <row r="35" spans="1:4" ht="12.75">
      <c r="A35" s="39">
        <v>2016</v>
      </c>
      <c r="B35" s="372">
        <v>2322</v>
      </c>
      <c r="C35" s="89">
        <v>77</v>
      </c>
      <c r="D35" s="89">
        <v>43</v>
      </c>
    </row>
    <row r="36" spans="1:4" ht="12.75" customHeight="1">
      <c r="A36" s="39"/>
      <c r="B36" s="89"/>
      <c r="C36" s="89"/>
      <c r="D36" s="89"/>
    </row>
    <row r="37" spans="1:4" ht="12.75" customHeight="1">
      <c r="A37" s="41" t="s">
        <v>285</v>
      </c>
      <c r="B37" s="64"/>
      <c r="C37" s="212"/>
      <c r="D37" s="70"/>
    </row>
    <row r="38" spans="1:3" ht="12.75" customHeight="1">
      <c r="A38" s="41" t="s">
        <v>296</v>
      </c>
      <c r="C38" s="129"/>
    </row>
    <row r="39" ht="12.75" customHeight="1">
      <c r="C39" s="129"/>
    </row>
    <row r="40" ht="12.75" customHeight="1">
      <c r="C40" s="129"/>
    </row>
    <row r="41" spans="1:3" ht="12.75" customHeight="1">
      <c r="A41" s="378" t="s">
        <v>314</v>
      </c>
      <c r="C41" s="129"/>
    </row>
    <row r="42" spans="1:3" ht="12.75" customHeight="1">
      <c r="A42" s="65" t="s">
        <v>554</v>
      </c>
      <c r="B42" s="41" t="s">
        <v>555</v>
      </c>
      <c r="C42" s="129"/>
    </row>
    <row r="43" spans="1:3" ht="12.75" customHeight="1">
      <c r="A43" s="41" t="s">
        <v>556</v>
      </c>
      <c r="C43" s="129"/>
    </row>
    <row r="44" spans="1:3" ht="12.75" customHeight="1">
      <c r="A44" s="129"/>
      <c r="C44" s="129"/>
    </row>
    <row r="45" ht="12.75" customHeight="1">
      <c r="C45" s="129"/>
    </row>
    <row r="46" ht="12.75" customHeight="1">
      <c r="C46" s="129"/>
    </row>
    <row r="47" ht="12.75" customHeight="1">
      <c r="C47" s="129"/>
    </row>
    <row r="48" spans="3:6" ht="12.75" customHeight="1">
      <c r="C48" s="129"/>
      <c r="F48" s="41" t="s">
        <v>64</v>
      </c>
    </row>
    <row r="49" ht="12.75" customHeight="1">
      <c r="C49" s="129"/>
    </row>
    <row r="50" ht="12.75" customHeight="1">
      <c r="C50" s="129"/>
    </row>
    <row r="51" ht="12.75" customHeight="1">
      <c r="C51" s="129"/>
    </row>
    <row r="52" ht="12.75" customHeight="1">
      <c r="C52" s="129"/>
    </row>
    <row r="53" ht="12.75" customHeight="1">
      <c r="C53" s="12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/>
  <cols>
    <col min="1" max="1" width="15.7109375" style="109" customWidth="1"/>
    <col min="2" max="2" width="5.421875" style="109" customWidth="1"/>
    <col min="3" max="3" width="7.140625" style="109" bestFit="1" customWidth="1"/>
    <col min="4" max="4" width="6.7109375" style="109" bestFit="1" customWidth="1"/>
    <col min="5" max="5" width="1.7109375" style="109" customWidth="1"/>
    <col min="6" max="6" width="5.57421875" style="109" bestFit="1" customWidth="1"/>
    <col min="7" max="7" width="7.140625" style="109" bestFit="1" customWidth="1"/>
    <col min="8" max="8" width="6.7109375" style="109" bestFit="1" customWidth="1"/>
    <col min="9" max="16384" width="11.421875" style="109" customWidth="1"/>
  </cols>
  <sheetData>
    <row r="1" spans="1:10" ht="12.75">
      <c r="A1" s="129" t="s">
        <v>284</v>
      </c>
      <c r="J1" s="318"/>
    </row>
    <row r="2" ht="12.75">
      <c r="A2" s="129" t="s">
        <v>777</v>
      </c>
    </row>
    <row r="5" spans="1:8" ht="24" customHeight="1">
      <c r="A5" s="424" t="s">
        <v>101</v>
      </c>
      <c r="B5" s="424" t="s">
        <v>259</v>
      </c>
      <c r="C5" s="425"/>
      <c r="D5" s="425"/>
      <c r="E5" s="108"/>
      <c r="F5" s="424" t="s">
        <v>271</v>
      </c>
      <c r="G5" s="425" t="s">
        <v>271</v>
      </c>
      <c r="H5" s="425"/>
    </row>
    <row r="6" spans="1:8" s="289" customFormat="1" ht="12.75">
      <c r="A6" s="424"/>
      <c r="B6" s="289" t="s">
        <v>272</v>
      </c>
      <c r="C6" s="289" t="s">
        <v>306</v>
      </c>
      <c r="D6" s="289" t="s">
        <v>307</v>
      </c>
      <c r="F6" s="289" t="s">
        <v>272</v>
      </c>
      <c r="G6" s="289" t="s">
        <v>306</v>
      </c>
      <c r="H6" s="289" t="s">
        <v>307</v>
      </c>
    </row>
    <row r="7" spans="1:8" s="288" customFormat="1" ht="12.75">
      <c r="A7" s="132" t="s">
        <v>27</v>
      </c>
      <c r="B7" s="213">
        <v>57</v>
      </c>
      <c r="C7" s="213">
        <f aca="true" t="shared" si="0" ref="C7:C18">+B7-D7</f>
        <v>45</v>
      </c>
      <c r="D7" s="213">
        <v>12</v>
      </c>
      <c r="E7" s="213"/>
      <c r="F7" s="213">
        <v>12</v>
      </c>
      <c r="G7" s="213">
        <f aca="true" t="shared" si="1" ref="G7:G19">+F7-H7</f>
        <v>6</v>
      </c>
      <c r="H7" s="213">
        <v>6</v>
      </c>
    </row>
    <row r="8" spans="1:8" ht="12.75">
      <c r="A8" s="79" t="s">
        <v>28</v>
      </c>
      <c r="B8" s="214">
        <v>60</v>
      </c>
      <c r="C8" s="214">
        <f t="shared" si="0"/>
        <v>48</v>
      </c>
      <c r="D8" s="214">
        <v>12</v>
      </c>
      <c r="E8" s="214"/>
      <c r="F8" s="214">
        <v>11</v>
      </c>
      <c r="G8" s="214">
        <f t="shared" si="1"/>
        <v>6</v>
      </c>
      <c r="H8" s="214">
        <v>5</v>
      </c>
    </row>
    <row r="9" spans="1:8" ht="12.75">
      <c r="A9" s="79" t="s">
        <v>29</v>
      </c>
      <c r="B9" s="214">
        <v>66</v>
      </c>
      <c r="C9" s="214">
        <f t="shared" si="0"/>
        <v>50</v>
      </c>
      <c r="D9" s="214">
        <v>16</v>
      </c>
      <c r="E9" s="214"/>
      <c r="F9" s="214">
        <v>14</v>
      </c>
      <c r="G9" s="214">
        <f t="shared" si="1"/>
        <v>10</v>
      </c>
      <c r="H9" s="214">
        <v>4</v>
      </c>
    </row>
    <row r="10" spans="1:8" ht="12.75">
      <c r="A10" s="79" t="s">
        <v>30</v>
      </c>
      <c r="B10" s="214">
        <v>63</v>
      </c>
      <c r="C10" s="214">
        <f t="shared" si="0"/>
        <v>46</v>
      </c>
      <c r="D10" s="214">
        <v>17</v>
      </c>
      <c r="E10" s="214"/>
      <c r="F10" s="214">
        <v>10</v>
      </c>
      <c r="G10" s="214">
        <f t="shared" si="1"/>
        <v>5</v>
      </c>
      <c r="H10" s="214">
        <v>5</v>
      </c>
    </row>
    <row r="11" spans="1:8" ht="12.75">
      <c r="A11" s="132" t="s">
        <v>31</v>
      </c>
      <c r="B11" s="214">
        <v>75</v>
      </c>
      <c r="C11" s="214">
        <f t="shared" si="0"/>
        <v>55</v>
      </c>
      <c r="D11" s="214">
        <v>20</v>
      </c>
      <c r="E11" s="214"/>
      <c r="F11" s="214">
        <v>16</v>
      </c>
      <c r="G11" s="214">
        <f t="shared" si="1"/>
        <v>8</v>
      </c>
      <c r="H11" s="214">
        <v>8</v>
      </c>
    </row>
    <row r="12" spans="1:8" ht="12.75">
      <c r="A12" s="79" t="s">
        <v>32</v>
      </c>
      <c r="B12" s="214">
        <v>73</v>
      </c>
      <c r="C12" s="214">
        <f t="shared" si="0"/>
        <v>53</v>
      </c>
      <c r="D12" s="214">
        <v>20</v>
      </c>
      <c r="E12" s="214"/>
      <c r="F12" s="214">
        <v>24</v>
      </c>
      <c r="G12" s="214">
        <f t="shared" si="1"/>
        <v>13</v>
      </c>
      <c r="H12" s="214">
        <v>11</v>
      </c>
    </row>
    <row r="13" spans="1:8" ht="12.75">
      <c r="A13" s="79" t="s">
        <v>33</v>
      </c>
      <c r="B13" s="214">
        <v>74</v>
      </c>
      <c r="C13" s="214">
        <f t="shared" si="0"/>
        <v>50</v>
      </c>
      <c r="D13" s="214">
        <v>24</v>
      </c>
      <c r="E13" s="214"/>
      <c r="F13" s="214">
        <v>19</v>
      </c>
      <c r="G13" s="214">
        <f t="shared" si="1"/>
        <v>11</v>
      </c>
      <c r="H13" s="214">
        <v>8</v>
      </c>
    </row>
    <row r="14" spans="1:8" ht="12.75">
      <c r="A14" s="79" t="s">
        <v>34</v>
      </c>
      <c r="B14" s="214">
        <v>86</v>
      </c>
      <c r="C14" s="214">
        <f t="shared" si="0"/>
        <v>58</v>
      </c>
      <c r="D14" s="214">
        <v>28</v>
      </c>
      <c r="E14" s="214"/>
      <c r="F14" s="214">
        <v>20</v>
      </c>
      <c r="G14" s="214">
        <f t="shared" si="1"/>
        <v>11</v>
      </c>
      <c r="H14" s="214">
        <v>9</v>
      </c>
    </row>
    <row r="15" spans="1:8" ht="12.75">
      <c r="A15" s="79" t="s">
        <v>35</v>
      </c>
      <c r="B15" s="214">
        <v>97</v>
      </c>
      <c r="C15" s="214">
        <f t="shared" si="0"/>
        <v>67</v>
      </c>
      <c r="D15" s="214">
        <v>30</v>
      </c>
      <c r="E15" s="214"/>
      <c r="F15" s="214">
        <v>16</v>
      </c>
      <c r="G15" s="214">
        <f t="shared" si="1"/>
        <v>9</v>
      </c>
      <c r="H15" s="214">
        <v>7</v>
      </c>
    </row>
    <row r="16" spans="1:8" s="288" customFormat="1" ht="12.75">
      <c r="A16" s="132" t="s">
        <v>36</v>
      </c>
      <c r="B16" s="213">
        <v>100</v>
      </c>
      <c r="C16" s="213">
        <f t="shared" si="0"/>
        <v>62</v>
      </c>
      <c r="D16" s="213">
        <v>38</v>
      </c>
      <c r="E16" s="213"/>
      <c r="F16" s="213">
        <v>18</v>
      </c>
      <c r="G16" s="213">
        <f t="shared" si="1"/>
        <v>10</v>
      </c>
      <c r="H16" s="213">
        <v>8</v>
      </c>
    </row>
    <row r="17" spans="1:8" ht="12.75">
      <c r="A17" s="276" t="s">
        <v>37</v>
      </c>
      <c r="B17" s="214">
        <v>99</v>
      </c>
      <c r="C17" s="214">
        <f t="shared" si="0"/>
        <v>61</v>
      </c>
      <c r="D17" s="214">
        <v>38</v>
      </c>
      <c r="E17" s="214"/>
      <c r="F17" s="214">
        <v>13</v>
      </c>
      <c r="G17" s="214">
        <f t="shared" si="1"/>
        <v>6</v>
      </c>
      <c r="H17" s="214">
        <v>7</v>
      </c>
    </row>
    <row r="18" spans="1:8" ht="12.75">
      <c r="A18" s="79" t="s">
        <v>38</v>
      </c>
      <c r="B18" s="214">
        <v>103</v>
      </c>
      <c r="C18" s="214">
        <f t="shared" si="0"/>
        <v>62</v>
      </c>
      <c r="D18" s="214">
        <v>41</v>
      </c>
      <c r="E18" s="214"/>
      <c r="F18" s="214">
        <v>17</v>
      </c>
      <c r="G18" s="214">
        <f t="shared" si="1"/>
        <v>8</v>
      </c>
      <c r="H18" s="214">
        <v>9</v>
      </c>
    </row>
    <row r="19" spans="1:11" ht="12.75">
      <c r="A19" s="79" t="s">
        <v>39</v>
      </c>
      <c r="B19" s="215">
        <f aca="true" t="shared" si="2" ref="B19:B24">+C19+D19</f>
        <v>149</v>
      </c>
      <c r="C19" s="215">
        <v>86</v>
      </c>
      <c r="D19" s="215">
        <v>63</v>
      </c>
      <c r="E19" s="215"/>
      <c r="F19" s="214">
        <v>15</v>
      </c>
      <c r="G19" s="214">
        <f t="shared" si="1"/>
        <v>9</v>
      </c>
      <c r="H19" s="214">
        <v>6</v>
      </c>
      <c r="J19" s="221"/>
      <c r="K19" s="221"/>
    </row>
    <row r="20" spans="1:8" ht="12.75">
      <c r="A20" s="79" t="s">
        <v>40</v>
      </c>
      <c r="B20" s="215">
        <f t="shared" si="2"/>
        <v>157</v>
      </c>
      <c r="C20" s="215">
        <v>93</v>
      </c>
      <c r="D20" s="215">
        <v>64</v>
      </c>
      <c r="E20" s="215"/>
      <c r="F20" s="215">
        <f>+G20+H20</f>
        <v>25</v>
      </c>
      <c r="G20" s="215">
        <v>12</v>
      </c>
      <c r="H20" s="215">
        <v>13</v>
      </c>
    </row>
    <row r="21" spans="1:8" ht="12.75">
      <c r="A21" s="132" t="s">
        <v>41</v>
      </c>
      <c r="B21" s="215">
        <f t="shared" si="2"/>
        <v>185</v>
      </c>
      <c r="C21" s="215">
        <v>115</v>
      </c>
      <c r="D21" s="215">
        <v>70</v>
      </c>
      <c r="E21" s="215"/>
      <c r="F21" s="215">
        <f>+G21+H21</f>
        <v>19</v>
      </c>
      <c r="G21" s="215">
        <v>7</v>
      </c>
      <c r="H21" s="215">
        <v>12</v>
      </c>
    </row>
    <row r="22" spans="1:8" ht="12.75">
      <c r="A22" s="79" t="s">
        <v>42</v>
      </c>
      <c r="B22" s="215">
        <f t="shared" si="2"/>
        <v>187</v>
      </c>
      <c r="C22" s="215">
        <v>111</v>
      </c>
      <c r="D22" s="215">
        <v>76</v>
      </c>
      <c r="E22" s="215"/>
      <c r="F22" s="215">
        <f>+G22+H22</f>
        <v>19</v>
      </c>
      <c r="G22" s="215">
        <v>10</v>
      </c>
      <c r="H22" s="215">
        <v>9</v>
      </c>
    </row>
    <row r="23" spans="1:8" ht="12.75">
      <c r="A23" s="79" t="s">
        <v>43</v>
      </c>
      <c r="B23" s="215">
        <f t="shared" si="2"/>
        <v>191</v>
      </c>
      <c r="C23" s="215">
        <v>120</v>
      </c>
      <c r="D23" s="215">
        <v>71</v>
      </c>
      <c r="E23" s="215"/>
      <c r="F23" s="215">
        <f>+G23+H23</f>
        <v>21</v>
      </c>
      <c r="G23" s="215">
        <v>8</v>
      </c>
      <c r="H23" s="215">
        <v>13</v>
      </c>
    </row>
    <row r="24" spans="1:8" ht="12.75">
      <c r="A24" s="79" t="s">
        <v>273</v>
      </c>
      <c r="B24" s="215">
        <f t="shared" si="2"/>
        <v>192</v>
      </c>
      <c r="C24" s="215">
        <v>115</v>
      </c>
      <c r="D24" s="215">
        <v>77</v>
      </c>
      <c r="E24" s="215"/>
      <c r="F24" s="215">
        <f>+G24+H24</f>
        <v>21</v>
      </c>
      <c r="G24" s="215">
        <v>8</v>
      </c>
      <c r="H24" s="215">
        <v>13</v>
      </c>
    </row>
    <row r="25" spans="1:8" ht="12.75">
      <c r="A25" s="79" t="s">
        <v>316</v>
      </c>
      <c r="B25" s="215">
        <v>197</v>
      </c>
      <c r="C25" s="215">
        <v>122</v>
      </c>
      <c r="D25" s="215">
        <v>75</v>
      </c>
      <c r="E25" s="215"/>
      <c r="F25" s="215">
        <v>25</v>
      </c>
      <c r="G25" s="215">
        <v>11</v>
      </c>
      <c r="H25" s="215">
        <v>14</v>
      </c>
    </row>
    <row r="26" spans="1:8" s="288" customFormat="1" ht="12.75">
      <c r="A26" s="132" t="s">
        <v>489</v>
      </c>
      <c r="B26" s="216">
        <v>188</v>
      </c>
      <c r="C26" s="216">
        <v>110</v>
      </c>
      <c r="D26" s="216">
        <v>78</v>
      </c>
      <c r="E26" s="216"/>
      <c r="F26" s="216">
        <v>28</v>
      </c>
      <c r="G26" s="216">
        <v>10</v>
      </c>
      <c r="H26" s="216">
        <v>18</v>
      </c>
    </row>
    <row r="27" spans="1:8" ht="12.75">
      <c r="A27" s="79" t="s">
        <v>513</v>
      </c>
      <c r="B27" s="215">
        <v>174</v>
      </c>
      <c r="C27" s="215">
        <v>107</v>
      </c>
      <c r="D27" s="215">
        <v>67</v>
      </c>
      <c r="E27" s="215"/>
      <c r="F27" s="215">
        <v>35</v>
      </c>
      <c r="G27" s="215">
        <v>14</v>
      </c>
      <c r="H27" s="215">
        <v>21</v>
      </c>
    </row>
    <row r="28" spans="1:8" ht="12.75">
      <c r="A28" s="79" t="s">
        <v>593</v>
      </c>
      <c r="B28" s="215">
        <v>161</v>
      </c>
      <c r="C28" s="215">
        <v>107</v>
      </c>
      <c r="D28" s="215">
        <v>54</v>
      </c>
      <c r="E28" s="215"/>
      <c r="F28" s="215">
        <v>33</v>
      </c>
      <c r="G28" s="215">
        <v>19</v>
      </c>
      <c r="H28" s="215">
        <v>14</v>
      </c>
    </row>
    <row r="29" spans="1:8" ht="12.75">
      <c r="A29" s="79" t="s">
        <v>633</v>
      </c>
      <c r="B29" s="215">
        <v>160</v>
      </c>
      <c r="C29" s="215">
        <v>104</v>
      </c>
      <c r="D29" s="215">
        <v>56</v>
      </c>
      <c r="E29" s="215"/>
      <c r="F29" s="215">
        <v>37</v>
      </c>
      <c r="G29" s="215">
        <v>25</v>
      </c>
      <c r="H29" s="215">
        <v>12</v>
      </c>
    </row>
    <row r="30" spans="1:8" ht="12.75">
      <c r="A30" s="79" t="s">
        <v>649</v>
      </c>
      <c r="B30" s="215">
        <v>165</v>
      </c>
      <c r="C30" s="215">
        <v>99</v>
      </c>
      <c r="D30" s="215">
        <v>66</v>
      </c>
      <c r="E30" s="215"/>
      <c r="F30" s="215">
        <v>35</v>
      </c>
      <c r="G30" s="215">
        <v>19</v>
      </c>
      <c r="H30" s="215">
        <v>16</v>
      </c>
    </row>
    <row r="31" spans="1:8" ht="12.75">
      <c r="A31" s="79" t="s">
        <v>678</v>
      </c>
      <c r="B31" s="215">
        <v>179</v>
      </c>
      <c r="C31" s="215">
        <v>106</v>
      </c>
      <c r="D31" s="215">
        <v>73</v>
      </c>
      <c r="E31" s="215"/>
      <c r="F31" s="215">
        <v>34</v>
      </c>
      <c r="G31" s="215">
        <v>17</v>
      </c>
      <c r="H31" s="215">
        <v>17</v>
      </c>
    </row>
    <row r="32" spans="1:8" ht="12.75">
      <c r="A32" s="79" t="s">
        <v>688</v>
      </c>
      <c r="B32" s="338">
        <v>198</v>
      </c>
      <c r="C32" s="215">
        <v>119</v>
      </c>
      <c r="D32" s="215">
        <v>79</v>
      </c>
      <c r="E32" s="215"/>
      <c r="F32" s="215">
        <v>38</v>
      </c>
      <c r="G32" s="215">
        <v>22</v>
      </c>
      <c r="H32" s="215">
        <v>16</v>
      </c>
    </row>
    <row r="33" spans="1:8" ht="12.75">
      <c r="A33" s="79" t="s">
        <v>738</v>
      </c>
      <c r="B33" s="338">
        <v>204</v>
      </c>
      <c r="C33" s="215">
        <v>121</v>
      </c>
      <c r="D33" s="215">
        <v>83</v>
      </c>
      <c r="E33" s="215"/>
      <c r="F33" s="215">
        <v>37</v>
      </c>
      <c r="G33" s="215">
        <v>18</v>
      </c>
      <c r="H33" s="215">
        <v>19</v>
      </c>
    </row>
    <row r="34" spans="1:4" ht="12.75">
      <c r="A34" s="73"/>
      <c r="B34" s="215"/>
      <c r="C34" s="215"/>
      <c r="D34" s="215"/>
    </row>
    <row r="35" spans="1:8" ht="12.75">
      <c r="A35" s="319" t="s">
        <v>311</v>
      </c>
      <c r="B35" s="215"/>
      <c r="C35" s="215"/>
      <c r="D35" s="215"/>
      <c r="H35" s="320"/>
    </row>
    <row r="36" ht="12.75">
      <c r="A36" s="129" t="s">
        <v>802</v>
      </c>
    </row>
    <row r="37" ht="12.75">
      <c r="A37" s="319"/>
    </row>
    <row r="39" ht="12.75">
      <c r="A39" s="73" t="s">
        <v>314</v>
      </c>
    </row>
    <row r="40" spans="1:2" ht="12.75">
      <c r="A40" s="73" t="s">
        <v>589</v>
      </c>
      <c r="B40" s="221" t="s">
        <v>590</v>
      </c>
    </row>
    <row r="41" spans="1:2" ht="12.75">
      <c r="A41" s="73" t="s">
        <v>552</v>
      </c>
      <c r="B41" s="221" t="s">
        <v>767</v>
      </c>
    </row>
    <row r="42" spans="1:2" ht="12.75">
      <c r="A42" s="73" t="s">
        <v>553</v>
      </c>
      <c r="B42" s="221" t="s">
        <v>766</v>
      </c>
    </row>
    <row r="43" ht="12.75">
      <c r="A43" s="73"/>
    </row>
    <row r="48" ht="12.75">
      <c r="B48" s="109" t="s">
        <v>64</v>
      </c>
    </row>
    <row r="49" spans="21:27" ht="12.75">
      <c r="U49" s="361"/>
      <c r="V49" s="361"/>
      <c r="W49" s="361"/>
      <c r="Y49" s="361"/>
      <c r="Z49" s="361"/>
      <c r="AA49" s="361">
        <v>19</v>
      </c>
    </row>
    <row r="50" spans="21:23" ht="12.75">
      <c r="U50" s="360"/>
      <c r="V50" s="360"/>
      <c r="W50" s="360"/>
    </row>
    <row r="51" spans="21:23" ht="12.75">
      <c r="U51" s="355"/>
      <c r="V51" s="355"/>
      <c r="W51" s="355"/>
    </row>
  </sheetData>
  <sheetProtection/>
  <mergeCells count="3">
    <mergeCell ref="B5:D5"/>
    <mergeCell ref="F5:H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8.7109375" defaultRowHeight="12.75" customHeight="1"/>
  <cols>
    <col min="1" max="1" width="16.7109375" style="94" customWidth="1"/>
    <col min="2" max="2" width="15.7109375" style="67" customWidth="1"/>
    <col min="3" max="3" width="29.7109375" style="67" customWidth="1"/>
    <col min="4" max="4" width="19.7109375" style="67" customWidth="1"/>
    <col min="5" max="6" width="15.7109375" style="67" customWidth="1"/>
    <col min="7" max="7" width="22.7109375" style="67" customWidth="1"/>
    <col min="8" max="8" width="17.7109375" style="67" customWidth="1"/>
    <col min="9" max="9" width="20.7109375" style="67" customWidth="1"/>
    <col min="10" max="10" width="17.7109375" style="67" customWidth="1"/>
    <col min="11" max="11" width="12.7109375" style="67" customWidth="1"/>
    <col min="12" max="16384" width="8.7109375" style="67" customWidth="1"/>
  </cols>
  <sheetData>
    <row r="1" ht="12.75" customHeight="1">
      <c r="A1" s="94" t="s">
        <v>3</v>
      </c>
    </row>
    <row r="2" ht="12.75" customHeight="1">
      <c r="A2" s="94" t="s">
        <v>20</v>
      </c>
    </row>
    <row r="5" spans="1:11" s="286" customFormat="1" ht="24.75" customHeight="1">
      <c r="A5" s="332" t="s">
        <v>291</v>
      </c>
      <c r="B5" s="168" t="s">
        <v>234</v>
      </c>
      <c r="C5" s="168" t="s">
        <v>235</v>
      </c>
      <c r="D5" s="168" t="s">
        <v>229</v>
      </c>
      <c r="E5" s="168" t="s">
        <v>236</v>
      </c>
      <c r="F5" s="168" t="s">
        <v>230</v>
      </c>
      <c r="G5" s="168" t="s">
        <v>237</v>
      </c>
      <c r="H5" s="168" t="s">
        <v>232</v>
      </c>
      <c r="I5" s="168" t="s">
        <v>238</v>
      </c>
      <c r="J5" s="168" t="s">
        <v>239</v>
      </c>
      <c r="K5" s="168" t="s">
        <v>233</v>
      </c>
    </row>
    <row r="6" spans="1:11" ht="12.75">
      <c r="A6" s="177" t="s">
        <v>0</v>
      </c>
      <c r="B6" s="227">
        <v>23020</v>
      </c>
      <c r="C6" s="227">
        <v>65</v>
      </c>
      <c r="D6" s="227">
        <v>9058</v>
      </c>
      <c r="E6" s="227">
        <v>9992</v>
      </c>
      <c r="F6" s="227">
        <v>973</v>
      </c>
      <c r="G6" s="227">
        <v>1152</v>
      </c>
      <c r="H6" s="227">
        <v>561</v>
      </c>
      <c r="I6" s="227">
        <v>968</v>
      </c>
      <c r="J6" s="227">
        <v>160</v>
      </c>
      <c r="K6" s="227">
        <v>91</v>
      </c>
    </row>
    <row r="7" spans="1:11" ht="12.75" customHeight="1">
      <c r="A7" s="177" t="s">
        <v>9</v>
      </c>
      <c r="B7" s="227">
        <v>1573</v>
      </c>
      <c r="C7" s="227">
        <v>0</v>
      </c>
      <c r="D7" s="227">
        <v>1357</v>
      </c>
      <c r="E7" s="227">
        <v>195</v>
      </c>
      <c r="F7" s="227">
        <v>5</v>
      </c>
      <c r="G7" s="227">
        <v>0</v>
      </c>
      <c r="H7" s="227">
        <v>0</v>
      </c>
      <c r="I7" s="227">
        <v>0</v>
      </c>
      <c r="J7" s="227">
        <v>6</v>
      </c>
      <c r="K7" s="227">
        <v>10</v>
      </c>
    </row>
    <row r="8" spans="1:11" ht="12.75" customHeight="1">
      <c r="A8" s="177" t="s">
        <v>10</v>
      </c>
      <c r="B8" s="227">
        <v>2643</v>
      </c>
      <c r="C8" s="227">
        <v>8</v>
      </c>
      <c r="D8" s="227">
        <v>649</v>
      </c>
      <c r="E8" s="227">
        <v>1609</v>
      </c>
      <c r="F8" s="227">
        <v>299</v>
      </c>
      <c r="G8" s="227">
        <v>36</v>
      </c>
      <c r="H8" s="227">
        <v>9</v>
      </c>
      <c r="I8" s="227">
        <v>11</v>
      </c>
      <c r="J8" s="227">
        <v>15</v>
      </c>
      <c r="K8" s="227">
        <v>7</v>
      </c>
    </row>
    <row r="9" spans="1:11" ht="12.75" customHeight="1">
      <c r="A9" s="177" t="s">
        <v>11</v>
      </c>
      <c r="B9" s="227">
        <v>2708</v>
      </c>
      <c r="C9" s="227">
        <v>11</v>
      </c>
      <c r="D9" s="227">
        <v>649</v>
      </c>
      <c r="E9" s="227">
        <v>1491</v>
      </c>
      <c r="F9" s="227">
        <v>191</v>
      </c>
      <c r="G9" s="227">
        <v>142</v>
      </c>
      <c r="H9" s="227">
        <v>88</v>
      </c>
      <c r="I9" s="227">
        <v>106</v>
      </c>
      <c r="J9" s="227">
        <v>22</v>
      </c>
      <c r="K9" s="227">
        <v>8</v>
      </c>
    </row>
    <row r="10" spans="1:11" ht="12.75" customHeight="1">
      <c r="A10" s="177" t="s">
        <v>12</v>
      </c>
      <c r="B10" s="227">
        <v>5091</v>
      </c>
      <c r="C10" s="227">
        <v>12</v>
      </c>
      <c r="D10" s="227">
        <v>1491</v>
      </c>
      <c r="E10" s="227">
        <v>2489</v>
      </c>
      <c r="F10" s="227">
        <v>214</v>
      </c>
      <c r="G10" s="227">
        <v>357</v>
      </c>
      <c r="H10" s="227">
        <v>178</v>
      </c>
      <c r="I10" s="227">
        <v>299</v>
      </c>
      <c r="J10" s="227">
        <v>39</v>
      </c>
      <c r="K10" s="227">
        <v>12</v>
      </c>
    </row>
    <row r="11" spans="1:11" ht="12.75" customHeight="1">
      <c r="A11" s="177" t="s">
        <v>13</v>
      </c>
      <c r="B11" s="227">
        <v>4453</v>
      </c>
      <c r="C11" s="227">
        <v>13</v>
      </c>
      <c r="D11" s="227">
        <v>1478</v>
      </c>
      <c r="E11" s="227">
        <v>2077</v>
      </c>
      <c r="F11" s="227">
        <v>137</v>
      </c>
      <c r="G11" s="227">
        <v>299</v>
      </c>
      <c r="H11" s="227">
        <v>145</v>
      </c>
      <c r="I11" s="227">
        <v>258</v>
      </c>
      <c r="J11" s="227">
        <v>33</v>
      </c>
      <c r="K11" s="227">
        <v>13</v>
      </c>
    </row>
    <row r="12" spans="1:11" ht="12.75" customHeight="1">
      <c r="A12" s="177" t="s">
        <v>14</v>
      </c>
      <c r="B12" s="227">
        <v>2646</v>
      </c>
      <c r="C12" s="227">
        <v>14</v>
      </c>
      <c r="D12" s="227">
        <v>1112</v>
      </c>
      <c r="E12" s="227">
        <v>1074</v>
      </c>
      <c r="F12" s="227">
        <v>49</v>
      </c>
      <c r="G12" s="227">
        <v>154</v>
      </c>
      <c r="H12" s="227">
        <v>82</v>
      </c>
      <c r="I12" s="227">
        <v>131</v>
      </c>
      <c r="J12" s="227">
        <v>21</v>
      </c>
      <c r="K12" s="227">
        <v>9</v>
      </c>
    </row>
    <row r="13" spans="1:11" ht="12.75" customHeight="1">
      <c r="A13" s="177" t="s">
        <v>15</v>
      </c>
      <c r="B13" s="227">
        <v>1015</v>
      </c>
      <c r="C13" s="227">
        <v>3</v>
      </c>
      <c r="D13" s="227">
        <v>506</v>
      </c>
      <c r="E13" s="227">
        <v>349</v>
      </c>
      <c r="F13" s="227">
        <v>25</v>
      </c>
      <c r="G13" s="227">
        <v>61</v>
      </c>
      <c r="H13" s="227">
        <v>20</v>
      </c>
      <c r="I13" s="227">
        <v>39</v>
      </c>
      <c r="J13" s="227">
        <v>6</v>
      </c>
      <c r="K13" s="227">
        <v>6</v>
      </c>
    </row>
    <row r="14" spans="1:11" ht="12.75" customHeight="1">
      <c r="A14" s="177" t="s">
        <v>16</v>
      </c>
      <c r="B14" s="227">
        <v>1039</v>
      </c>
      <c r="C14" s="227">
        <v>2</v>
      </c>
      <c r="D14" s="227">
        <v>615</v>
      </c>
      <c r="E14" s="227">
        <v>283</v>
      </c>
      <c r="F14" s="227">
        <v>16</v>
      </c>
      <c r="G14" s="227">
        <v>43</v>
      </c>
      <c r="H14" s="227">
        <v>21</v>
      </c>
      <c r="I14" s="227">
        <v>43</v>
      </c>
      <c r="J14" s="227">
        <v>9</v>
      </c>
      <c r="K14" s="227">
        <v>7</v>
      </c>
    </row>
    <row r="15" spans="1:11" s="286" customFormat="1" ht="12.75">
      <c r="A15" s="333" t="s">
        <v>17</v>
      </c>
      <c r="B15" s="229">
        <v>1852</v>
      </c>
      <c r="C15" s="229">
        <v>2</v>
      </c>
      <c r="D15" s="229">
        <v>1201</v>
      </c>
      <c r="E15" s="229">
        <v>425</v>
      </c>
      <c r="F15" s="229">
        <v>37</v>
      </c>
      <c r="G15" s="229">
        <v>60</v>
      </c>
      <c r="H15" s="229">
        <v>18</v>
      </c>
      <c r="I15" s="229">
        <v>81</v>
      </c>
      <c r="J15" s="229">
        <v>9</v>
      </c>
      <c r="K15" s="229">
        <v>19</v>
      </c>
    </row>
    <row r="16" spans="1:11" s="286" customFormat="1" ht="12.75">
      <c r="A16" s="333"/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12.75" customHeight="1">
      <c r="A17" s="177" t="s">
        <v>1</v>
      </c>
      <c r="B17" s="227">
        <v>14590</v>
      </c>
      <c r="C17" s="227">
        <v>35</v>
      </c>
      <c r="D17" s="227">
        <v>5902</v>
      </c>
      <c r="E17" s="227">
        <v>6451</v>
      </c>
      <c r="F17" s="227">
        <v>623</v>
      </c>
      <c r="G17" s="227">
        <v>675</v>
      </c>
      <c r="H17" s="227">
        <v>304</v>
      </c>
      <c r="I17" s="227">
        <v>458</v>
      </c>
      <c r="J17" s="227">
        <v>83</v>
      </c>
      <c r="K17" s="227">
        <v>59</v>
      </c>
    </row>
    <row r="18" spans="1:11" ht="12.75" customHeight="1">
      <c r="A18" s="177" t="s">
        <v>9</v>
      </c>
      <c r="B18" s="227">
        <v>971</v>
      </c>
      <c r="C18" s="227">
        <v>0</v>
      </c>
      <c r="D18" s="227">
        <v>825</v>
      </c>
      <c r="E18" s="227">
        <v>137</v>
      </c>
      <c r="F18" s="227">
        <v>1</v>
      </c>
      <c r="G18" s="227">
        <v>0</v>
      </c>
      <c r="H18" s="227">
        <v>0</v>
      </c>
      <c r="I18" s="227">
        <v>0</v>
      </c>
      <c r="J18" s="227">
        <v>2</v>
      </c>
      <c r="K18" s="227">
        <v>6</v>
      </c>
    </row>
    <row r="19" spans="1:11" ht="12.75" customHeight="1">
      <c r="A19" s="177" t="s">
        <v>10</v>
      </c>
      <c r="B19" s="227">
        <v>1633</v>
      </c>
      <c r="C19" s="227">
        <v>3</v>
      </c>
      <c r="D19" s="227">
        <v>269</v>
      </c>
      <c r="E19" s="227">
        <v>1107</v>
      </c>
      <c r="F19" s="227">
        <v>205</v>
      </c>
      <c r="G19" s="227">
        <v>28</v>
      </c>
      <c r="H19" s="227">
        <v>6</v>
      </c>
      <c r="I19" s="227">
        <v>6</v>
      </c>
      <c r="J19" s="227">
        <v>6</v>
      </c>
      <c r="K19" s="227">
        <v>3</v>
      </c>
    </row>
    <row r="20" spans="1:11" ht="12.75" customHeight="1">
      <c r="A20" s="177" t="s">
        <v>11</v>
      </c>
      <c r="B20" s="227">
        <v>1570</v>
      </c>
      <c r="C20" s="227">
        <v>4</v>
      </c>
      <c r="D20" s="227">
        <v>224</v>
      </c>
      <c r="E20" s="227">
        <v>987</v>
      </c>
      <c r="F20" s="227">
        <v>137</v>
      </c>
      <c r="G20" s="227">
        <v>92</v>
      </c>
      <c r="H20" s="227">
        <v>53</v>
      </c>
      <c r="I20" s="227">
        <v>57</v>
      </c>
      <c r="J20" s="227">
        <v>12</v>
      </c>
      <c r="K20" s="227">
        <v>4</v>
      </c>
    </row>
    <row r="21" spans="1:11" ht="12.75" customHeight="1">
      <c r="A21" s="177" t="s">
        <v>12</v>
      </c>
      <c r="B21" s="227">
        <v>2972</v>
      </c>
      <c r="C21" s="227">
        <v>6</v>
      </c>
      <c r="D21" s="227">
        <v>759</v>
      </c>
      <c r="E21" s="227">
        <v>1540</v>
      </c>
      <c r="F21" s="227">
        <v>132</v>
      </c>
      <c r="G21" s="227">
        <v>237</v>
      </c>
      <c r="H21" s="227">
        <v>114</v>
      </c>
      <c r="I21" s="227">
        <v>157</v>
      </c>
      <c r="J21" s="227">
        <v>21</v>
      </c>
      <c r="K21" s="227">
        <v>6</v>
      </c>
    </row>
    <row r="22" spans="1:11" ht="12.75" customHeight="1">
      <c r="A22" s="177" t="s">
        <v>13</v>
      </c>
      <c r="B22" s="227">
        <v>2647</v>
      </c>
      <c r="C22" s="227">
        <v>7</v>
      </c>
      <c r="D22" s="227">
        <v>951</v>
      </c>
      <c r="E22" s="227">
        <v>1236</v>
      </c>
      <c r="F22" s="227">
        <v>85</v>
      </c>
      <c r="G22" s="227">
        <v>138</v>
      </c>
      <c r="H22" s="227">
        <v>80</v>
      </c>
      <c r="I22" s="227">
        <v>126</v>
      </c>
      <c r="J22" s="227">
        <v>17</v>
      </c>
      <c r="K22" s="227">
        <v>7</v>
      </c>
    </row>
    <row r="23" spans="1:11" ht="12.75" customHeight="1">
      <c r="A23" s="177" t="s">
        <v>14</v>
      </c>
      <c r="B23" s="227">
        <v>1805</v>
      </c>
      <c r="C23" s="227">
        <v>9</v>
      </c>
      <c r="D23" s="227">
        <v>876</v>
      </c>
      <c r="E23" s="227">
        <v>714</v>
      </c>
      <c r="F23" s="227">
        <v>20</v>
      </c>
      <c r="G23" s="227">
        <v>88</v>
      </c>
      <c r="H23" s="227">
        <v>34</v>
      </c>
      <c r="I23" s="227">
        <v>43</v>
      </c>
      <c r="J23" s="227">
        <v>14</v>
      </c>
      <c r="K23" s="227">
        <v>7</v>
      </c>
    </row>
    <row r="24" spans="1:11" ht="12.75" customHeight="1">
      <c r="A24" s="177" t="s">
        <v>15</v>
      </c>
      <c r="B24" s="227">
        <v>748</v>
      </c>
      <c r="C24" s="227">
        <v>2</v>
      </c>
      <c r="D24" s="227">
        <v>415</v>
      </c>
      <c r="E24" s="227">
        <v>251</v>
      </c>
      <c r="F24" s="227">
        <v>15</v>
      </c>
      <c r="G24" s="227">
        <v>33</v>
      </c>
      <c r="H24" s="227">
        <v>4</v>
      </c>
      <c r="I24" s="227">
        <v>20</v>
      </c>
      <c r="J24" s="227">
        <v>4</v>
      </c>
      <c r="K24" s="227">
        <v>4</v>
      </c>
    </row>
    <row r="25" spans="1:11" ht="12.75" customHeight="1">
      <c r="A25" s="177" t="s">
        <v>16</v>
      </c>
      <c r="B25" s="227">
        <v>804</v>
      </c>
      <c r="C25" s="227">
        <v>2</v>
      </c>
      <c r="D25" s="227">
        <v>543</v>
      </c>
      <c r="E25" s="227">
        <v>191</v>
      </c>
      <c r="F25" s="227">
        <v>10</v>
      </c>
      <c r="G25" s="227">
        <v>23</v>
      </c>
      <c r="H25" s="227">
        <v>8</v>
      </c>
      <c r="I25" s="227">
        <v>18</v>
      </c>
      <c r="J25" s="227">
        <v>5</v>
      </c>
      <c r="K25" s="227">
        <v>4</v>
      </c>
    </row>
    <row r="26" spans="1:11" s="286" customFormat="1" ht="12.75">
      <c r="A26" s="333" t="s">
        <v>18</v>
      </c>
      <c r="B26" s="229">
        <v>1440</v>
      </c>
      <c r="C26" s="229">
        <v>2</v>
      </c>
      <c r="D26" s="229">
        <v>1040</v>
      </c>
      <c r="E26" s="229">
        <v>288</v>
      </c>
      <c r="F26" s="229">
        <v>18</v>
      </c>
      <c r="G26" s="229">
        <v>36</v>
      </c>
      <c r="H26" s="229">
        <v>5</v>
      </c>
      <c r="I26" s="229">
        <v>31</v>
      </c>
      <c r="J26" s="229">
        <v>2</v>
      </c>
      <c r="K26" s="229">
        <v>18</v>
      </c>
    </row>
    <row r="27" spans="1:11" s="286" customFormat="1" ht="12.75">
      <c r="A27" s="333"/>
      <c r="B27" s="229"/>
      <c r="C27" s="229"/>
      <c r="D27" s="229"/>
      <c r="E27" s="229"/>
      <c r="F27" s="229"/>
      <c r="G27" s="229"/>
      <c r="H27" s="229"/>
      <c r="I27" s="229"/>
      <c r="J27" s="229"/>
      <c r="K27" s="229"/>
    </row>
    <row r="28" spans="1:11" ht="12.75" customHeight="1">
      <c r="A28" s="177" t="s">
        <v>19</v>
      </c>
      <c r="B28" s="227">
        <v>8430</v>
      </c>
      <c r="C28" s="227">
        <v>30</v>
      </c>
      <c r="D28" s="227">
        <v>3156</v>
      </c>
      <c r="E28" s="227">
        <v>3541</v>
      </c>
      <c r="F28" s="227">
        <v>350</v>
      </c>
      <c r="G28" s="227">
        <v>477</v>
      </c>
      <c r="H28" s="227">
        <v>257</v>
      </c>
      <c r="I28" s="227">
        <v>510</v>
      </c>
      <c r="J28" s="227">
        <v>77</v>
      </c>
      <c r="K28" s="227">
        <v>32</v>
      </c>
    </row>
    <row r="29" spans="1:11" ht="12.75" customHeight="1">
      <c r="A29" s="177" t="s">
        <v>9</v>
      </c>
      <c r="B29" s="227">
        <v>602</v>
      </c>
      <c r="C29" s="227">
        <v>0</v>
      </c>
      <c r="D29" s="227">
        <v>532</v>
      </c>
      <c r="E29" s="227">
        <v>58</v>
      </c>
      <c r="F29" s="227">
        <v>4</v>
      </c>
      <c r="G29" s="227">
        <v>0</v>
      </c>
      <c r="H29" s="227">
        <v>0</v>
      </c>
      <c r="I29" s="227">
        <v>0</v>
      </c>
      <c r="J29" s="227">
        <v>4</v>
      </c>
      <c r="K29" s="227">
        <v>4</v>
      </c>
    </row>
    <row r="30" spans="1:11" ht="12.75" customHeight="1">
      <c r="A30" s="177" t="s">
        <v>10</v>
      </c>
      <c r="B30" s="227">
        <v>1010</v>
      </c>
      <c r="C30" s="227">
        <v>5</v>
      </c>
      <c r="D30" s="227">
        <v>380</v>
      </c>
      <c r="E30" s="227">
        <v>502</v>
      </c>
      <c r="F30" s="227">
        <v>94</v>
      </c>
      <c r="G30" s="227">
        <v>8</v>
      </c>
      <c r="H30" s="227">
        <v>3</v>
      </c>
      <c r="I30" s="227">
        <v>5</v>
      </c>
      <c r="J30" s="227">
        <v>9</v>
      </c>
      <c r="K30" s="227">
        <v>4</v>
      </c>
    </row>
    <row r="31" spans="1:11" ht="12.75" customHeight="1">
      <c r="A31" s="177" t="s">
        <v>11</v>
      </c>
      <c r="B31" s="227">
        <v>1138</v>
      </c>
      <c r="C31" s="227">
        <v>7</v>
      </c>
      <c r="D31" s="227">
        <v>425</v>
      </c>
      <c r="E31" s="227">
        <v>504</v>
      </c>
      <c r="F31" s="227">
        <v>54</v>
      </c>
      <c r="G31" s="227">
        <v>50</v>
      </c>
      <c r="H31" s="227">
        <v>35</v>
      </c>
      <c r="I31" s="227">
        <v>49</v>
      </c>
      <c r="J31" s="227">
        <v>10</v>
      </c>
      <c r="K31" s="227">
        <v>4</v>
      </c>
    </row>
    <row r="32" spans="1:11" ht="12.75" customHeight="1">
      <c r="A32" s="177" t="s">
        <v>12</v>
      </c>
      <c r="B32" s="227">
        <v>2119</v>
      </c>
      <c r="C32" s="227">
        <v>6</v>
      </c>
      <c r="D32" s="227">
        <v>732</v>
      </c>
      <c r="E32" s="227">
        <v>949</v>
      </c>
      <c r="F32" s="227">
        <v>82</v>
      </c>
      <c r="G32" s="227">
        <v>120</v>
      </c>
      <c r="H32" s="227">
        <v>64</v>
      </c>
      <c r="I32" s="227">
        <v>142</v>
      </c>
      <c r="J32" s="227">
        <v>18</v>
      </c>
      <c r="K32" s="227">
        <v>6</v>
      </c>
    </row>
    <row r="33" spans="1:11" ht="12.75" customHeight="1">
      <c r="A33" s="177" t="s">
        <v>13</v>
      </c>
      <c r="B33" s="227">
        <v>1806</v>
      </c>
      <c r="C33" s="227">
        <v>6</v>
      </c>
      <c r="D33" s="227">
        <v>527</v>
      </c>
      <c r="E33" s="227">
        <v>841</v>
      </c>
      <c r="F33" s="227">
        <v>52</v>
      </c>
      <c r="G33" s="227">
        <v>161</v>
      </c>
      <c r="H33" s="227">
        <v>65</v>
      </c>
      <c r="I33" s="227">
        <v>132</v>
      </c>
      <c r="J33" s="227">
        <v>16</v>
      </c>
      <c r="K33" s="227">
        <v>6</v>
      </c>
    </row>
    <row r="34" spans="1:11" ht="12.75" customHeight="1">
      <c r="A34" s="177" t="s">
        <v>14</v>
      </c>
      <c r="B34" s="227">
        <v>841</v>
      </c>
      <c r="C34" s="227">
        <v>5</v>
      </c>
      <c r="D34" s="227">
        <v>236</v>
      </c>
      <c r="E34" s="227">
        <v>360</v>
      </c>
      <c r="F34" s="227">
        <v>29</v>
      </c>
      <c r="G34" s="227">
        <v>66</v>
      </c>
      <c r="H34" s="227">
        <v>48</v>
      </c>
      <c r="I34" s="227">
        <v>88</v>
      </c>
      <c r="J34" s="227">
        <v>7</v>
      </c>
      <c r="K34" s="227">
        <v>2</v>
      </c>
    </row>
    <row r="35" spans="1:11" ht="12.75" customHeight="1">
      <c r="A35" s="177" t="s">
        <v>15</v>
      </c>
      <c r="B35" s="227">
        <v>267</v>
      </c>
      <c r="C35" s="227">
        <v>1</v>
      </c>
      <c r="D35" s="227">
        <v>91</v>
      </c>
      <c r="E35" s="227">
        <v>98</v>
      </c>
      <c r="F35" s="227">
        <v>10</v>
      </c>
      <c r="G35" s="227">
        <v>28</v>
      </c>
      <c r="H35" s="227">
        <v>16</v>
      </c>
      <c r="I35" s="227">
        <v>19</v>
      </c>
      <c r="J35" s="227">
        <v>2</v>
      </c>
      <c r="K35" s="227">
        <v>2</v>
      </c>
    </row>
    <row r="36" spans="1:11" ht="12.75" customHeight="1">
      <c r="A36" s="177" t="s">
        <v>16</v>
      </c>
      <c r="B36" s="227">
        <v>235</v>
      </c>
      <c r="C36" s="227">
        <v>0</v>
      </c>
      <c r="D36" s="227">
        <v>72</v>
      </c>
      <c r="E36" s="227">
        <v>92</v>
      </c>
      <c r="F36" s="227">
        <v>6</v>
      </c>
      <c r="G36" s="227">
        <v>20</v>
      </c>
      <c r="H36" s="227">
        <v>13</v>
      </c>
      <c r="I36" s="227">
        <v>25</v>
      </c>
      <c r="J36" s="227">
        <v>4</v>
      </c>
      <c r="K36" s="227">
        <v>3</v>
      </c>
    </row>
    <row r="37" spans="1:11" ht="12.75" customHeight="1">
      <c r="A37" s="177" t="s">
        <v>18</v>
      </c>
      <c r="B37" s="227">
        <v>412</v>
      </c>
      <c r="C37" s="227">
        <v>0</v>
      </c>
      <c r="D37" s="227">
        <v>161</v>
      </c>
      <c r="E37" s="227">
        <v>137</v>
      </c>
      <c r="F37" s="227">
        <v>19</v>
      </c>
      <c r="G37" s="227">
        <v>24</v>
      </c>
      <c r="H37" s="227">
        <v>13</v>
      </c>
      <c r="I37" s="227">
        <v>50</v>
      </c>
      <c r="J37" s="227">
        <v>7</v>
      </c>
      <c r="K37" s="227">
        <v>1</v>
      </c>
    </row>
    <row r="38" spans="1:11" ht="12.75" customHeight="1">
      <c r="A38" s="177"/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2.75" customHeight="1">
      <c r="A39" s="94" t="s">
        <v>292</v>
      </c>
      <c r="K39" s="170"/>
    </row>
    <row r="40" ht="12.75" customHeight="1">
      <c r="A40" s="94" t="s">
        <v>496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PageLayoutView="0" workbookViewId="0" topLeftCell="A1">
      <pane ySplit="7" topLeftCell="A8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/>
  <cols>
    <col min="1" max="1" width="7.8515625" style="94" customWidth="1"/>
    <col min="2" max="2" width="14.8515625" style="67" bestFit="1" customWidth="1"/>
    <col min="3" max="3" width="22.8515625" style="67" bestFit="1" customWidth="1"/>
    <col min="4" max="4" width="10.28125" style="67" bestFit="1" customWidth="1"/>
    <col min="5" max="5" width="13.421875" style="67" bestFit="1" customWidth="1"/>
    <col min="6" max="6" width="25.57421875" style="67" bestFit="1" customWidth="1"/>
    <col min="7" max="7" width="1.7109375" style="67" customWidth="1"/>
    <col min="8" max="8" width="13.8515625" style="67" bestFit="1" customWidth="1"/>
    <col min="9" max="9" width="22.8515625" style="67" bestFit="1" customWidth="1"/>
    <col min="10" max="10" width="10.28125" style="67" bestFit="1" customWidth="1"/>
    <col min="11" max="11" width="13.421875" style="67" bestFit="1" customWidth="1"/>
    <col min="12" max="12" width="25.57421875" style="67" bestFit="1" customWidth="1"/>
    <col min="13" max="13" width="1.7109375" style="67" customWidth="1"/>
    <col min="14" max="14" width="29.7109375" style="67" bestFit="1" customWidth="1"/>
    <col min="15" max="16" width="11.421875" style="67" customWidth="1"/>
    <col min="17" max="17" width="0" style="67" hidden="1" customWidth="1"/>
    <col min="18" max="16384" width="11.421875" style="67" customWidth="1"/>
  </cols>
  <sheetData>
    <row r="1" ht="12.75" customHeight="1">
      <c r="A1" s="94" t="s">
        <v>325</v>
      </c>
    </row>
    <row r="2" ht="12.75" customHeight="1">
      <c r="A2" s="194" t="s">
        <v>730</v>
      </c>
    </row>
    <row r="5" spans="1:14" ht="24" customHeight="1">
      <c r="A5" s="383" t="s">
        <v>21</v>
      </c>
      <c r="B5" s="383" t="s">
        <v>533</v>
      </c>
      <c r="C5" s="383"/>
      <c r="D5" s="383"/>
      <c r="E5" s="383"/>
      <c r="F5" s="383"/>
      <c r="G5" s="75"/>
      <c r="H5" s="383" t="s">
        <v>534</v>
      </c>
      <c r="I5" s="383"/>
      <c r="J5" s="383"/>
      <c r="K5" s="383"/>
      <c r="L5" s="383"/>
      <c r="M5" s="75"/>
      <c r="N5" s="204" t="s">
        <v>677</v>
      </c>
    </row>
    <row r="6" spans="1:14" ht="12.75">
      <c r="A6" s="383"/>
      <c r="B6" s="390" t="s">
        <v>326</v>
      </c>
      <c r="C6" s="75"/>
      <c r="D6" s="75"/>
      <c r="E6" s="75"/>
      <c r="F6" s="75"/>
      <c r="G6" s="75"/>
      <c r="H6" s="383" t="s">
        <v>327</v>
      </c>
      <c r="I6" s="75"/>
      <c r="J6" s="75"/>
      <c r="K6" s="75"/>
      <c r="L6" s="75"/>
      <c r="M6" s="75"/>
      <c r="N6" s="75"/>
    </row>
    <row r="7" spans="1:14" ht="15.75" customHeight="1">
      <c r="A7" s="383"/>
      <c r="B7" s="390"/>
      <c r="C7" s="75" t="s">
        <v>328</v>
      </c>
      <c r="D7" s="75" t="s">
        <v>329</v>
      </c>
      <c r="E7" s="75" t="s">
        <v>330</v>
      </c>
      <c r="F7" s="75" t="s">
        <v>331</v>
      </c>
      <c r="G7" s="75"/>
      <c r="H7" s="383"/>
      <c r="I7" s="75" t="s">
        <v>328</v>
      </c>
      <c r="J7" s="75" t="s">
        <v>329</v>
      </c>
      <c r="K7" s="75" t="s">
        <v>330</v>
      </c>
      <c r="L7" s="75" t="s">
        <v>331</v>
      </c>
      <c r="M7" s="75"/>
      <c r="N7" s="75"/>
    </row>
    <row r="8" spans="1:26" s="286" customFormat="1" ht="12.75">
      <c r="A8" s="192">
        <v>1960</v>
      </c>
      <c r="B8" s="229">
        <v>138.866</v>
      </c>
      <c r="C8" s="227">
        <v>0</v>
      </c>
      <c r="D8" s="229">
        <v>27.878</v>
      </c>
      <c r="E8" s="227">
        <v>0</v>
      </c>
      <c r="F8" s="229">
        <v>110.988</v>
      </c>
      <c r="G8" s="229"/>
      <c r="H8" s="229">
        <v>148.053</v>
      </c>
      <c r="I8" s="229">
        <v>10.596</v>
      </c>
      <c r="J8" s="229">
        <v>27.878</v>
      </c>
      <c r="K8" s="227">
        <v>0</v>
      </c>
      <c r="L8" s="229">
        <v>109.579</v>
      </c>
      <c r="M8" s="229"/>
      <c r="N8" s="229">
        <v>-9.187</v>
      </c>
      <c r="P8" s="188"/>
      <c r="Q8" s="321"/>
      <c r="R8" s="321"/>
      <c r="S8" s="321"/>
      <c r="T8" s="321"/>
      <c r="U8" s="188"/>
      <c r="V8" s="188"/>
      <c r="W8" s="322"/>
      <c r="X8" s="322"/>
      <c r="Y8" s="322"/>
      <c r="Z8" s="322"/>
    </row>
    <row r="9" spans="1:26" ht="12.75">
      <c r="A9" s="305">
        <v>1970</v>
      </c>
      <c r="B9" s="229">
        <v>384.80025</v>
      </c>
      <c r="C9" s="229">
        <v>2</v>
      </c>
      <c r="D9" s="229">
        <v>84.6066</v>
      </c>
      <c r="E9" s="229">
        <v>75.65695</v>
      </c>
      <c r="F9" s="229">
        <v>222.53670000000002</v>
      </c>
      <c r="G9" s="229"/>
      <c r="H9" s="229">
        <v>356.01120000000003</v>
      </c>
      <c r="I9" s="229">
        <v>59.041050000000006</v>
      </c>
      <c r="J9" s="229">
        <v>83.34985</v>
      </c>
      <c r="K9" s="227">
        <v>0</v>
      </c>
      <c r="L9" s="244">
        <v>213.6203</v>
      </c>
      <c r="M9" s="244"/>
      <c r="N9" s="229">
        <v>28.78905</v>
      </c>
      <c r="P9" s="188"/>
      <c r="Q9" s="188"/>
      <c r="R9" s="321"/>
      <c r="S9" s="321"/>
      <c r="T9" s="217"/>
      <c r="U9" s="188"/>
      <c r="V9" s="188"/>
      <c r="W9" s="322"/>
      <c r="X9" s="322"/>
      <c r="Y9" s="322"/>
      <c r="Z9" s="322"/>
    </row>
    <row r="10" spans="1:26" ht="12.75">
      <c r="A10" s="305">
        <v>1980</v>
      </c>
      <c r="B10" s="229">
        <v>973.7684499999999</v>
      </c>
      <c r="C10" s="229">
        <v>96.87745</v>
      </c>
      <c r="D10" s="229">
        <v>210.36188</v>
      </c>
      <c r="E10" s="229">
        <v>299.06332000000003</v>
      </c>
      <c r="F10" s="229">
        <v>367.4658</v>
      </c>
      <c r="G10" s="229"/>
      <c r="H10" s="229">
        <v>1147.61407</v>
      </c>
      <c r="I10" s="229">
        <v>101.0313</v>
      </c>
      <c r="J10" s="229">
        <v>222.65825</v>
      </c>
      <c r="K10" s="229">
        <v>230.97145</v>
      </c>
      <c r="L10" s="229">
        <v>592.9530699999999</v>
      </c>
      <c r="M10" s="229"/>
      <c r="N10" s="229">
        <v>-173.84562</v>
      </c>
      <c r="P10" s="188"/>
      <c r="Q10" s="188"/>
      <c r="R10" s="321"/>
      <c r="S10" s="321"/>
      <c r="T10" s="188"/>
      <c r="U10" s="188"/>
      <c r="V10" s="188"/>
      <c r="W10" s="322"/>
      <c r="X10" s="322"/>
      <c r="Y10" s="322"/>
      <c r="Z10" s="322"/>
    </row>
    <row r="11" spans="1:26" s="286" customFormat="1" ht="12.75">
      <c r="A11" s="187">
        <v>1990</v>
      </c>
      <c r="B11" s="229">
        <v>1498.01775</v>
      </c>
      <c r="C11" s="229">
        <v>147.01420000000002</v>
      </c>
      <c r="D11" s="229">
        <v>287.55865</v>
      </c>
      <c r="E11" s="229">
        <v>714.8046999999999</v>
      </c>
      <c r="F11" s="229">
        <v>348.6402</v>
      </c>
      <c r="G11" s="229"/>
      <c r="H11" s="229">
        <v>1512.51005</v>
      </c>
      <c r="I11" s="229">
        <v>193.68925</v>
      </c>
      <c r="J11" s="229">
        <v>409.23290000000003</v>
      </c>
      <c r="K11" s="229">
        <v>578.46525</v>
      </c>
      <c r="L11" s="229">
        <v>331.12265</v>
      </c>
      <c r="M11" s="229"/>
      <c r="N11" s="229">
        <v>-14.492299999999814</v>
      </c>
      <c r="P11" s="188"/>
      <c r="Q11" s="188"/>
      <c r="R11" s="321"/>
      <c r="S11" s="321"/>
      <c r="T11" s="188"/>
      <c r="U11" s="188"/>
      <c r="V11" s="188"/>
      <c r="W11" s="322"/>
      <c r="X11" s="322"/>
      <c r="Y11" s="322"/>
      <c r="Z11" s="322"/>
    </row>
    <row r="12" spans="1:26" ht="12.75">
      <c r="A12" s="305">
        <v>1991</v>
      </c>
      <c r="B12" s="229">
        <v>3507.10355</v>
      </c>
      <c r="C12" s="229">
        <v>192.6555</v>
      </c>
      <c r="D12" s="229">
        <v>859.8371</v>
      </c>
      <c r="E12" s="229">
        <v>706.50165</v>
      </c>
      <c r="F12" s="229">
        <v>1748.1093</v>
      </c>
      <c r="G12" s="229"/>
      <c r="H12" s="229">
        <v>3093.90335</v>
      </c>
      <c r="I12" s="229">
        <v>160.51270000000002</v>
      </c>
      <c r="J12" s="229">
        <v>670.8235999999999</v>
      </c>
      <c r="K12" s="229">
        <v>723.6467</v>
      </c>
      <c r="L12" s="229">
        <v>1538.92035</v>
      </c>
      <c r="M12" s="229"/>
      <c r="N12" s="229">
        <v>413.2002</v>
      </c>
      <c r="P12" s="188"/>
      <c r="Q12" s="188"/>
      <c r="R12" s="321"/>
      <c r="S12" s="321"/>
      <c r="T12" s="188"/>
      <c r="U12" s="188"/>
      <c r="V12" s="188"/>
      <c r="W12" s="322"/>
      <c r="X12" s="322"/>
      <c r="Y12" s="322"/>
      <c r="Z12" s="322"/>
    </row>
    <row r="13" spans="1:26" ht="12.75">
      <c r="A13" s="305">
        <v>1992</v>
      </c>
      <c r="B13" s="229">
        <v>1544.48245</v>
      </c>
      <c r="C13" s="229">
        <v>124.86110000000001</v>
      </c>
      <c r="D13" s="229">
        <v>195.0726</v>
      </c>
      <c r="E13" s="229">
        <v>623.11815</v>
      </c>
      <c r="F13" s="229">
        <v>601.4306</v>
      </c>
      <c r="G13" s="229"/>
      <c r="H13" s="229">
        <v>2007.3650400000001</v>
      </c>
      <c r="I13" s="229">
        <v>206.87235</v>
      </c>
      <c r="J13" s="229">
        <v>507.61555</v>
      </c>
      <c r="K13" s="229">
        <v>674.74659</v>
      </c>
      <c r="L13" s="229">
        <v>618.1305500000001</v>
      </c>
      <c r="M13" s="229"/>
      <c r="N13" s="229">
        <v>-462.88259000000005</v>
      </c>
      <c r="P13" s="188"/>
      <c r="Q13" s="188"/>
      <c r="R13" s="321"/>
      <c r="S13" s="321"/>
      <c r="T13" s="188"/>
      <c r="U13" s="188"/>
      <c r="V13" s="188"/>
      <c r="W13" s="322"/>
      <c r="X13" s="322"/>
      <c r="Y13" s="322"/>
      <c r="Z13" s="322"/>
    </row>
    <row r="14" spans="1:26" ht="12.75">
      <c r="A14" s="305">
        <v>1993</v>
      </c>
      <c r="B14" s="229">
        <v>2400.74711</v>
      </c>
      <c r="C14" s="229">
        <v>257.7054</v>
      </c>
      <c r="D14" s="229">
        <v>545.2112</v>
      </c>
      <c r="E14" s="229">
        <v>563.01901</v>
      </c>
      <c r="F14" s="229">
        <v>1034.8115</v>
      </c>
      <c r="G14" s="229"/>
      <c r="H14" s="229">
        <v>1939.69776</v>
      </c>
      <c r="I14" s="229">
        <v>196.9383</v>
      </c>
      <c r="J14" s="229">
        <v>252.6921</v>
      </c>
      <c r="K14" s="229">
        <v>785.74914</v>
      </c>
      <c r="L14" s="229">
        <v>704.31822</v>
      </c>
      <c r="M14" s="229"/>
      <c r="N14" s="229">
        <v>461.04935</v>
      </c>
      <c r="P14" s="188"/>
      <c r="Q14" s="188"/>
      <c r="R14" s="321"/>
      <c r="S14" s="321"/>
      <c r="T14" s="188"/>
      <c r="U14" s="188"/>
      <c r="V14" s="188"/>
      <c r="W14" s="322"/>
      <c r="X14" s="322"/>
      <c r="Y14" s="322"/>
      <c r="Z14" s="322"/>
    </row>
    <row r="15" spans="1:26" s="286" customFormat="1" ht="12.75">
      <c r="A15" s="187">
        <v>1994</v>
      </c>
      <c r="B15" s="229">
        <v>2292.8197999999998</v>
      </c>
      <c r="C15" s="229">
        <v>202.0886</v>
      </c>
      <c r="D15" s="229">
        <v>547.1334</v>
      </c>
      <c r="E15" s="229">
        <v>796.5618000000001</v>
      </c>
      <c r="F15" s="229">
        <v>747.036</v>
      </c>
      <c r="G15" s="229"/>
      <c r="H15" s="229">
        <v>2854.15023</v>
      </c>
      <c r="I15" s="229">
        <v>183.31915</v>
      </c>
      <c r="J15" s="229">
        <v>307.81559999999996</v>
      </c>
      <c r="K15" s="229">
        <v>986.85955</v>
      </c>
      <c r="L15" s="229">
        <v>1376.15593</v>
      </c>
      <c r="M15" s="229"/>
      <c r="N15" s="229">
        <v>-561.3304300000001</v>
      </c>
      <c r="P15" s="188"/>
      <c r="Q15" s="188"/>
      <c r="R15" s="321"/>
      <c r="S15" s="321"/>
      <c r="T15" s="188"/>
      <c r="U15" s="188"/>
      <c r="V15" s="188"/>
      <c r="W15" s="322"/>
      <c r="X15" s="322"/>
      <c r="Y15" s="322"/>
      <c r="Z15" s="322"/>
    </row>
    <row r="16" spans="1:26" ht="12.75">
      <c r="A16" s="305">
        <v>1995</v>
      </c>
      <c r="B16" s="229">
        <v>2302.7052599999997</v>
      </c>
      <c r="C16" s="229">
        <v>208.26364999999998</v>
      </c>
      <c r="D16" s="229">
        <v>253.31044</v>
      </c>
      <c r="E16" s="229">
        <v>715.48385</v>
      </c>
      <c r="F16" s="229">
        <v>1125.64732</v>
      </c>
      <c r="G16" s="229"/>
      <c r="H16" s="229">
        <v>2654.93875</v>
      </c>
      <c r="I16" s="229">
        <v>197.90331</v>
      </c>
      <c r="J16" s="229">
        <v>351.06383</v>
      </c>
      <c r="K16" s="229">
        <v>865.03291</v>
      </c>
      <c r="L16" s="229">
        <v>1240.9387</v>
      </c>
      <c r="M16" s="229"/>
      <c r="N16" s="229">
        <v>-352.23349</v>
      </c>
      <c r="P16" s="188"/>
      <c r="Q16" s="188"/>
      <c r="R16" s="321"/>
      <c r="S16" s="321"/>
      <c r="T16" s="188"/>
      <c r="U16" s="188"/>
      <c r="V16" s="188"/>
      <c r="W16" s="322"/>
      <c r="X16" s="322"/>
      <c r="Y16" s="322"/>
      <c r="Z16" s="322"/>
    </row>
    <row r="17" spans="1:26" ht="12.75">
      <c r="A17" s="305">
        <v>1996</v>
      </c>
      <c r="B17" s="229">
        <v>1408.83068</v>
      </c>
      <c r="C17" s="229">
        <v>226.12685000000002</v>
      </c>
      <c r="D17" s="229">
        <v>58.50938</v>
      </c>
      <c r="E17" s="229">
        <v>694.79475</v>
      </c>
      <c r="F17" s="229">
        <v>429.3997</v>
      </c>
      <c r="G17" s="229"/>
      <c r="H17" s="229">
        <v>1945.61095</v>
      </c>
      <c r="I17" s="229">
        <v>191.639</v>
      </c>
      <c r="J17" s="229">
        <v>358.99354999999997</v>
      </c>
      <c r="K17" s="229">
        <v>917.12385</v>
      </c>
      <c r="L17" s="229">
        <v>477.85454999999996</v>
      </c>
      <c r="M17" s="229"/>
      <c r="N17" s="229">
        <v>-536.78027</v>
      </c>
      <c r="P17" s="188"/>
      <c r="Q17" s="188"/>
      <c r="R17" s="321"/>
      <c r="S17" s="321"/>
      <c r="T17" s="188"/>
      <c r="U17" s="188"/>
      <c r="V17" s="188"/>
      <c r="W17" s="322"/>
      <c r="X17" s="322"/>
      <c r="Y17" s="322"/>
      <c r="Z17" s="322"/>
    </row>
    <row r="18" spans="1:26" ht="12.75">
      <c r="A18" s="305">
        <v>1997</v>
      </c>
      <c r="B18" s="229">
        <v>2678.11324</v>
      </c>
      <c r="C18" s="229">
        <v>258.64492</v>
      </c>
      <c r="D18" s="229">
        <v>182.3014</v>
      </c>
      <c r="E18" s="229">
        <v>930.12383</v>
      </c>
      <c r="F18" s="229">
        <v>1307.0430900000001</v>
      </c>
      <c r="G18" s="229"/>
      <c r="H18" s="229">
        <v>2499.3795800000003</v>
      </c>
      <c r="I18" s="229">
        <v>178.49548000000001</v>
      </c>
      <c r="J18" s="229">
        <v>344.97178</v>
      </c>
      <c r="K18" s="229">
        <v>852.2213399999999</v>
      </c>
      <c r="L18" s="229">
        <v>1123.69098</v>
      </c>
      <c r="M18" s="229"/>
      <c r="N18" s="229">
        <v>178.73366000000001</v>
      </c>
      <c r="P18" s="188"/>
      <c r="Q18" s="188"/>
      <c r="R18" s="321"/>
      <c r="S18" s="321"/>
      <c r="T18" s="188"/>
      <c r="U18" s="188"/>
      <c r="V18" s="188"/>
      <c r="W18" s="322"/>
      <c r="X18" s="322"/>
      <c r="Y18" s="322"/>
      <c r="Z18" s="322"/>
    </row>
    <row r="19" spans="1:26" ht="12.75">
      <c r="A19" s="305">
        <v>1998</v>
      </c>
      <c r="B19" s="229">
        <v>3624.9971800000003</v>
      </c>
      <c r="C19" s="229">
        <v>176.79854999999998</v>
      </c>
      <c r="D19" s="229">
        <v>705.1672</v>
      </c>
      <c r="E19" s="229">
        <v>1133.68829</v>
      </c>
      <c r="F19" s="229">
        <v>1609.34314</v>
      </c>
      <c r="G19" s="229"/>
      <c r="H19" s="229">
        <v>2293.77622</v>
      </c>
      <c r="I19" s="229">
        <v>179.3629</v>
      </c>
      <c r="J19" s="229">
        <v>346.13113</v>
      </c>
      <c r="K19" s="229">
        <v>827.67841</v>
      </c>
      <c r="L19" s="229">
        <v>940.60378</v>
      </c>
      <c r="M19" s="229"/>
      <c r="N19" s="229">
        <v>1331.2209599999999</v>
      </c>
      <c r="P19" s="188"/>
      <c r="Q19" s="188"/>
      <c r="R19" s="321"/>
      <c r="S19" s="321"/>
      <c r="T19" s="188"/>
      <c r="U19" s="188"/>
      <c r="V19" s="188"/>
      <c r="W19" s="322"/>
      <c r="X19" s="322"/>
      <c r="Y19" s="322"/>
      <c r="Z19" s="322"/>
    </row>
    <row r="20" spans="1:26" s="286" customFormat="1" ht="12.75">
      <c r="A20" s="187">
        <v>1999</v>
      </c>
      <c r="B20" s="229">
        <v>6578.43125</v>
      </c>
      <c r="C20" s="229">
        <v>177.98464</v>
      </c>
      <c r="D20" s="229">
        <v>108.28685</v>
      </c>
      <c r="E20" s="229">
        <v>668.6851899999999</v>
      </c>
      <c r="F20" s="229">
        <v>5623.47457</v>
      </c>
      <c r="G20" s="229"/>
      <c r="H20" s="229">
        <v>6851.48063</v>
      </c>
      <c r="I20" s="229">
        <v>165.38651000000002</v>
      </c>
      <c r="J20" s="229">
        <v>365.73765999999995</v>
      </c>
      <c r="K20" s="229">
        <v>825.35722</v>
      </c>
      <c r="L20" s="229">
        <v>5494.99924</v>
      </c>
      <c r="M20" s="229"/>
      <c r="N20" s="229">
        <v>-273.04938</v>
      </c>
      <c r="P20" s="188"/>
      <c r="Q20" s="188"/>
      <c r="R20" s="321"/>
      <c r="S20" s="321"/>
      <c r="T20" s="188"/>
      <c r="U20" s="188"/>
      <c r="V20" s="188"/>
      <c r="W20" s="322"/>
      <c r="X20" s="322"/>
      <c r="Y20" s="322"/>
      <c r="Z20" s="322"/>
    </row>
    <row r="21" spans="1:26" ht="12.75">
      <c r="A21" s="305">
        <v>2000</v>
      </c>
      <c r="B21" s="229">
        <v>6646.73563</v>
      </c>
      <c r="C21" s="229">
        <v>180.32915</v>
      </c>
      <c r="D21" s="229">
        <v>423.83206</v>
      </c>
      <c r="E21" s="229">
        <v>853.36213</v>
      </c>
      <c r="F21" s="229">
        <v>5189.21229</v>
      </c>
      <c r="G21" s="229"/>
      <c r="H21" s="229">
        <v>4926.28335</v>
      </c>
      <c r="I21" s="229">
        <v>175.71584</v>
      </c>
      <c r="J21" s="229">
        <v>415.07125</v>
      </c>
      <c r="K21" s="229">
        <v>820.86383</v>
      </c>
      <c r="L21" s="229">
        <v>3514.63243</v>
      </c>
      <c r="M21" s="229"/>
      <c r="N21" s="229">
        <v>1720.45228</v>
      </c>
      <c r="P21" s="188"/>
      <c r="Q21" s="188"/>
      <c r="R21" s="321"/>
      <c r="S21" s="321"/>
      <c r="T21" s="188"/>
      <c r="U21" s="188"/>
      <c r="V21" s="188"/>
      <c r="W21" s="322"/>
      <c r="X21" s="322"/>
      <c r="Y21" s="322"/>
      <c r="Z21" s="322"/>
    </row>
    <row r="22" spans="1:26" ht="12.75">
      <c r="A22" s="305">
        <v>2001</v>
      </c>
      <c r="B22" s="229">
        <v>3273.83385</v>
      </c>
      <c r="C22" s="229">
        <v>183.2359</v>
      </c>
      <c r="D22" s="229">
        <v>621.17037</v>
      </c>
      <c r="E22" s="229">
        <v>954.21717</v>
      </c>
      <c r="F22" s="229">
        <v>1515.21041</v>
      </c>
      <c r="G22" s="229"/>
      <c r="H22" s="229">
        <v>4208.49367</v>
      </c>
      <c r="I22" s="229">
        <v>286.6343</v>
      </c>
      <c r="J22" s="229">
        <v>419.3299</v>
      </c>
      <c r="K22" s="229">
        <v>972.6031999999999</v>
      </c>
      <c r="L22" s="229">
        <v>2529.92627</v>
      </c>
      <c r="M22" s="229"/>
      <c r="N22" s="229">
        <v>-934.65982</v>
      </c>
      <c r="P22" s="188"/>
      <c r="Q22" s="188"/>
      <c r="R22" s="321"/>
      <c r="S22" s="321"/>
      <c r="T22" s="188"/>
      <c r="U22" s="188"/>
      <c r="V22" s="188"/>
      <c r="W22" s="322"/>
      <c r="X22" s="322"/>
      <c r="Y22" s="322"/>
      <c r="Z22" s="322"/>
    </row>
    <row r="23" spans="1:26" ht="12.75">
      <c r="A23" s="305">
        <v>2002</v>
      </c>
      <c r="B23" s="229">
        <v>2807.2271</v>
      </c>
      <c r="C23" s="229">
        <v>195.3581</v>
      </c>
      <c r="D23" s="229">
        <v>445.14045</v>
      </c>
      <c r="E23" s="229">
        <v>786.25177</v>
      </c>
      <c r="F23" s="229">
        <v>1380.47678</v>
      </c>
      <c r="G23" s="229"/>
      <c r="H23" s="229">
        <v>2986.53937</v>
      </c>
      <c r="I23" s="229">
        <v>215.23727</v>
      </c>
      <c r="J23" s="229">
        <v>379.26276</v>
      </c>
      <c r="K23" s="229">
        <v>894.96099</v>
      </c>
      <c r="L23" s="229">
        <v>1497.07835</v>
      </c>
      <c r="M23" s="229"/>
      <c r="N23" s="229">
        <v>-179.31226999999998</v>
      </c>
      <c r="P23" s="188"/>
      <c r="Q23" s="188"/>
      <c r="R23" s="321"/>
      <c r="S23" s="321"/>
      <c r="T23" s="188"/>
      <c r="U23" s="188"/>
      <c r="V23" s="188"/>
      <c r="W23" s="322"/>
      <c r="X23" s="322"/>
      <c r="Y23" s="322"/>
      <c r="Z23" s="322"/>
    </row>
    <row r="24" spans="1:26" ht="12.75">
      <c r="A24" s="305">
        <v>2003</v>
      </c>
      <c r="B24" s="229">
        <v>2807.66467</v>
      </c>
      <c r="C24" s="229">
        <v>194.018</v>
      </c>
      <c r="D24" s="229">
        <v>439.6941</v>
      </c>
      <c r="E24" s="229">
        <v>990.6005200000001</v>
      </c>
      <c r="F24" s="229">
        <v>1183.35205</v>
      </c>
      <c r="G24" s="229"/>
      <c r="H24" s="229">
        <v>2737.8511200000003</v>
      </c>
      <c r="I24" s="229">
        <v>158.36471</v>
      </c>
      <c r="J24" s="229">
        <v>403.14259000000004</v>
      </c>
      <c r="K24" s="229">
        <v>917.46836</v>
      </c>
      <c r="L24" s="229">
        <v>1258.87546</v>
      </c>
      <c r="M24" s="229"/>
      <c r="N24" s="229">
        <v>69.81354999999981</v>
      </c>
      <c r="P24" s="188"/>
      <c r="Q24" s="188"/>
      <c r="R24" s="321"/>
      <c r="S24" s="321"/>
      <c r="T24" s="188"/>
      <c r="U24" s="188"/>
      <c r="V24" s="188"/>
      <c r="W24" s="322"/>
      <c r="X24" s="322"/>
      <c r="Y24" s="322"/>
      <c r="Z24" s="322"/>
    </row>
    <row r="25" spans="1:26" s="286" customFormat="1" ht="12.75">
      <c r="A25" s="187">
        <v>2004</v>
      </c>
      <c r="B25" s="229">
        <v>3348.62998</v>
      </c>
      <c r="C25" s="229">
        <v>160.882</v>
      </c>
      <c r="D25" s="229">
        <v>265.9384</v>
      </c>
      <c r="E25" s="229">
        <v>1021.77458</v>
      </c>
      <c r="F25" s="229">
        <v>1900.035</v>
      </c>
      <c r="G25" s="229"/>
      <c r="H25" s="229">
        <v>3363.28056</v>
      </c>
      <c r="I25" s="229">
        <v>166.12112</v>
      </c>
      <c r="J25" s="229">
        <v>346.62167999999997</v>
      </c>
      <c r="K25" s="229">
        <v>940.7763199999999</v>
      </c>
      <c r="L25" s="229">
        <v>1909.76144</v>
      </c>
      <c r="M25" s="229"/>
      <c r="N25" s="229">
        <v>-14.650579999999609</v>
      </c>
      <c r="P25" s="188"/>
      <c r="Q25" s="188"/>
      <c r="R25" s="321"/>
      <c r="S25" s="321"/>
      <c r="T25" s="188"/>
      <c r="U25" s="188"/>
      <c r="V25" s="188"/>
      <c r="W25" s="322"/>
      <c r="X25" s="322"/>
      <c r="Y25" s="322"/>
      <c r="Z25" s="322"/>
    </row>
    <row r="26" spans="1:26" ht="12.75">
      <c r="A26" s="305">
        <v>2005</v>
      </c>
      <c r="B26" s="229">
        <v>6143.47014</v>
      </c>
      <c r="C26" s="229">
        <v>168.90779999999998</v>
      </c>
      <c r="D26" s="229">
        <v>308.29970000000003</v>
      </c>
      <c r="E26" s="229">
        <v>1381.2279099999998</v>
      </c>
      <c r="F26" s="229">
        <v>4285.03473</v>
      </c>
      <c r="G26" s="229"/>
      <c r="H26" s="229">
        <v>5574.37773</v>
      </c>
      <c r="I26" s="229">
        <v>170.6078</v>
      </c>
      <c r="J26" s="229">
        <v>379.29632</v>
      </c>
      <c r="K26" s="229">
        <v>911.21202</v>
      </c>
      <c r="L26" s="229">
        <v>4113.26159</v>
      </c>
      <c r="M26" s="229"/>
      <c r="N26" s="229">
        <v>569.0924100000001</v>
      </c>
      <c r="P26" s="188"/>
      <c r="Q26" s="188"/>
      <c r="R26" s="321"/>
      <c r="S26" s="321"/>
      <c r="T26" s="188"/>
      <c r="U26" s="188"/>
      <c r="V26" s="188"/>
      <c r="W26" s="322"/>
      <c r="X26" s="322"/>
      <c r="Y26" s="322"/>
      <c r="Z26" s="322"/>
    </row>
    <row r="27" spans="1:26" ht="12.75">
      <c r="A27" s="305">
        <v>2006</v>
      </c>
      <c r="B27" s="229">
        <v>2590.115</v>
      </c>
      <c r="C27" s="229">
        <v>163.538</v>
      </c>
      <c r="D27" s="229">
        <v>406.619</v>
      </c>
      <c r="E27" s="229">
        <v>993.762</v>
      </c>
      <c r="F27" s="229">
        <v>1026.196</v>
      </c>
      <c r="G27" s="229"/>
      <c r="H27" s="229">
        <v>3464.41</v>
      </c>
      <c r="I27" s="229">
        <v>164.781</v>
      </c>
      <c r="J27" s="229">
        <v>35.586</v>
      </c>
      <c r="K27" s="229">
        <v>911.128</v>
      </c>
      <c r="L27" s="229">
        <v>2352.915</v>
      </c>
      <c r="M27" s="229"/>
      <c r="N27" s="229">
        <v>-874.295</v>
      </c>
      <c r="P27" s="188"/>
      <c r="Q27" s="188"/>
      <c r="R27" s="321"/>
      <c r="S27" s="321"/>
      <c r="T27" s="188"/>
      <c r="U27" s="188"/>
      <c r="V27" s="188"/>
      <c r="W27" s="322"/>
      <c r="X27" s="322"/>
      <c r="Y27" s="322"/>
      <c r="Z27" s="322"/>
    </row>
    <row r="28" spans="1:26" ht="12.75">
      <c r="A28" s="305">
        <v>2007</v>
      </c>
      <c r="B28" s="229">
        <v>2959.967</v>
      </c>
      <c r="C28" s="229">
        <v>165.636</v>
      </c>
      <c r="D28" s="229">
        <v>207.609</v>
      </c>
      <c r="E28" s="229">
        <v>1273.758</v>
      </c>
      <c r="F28" s="229">
        <v>1312.964</v>
      </c>
      <c r="G28" s="229"/>
      <c r="H28" s="229">
        <v>2675.267</v>
      </c>
      <c r="I28" s="229">
        <v>171.202</v>
      </c>
      <c r="J28" s="229">
        <v>429.075</v>
      </c>
      <c r="K28" s="229">
        <v>950.143</v>
      </c>
      <c r="L28" s="229">
        <v>1124.847</v>
      </c>
      <c r="M28" s="229"/>
      <c r="N28" s="229">
        <v>284.7</v>
      </c>
      <c r="P28" s="188"/>
      <c r="Q28" s="188"/>
      <c r="R28" s="321"/>
      <c r="S28" s="321"/>
      <c r="T28" s="188"/>
      <c r="U28" s="188"/>
      <c r="V28" s="188"/>
      <c r="W28" s="322"/>
      <c r="X28" s="322"/>
      <c r="Y28" s="322"/>
      <c r="Z28" s="322"/>
    </row>
    <row r="29" spans="1:26" ht="12.75">
      <c r="A29" s="305">
        <v>2008</v>
      </c>
      <c r="B29" s="229">
        <v>3689</v>
      </c>
      <c r="C29" s="229">
        <v>165</v>
      </c>
      <c r="D29" s="229">
        <v>466</v>
      </c>
      <c r="E29" s="229">
        <v>1394</v>
      </c>
      <c r="F29" s="229">
        <v>1663</v>
      </c>
      <c r="G29" s="229"/>
      <c r="H29" s="229">
        <v>3631</v>
      </c>
      <c r="I29" s="229">
        <v>161</v>
      </c>
      <c r="J29" s="229">
        <v>393</v>
      </c>
      <c r="K29" s="229">
        <v>1100</v>
      </c>
      <c r="L29" s="229">
        <v>1972</v>
      </c>
      <c r="M29" s="229"/>
      <c r="N29" s="229">
        <v>57</v>
      </c>
      <c r="P29" s="188"/>
      <c r="Q29" s="188"/>
      <c r="R29" s="321"/>
      <c r="S29" s="321"/>
      <c r="T29" s="188"/>
      <c r="U29" s="188"/>
      <c r="V29" s="188"/>
      <c r="W29" s="322"/>
      <c r="X29" s="322"/>
      <c r="Y29" s="322"/>
      <c r="Z29" s="322"/>
    </row>
    <row r="30" spans="1:26" s="286" customFormat="1" ht="12.75">
      <c r="A30" s="187">
        <v>2009</v>
      </c>
      <c r="B30" s="229">
        <v>2476</v>
      </c>
      <c r="C30" s="229">
        <v>167</v>
      </c>
      <c r="D30" s="229">
        <v>186</v>
      </c>
      <c r="E30" s="229">
        <v>1193</v>
      </c>
      <c r="F30" s="229">
        <v>930</v>
      </c>
      <c r="G30" s="229"/>
      <c r="H30" s="229">
        <v>2665</v>
      </c>
      <c r="I30" s="229">
        <v>168</v>
      </c>
      <c r="J30" s="229">
        <v>479</v>
      </c>
      <c r="K30" s="229">
        <v>1068</v>
      </c>
      <c r="L30" s="229">
        <v>949</v>
      </c>
      <c r="M30" s="229"/>
      <c r="N30" s="229">
        <v>-188</v>
      </c>
      <c r="P30" s="188"/>
      <c r="Q30" s="188"/>
      <c r="R30" s="321"/>
      <c r="S30" s="321"/>
      <c r="T30" s="188"/>
      <c r="U30" s="188"/>
      <c r="V30" s="188"/>
      <c r="W30" s="322"/>
      <c r="X30" s="322"/>
      <c r="Y30" s="322"/>
      <c r="Z30" s="322"/>
    </row>
    <row r="31" spans="1:26" ht="12.75">
      <c r="A31" s="305">
        <v>2010</v>
      </c>
      <c r="B31" s="229">
        <v>6052</v>
      </c>
      <c r="C31" s="229">
        <v>169</v>
      </c>
      <c r="D31" s="229">
        <v>686</v>
      </c>
      <c r="E31" s="229">
        <v>1407</v>
      </c>
      <c r="F31" s="229">
        <v>3790</v>
      </c>
      <c r="G31" s="229"/>
      <c r="H31" s="229">
        <v>4683</v>
      </c>
      <c r="I31" s="229">
        <v>167</v>
      </c>
      <c r="J31" s="229">
        <v>427</v>
      </c>
      <c r="K31" s="229">
        <v>1094</v>
      </c>
      <c r="L31" s="229">
        <v>2995</v>
      </c>
      <c r="M31" s="229"/>
      <c r="N31" s="229">
        <v>1369</v>
      </c>
      <c r="P31" s="188"/>
      <c r="Q31" s="188"/>
      <c r="R31" s="321"/>
      <c r="S31" s="321"/>
      <c r="T31" s="188"/>
      <c r="U31" s="188"/>
      <c r="V31" s="188"/>
      <c r="W31" s="322"/>
      <c r="X31" s="322"/>
      <c r="Y31" s="322"/>
      <c r="Z31" s="322"/>
    </row>
    <row r="32" spans="1:26" ht="12.75">
      <c r="A32" s="305">
        <v>2011</v>
      </c>
      <c r="B32" s="229">
        <v>3179</v>
      </c>
      <c r="C32" s="229">
        <v>170</v>
      </c>
      <c r="D32" s="229">
        <v>619</v>
      </c>
      <c r="E32" s="229">
        <v>1127</v>
      </c>
      <c r="F32" s="229">
        <v>1263</v>
      </c>
      <c r="G32" s="229"/>
      <c r="H32" s="229">
        <v>3368</v>
      </c>
      <c r="I32" s="229">
        <v>162</v>
      </c>
      <c r="J32" s="229">
        <v>422</v>
      </c>
      <c r="K32" s="229">
        <v>1067</v>
      </c>
      <c r="L32" s="229">
        <v>1717</v>
      </c>
      <c r="M32" s="229"/>
      <c r="N32" s="229">
        <v>-189</v>
      </c>
      <c r="P32" s="188"/>
      <c r="Q32" s="188"/>
      <c r="R32" s="321"/>
      <c r="S32" s="321"/>
      <c r="T32" s="188"/>
      <c r="U32" s="188"/>
      <c r="V32" s="188"/>
      <c r="W32" s="322"/>
      <c r="X32" s="322"/>
      <c r="Y32" s="322"/>
      <c r="Z32" s="322"/>
    </row>
    <row r="33" spans="1:26" ht="12.75">
      <c r="A33" s="305">
        <v>2012</v>
      </c>
      <c r="B33" s="229">
        <v>2524</v>
      </c>
      <c r="C33" s="229">
        <v>167</v>
      </c>
      <c r="D33" s="229">
        <v>368</v>
      </c>
      <c r="E33" s="229">
        <v>1248</v>
      </c>
      <c r="F33" s="229">
        <v>741</v>
      </c>
      <c r="G33" s="229"/>
      <c r="H33" s="229">
        <v>2752</v>
      </c>
      <c r="I33" s="229">
        <v>167</v>
      </c>
      <c r="J33" s="229">
        <v>351</v>
      </c>
      <c r="K33" s="229">
        <v>1064</v>
      </c>
      <c r="L33" s="229">
        <v>1171</v>
      </c>
      <c r="M33" s="229"/>
      <c r="N33" s="229">
        <v>-229</v>
      </c>
      <c r="P33" s="188"/>
      <c r="Q33" s="188"/>
      <c r="R33" s="321"/>
      <c r="S33" s="321"/>
      <c r="T33" s="188"/>
      <c r="U33" s="188"/>
      <c r="V33" s="188"/>
      <c r="W33" s="322"/>
      <c r="X33" s="322"/>
      <c r="Y33" s="322"/>
      <c r="Z33" s="322"/>
    </row>
    <row r="34" spans="1:26" ht="12.75">
      <c r="A34" s="305">
        <v>2013</v>
      </c>
      <c r="B34" s="229">
        <v>3252</v>
      </c>
      <c r="C34" s="229">
        <v>178</v>
      </c>
      <c r="D34" s="229">
        <v>629</v>
      </c>
      <c r="E34" s="229">
        <v>1540</v>
      </c>
      <c r="F34" s="229">
        <v>904</v>
      </c>
      <c r="G34" s="229"/>
      <c r="H34" s="229">
        <v>3170</v>
      </c>
      <c r="I34" s="229">
        <v>156</v>
      </c>
      <c r="J34" s="229">
        <v>797</v>
      </c>
      <c r="K34" s="229">
        <v>1379</v>
      </c>
      <c r="L34" s="229">
        <v>839</v>
      </c>
      <c r="M34" s="229"/>
      <c r="N34" s="229">
        <v>81</v>
      </c>
      <c r="P34" s="188"/>
      <c r="Q34" s="188"/>
      <c r="R34" s="321"/>
      <c r="S34" s="321"/>
      <c r="T34" s="188"/>
      <c r="U34" s="188"/>
      <c r="V34" s="188"/>
      <c r="W34" s="322"/>
      <c r="X34" s="322"/>
      <c r="Y34" s="322"/>
      <c r="Z34" s="322"/>
    </row>
    <row r="35" spans="1:26" ht="12.75">
      <c r="A35" s="305">
        <v>2014</v>
      </c>
      <c r="B35" s="229">
        <v>2730</v>
      </c>
      <c r="C35" s="229">
        <v>168</v>
      </c>
      <c r="D35" s="229">
        <v>667</v>
      </c>
      <c r="E35" s="229">
        <v>1076</v>
      </c>
      <c r="F35" s="229">
        <v>819</v>
      </c>
      <c r="G35" s="229"/>
      <c r="H35" s="229">
        <v>3607</v>
      </c>
      <c r="I35" s="229">
        <v>144</v>
      </c>
      <c r="J35" s="229">
        <v>772</v>
      </c>
      <c r="K35" s="229">
        <v>1791</v>
      </c>
      <c r="L35" s="229">
        <v>900</v>
      </c>
      <c r="M35" s="229"/>
      <c r="N35" s="229">
        <v>-877</v>
      </c>
      <c r="P35" s="188"/>
      <c r="Q35" s="188"/>
      <c r="R35" s="321"/>
      <c r="S35" s="321"/>
      <c r="T35" s="188"/>
      <c r="U35" s="188"/>
      <c r="V35" s="188"/>
      <c r="W35" s="322"/>
      <c r="X35" s="322"/>
      <c r="Y35" s="322"/>
      <c r="Z35" s="322"/>
    </row>
    <row r="36" spans="1:26" ht="12.75">
      <c r="A36" s="305">
        <v>2015</v>
      </c>
      <c r="B36" s="229">
        <v>3588</v>
      </c>
      <c r="C36" s="229">
        <v>143</v>
      </c>
      <c r="D36" s="229">
        <v>372</v>
      </c>
      <c r="E36" s="229">
        <v>1234</v>
      </c>
      <c r="F36" s="229">
        <v>1838</v>
      </c>
      <c r="G36" s="229"/>
      <c r="H36" s="229">
        <v>3710</v>
      </c>
      <c r="I36" s="229">
        <v>149</v>
      </c>
      <c r="J36" s="229">
        <v>803</v>
      </c>
      <c r="K36" s="229">
        <v>1723</v>
      </c>
      <c r="L36" s="229">
        <v>1033</v>
      </c>
      <c r="M36" s="229"/>
      <c r="N36" s="229">
        <v>-122</v>
      </c>
      <c r="P36" s="188"/>
      <c r="Q36" s="188"/>
      <c r="R36" s="321"/>
      <c r="S36" s="321"/>
      <c r="T36" s="188"/>
      <c r="U36" s="188"/>
      <c r="V36" s="188"/>
      <c r="W36" s="322"/>
      <c r="X36" s="322"/>
      <c r="Y36" s="322"/>
      <c r="Z36" s="322"/>
    </row>
    <row r="37" spans="1:26" ht="12.75">
      <c r="A37" s="305">
        <v>2016</v>
      </c>
      <c r="B37" s="229">
        <v>5494</v>
      </c>
      <c r="C37" s="229">
        <v>448</v>
      </c>
      <c r="D37" s="229">
        <v>558</v>
      </c>
      <c r="E37" s="229">
        <v>1527</v>
      </c>
      <c r="F37" s="229">
        <v>2962</v>
      </c>
      <c r="G37" s="229"/>
      <c r="H37" s="229">
        <v>3802</v>
      </c>
      <c r="I37" s="229">
        <v>162</v>
      </c>
      <c r="J37" s="229">
        <v>866</v>
      </c>
      <c r="K37" s="229">
        <v>1880</v>
      </c>
      <c r="L37" s="229">
        <v>894</v>
      </c>
      <c r="M37" s="229"/>
      <c r="N37" s="229">
        <v>1693</v>
      </c>
      <c r="P37" s="188"/>
      <c r="Q37" s="188"/>
      <c r="R37" s="321"/>
      <c r="S37" s="321"/>
      <c r="T37" s="188"/>
      <c r="U37" s="188"/>
      <c r="V37" s="188"/>
      <c r="W37" s="322"/>
      <c r="X37" s="322"/>
      <c r="Y37" s="322"/>
      <c r="Z37" s="322"/>
    </row>
    <row r="38" spans="1:26" ht="12.75">
      <c r="A38" s="305">
        <v>2017</v>
      </c>
      <c r="B38" s="229">
        <v>2493</v>
      </c>
      <c r="C38" s="229">
        <v>175</v>
      </c>
      <c r="D38" s="229">
        <v>374</v>
      </c>
      <c r="E38" s="229">
        <v>1374</v>
      </c>
      <c r="F38" s="229">
        <v>567</v>
      </c>
      <c r="G38" s="229"/>
      <c r="H38" s="229">
        <v>3568</v>
      </c>
      <c r="I38" s="229">
        <v>181</v>
      </c>
      <c r="J38" s="229">
        <v>742</v>
      </c>
      <c r="K38" s="229">
        <v>1945</v>
      </c>
      <c r="L38" s="229">
        <v>699</v>
      </c>
      <c r="M38" s="229"/>
      <c r="N38" s="229">
        <v>-1075</v>
      </c>
      <c r="P38" s="188"/>
      <c r="Q38" s="188"/>
      <c r="R38" s="321"/>
      <c r="S38" s="321"/>
      <c r="T38" s="188"/>
      <c r="U38" s="188"/>
      <c r="V38" s="188"/>
      <c r="W38" s="322"/>
      <c r="X38" s="322"/>
      <c r="Y38" s="322"/>
      <c r="Z38" s="322"/>
    </row>
    <row r="39" spans="1:16" ht="12.75">
      <c r="A39" s="323"/>
      <c r="B39" s="217"/>
      <c r="C39" s="217"/>
      <c r="D39" s="217"/>
      <c r="E39" s="217"/>
      <c r="F39" s="217"/>
      <c r="G39" s="217"/>
      <c r="H39" s="217"/>
      <c r="I39" s="217"/>
      <c r="J39" s="217"/>
      <c r="K39" s="324" t="s">
        <v>64</v>
      </c>
      <c r="L39" s="217"/>
      <c r="M39" s="217"/>
      <c r="N39" s="217"/>
      <c r="P39" s="325"/>
    </row>
    <row r="40" spans="1:16" ht="12.75" customHeight="1">
      <c r="A40" s="94" t="s">
        <v>285</v>
      </c>
      <c r="N40" s="170"/>
      <c r="P40" s="325"/>
    </row>
    <row r="41" spans="1:16" ht="12.75" customHeight="1">
      <c r="A41" s="109" t="s">
        <v>325</v>
      </c>
      <c r="F41" s="326"/>
      <c r="I41" s="326"/>
      <c r="N41" s="170"/>
      <c r="P41" s="325"/>
    </row>
    <row r="42" spans="6:16" ht="12.75" customHeight="1">
      <c r="F42" s="327"/>
      <c r="G42" s="327"/>
      <c r="P42" s="325"/>
    </row>
    <row r="43" ht="12.75" customHeight="1">
      <c r="P43" s="325"/>
    </row>
    <row r="44" spans="1:16" ht="12.75" customHeight="1">
      <c r="A44" s="287" t="s">
        <v>6</v>
      </c>
      <c r="P44" s="325"/>
    </row>
    <row r="45" spans="1:16" ht="12.75" customHeight="1">
      <c r="A45" s="95" t="s">
        <v>332</v>
      </c>
      <c r="C45" s="94" t="s">
        <v>551</v>
      </c>
      <c r="D45" s="94"/>
      <c r="P45" s="325"/>
    </row>
    <row r="46" ht="12.75" customHeight="1">
      <c r="P46" s="325"/>
    </row>
    <row r="47" ht="12.75" customHeight="1">
      <c r="P47" s="325"/>
    </row>
    <row r="48" ht="12.75" customHeight="1">
      <c r="P48" s="325"/>
    </row>
    <row r="49" ht="12.75" customHeight="1">
      <c r="P49" s="325"/>
    </row>
    <row r="50" ht="12.75" customHeight="1">
      <c r="P50" s="325"/>
    </row>
    <row r="51" ht="12.75" customHeight="1">
      <c r="P51" s="325"/>
    </row>
    <row r="52" ht="12.75" customHeight="1">
      <c r="P52" s="325"/>
    </row>
    <row r="53" ht="12.75" customHeight="1">
      <c r="P53" s="325"/>
    </row>
    <row r="54" ht="12.75" customHeight="1">
      <c r="P54" s="325"/>
    </row>
    <row r="55" ht="12.75" customHeight="1">
      <c r="P55" s="325"/>
    </row>
    <row r="56" ht="12.75" customHeight="1">
      <c r="P56" s="325"/>
    </row>
    <row r="57" ht="12.75" customHeight="1">
      <c r="P57" s="325"/>
    </row>
    <row r="58" ht="12.75" customHeight="1">
      <c r="P58" s="325"/>
    </row>
    <row r="59" ht="12.75" customHeight="1">
      <c r="P59" s="325"/>
    </row>
    <row r="60" ht="12.75" customHeight="1">
      <c r="P60" s="325"/>
    </row>
    <row r="61" ht="12.75" customHeight="1">
      <c r="P61" s="325"/>
    </row>
    <row r="62" ht="12.75" customHeight="1">
      <c r="P62" s="325"/>
    </row>
    <row r="63" ht="12.75" customHeight="1">
      <c r="P63" s="325"/>
    </row>
    <row r="64" ht="12.75" customHeight="1">
      <c r="P64" s="325"/>
    </row>
    <row r="65" ht="12.75" customHeight="1">
      <c r="P65" s="325"/>
    </row>
    <row r="66" ht="12.75" customHeight="1">
      <c r="P66" s="325"/>
    </row>
    <row r="67" ht="12.75" customHeight="1">
      <c r="P67" s="325"/>
    </row>
    <row r="68" ht="12.75" customHeight="1">
      <c r="P68" s="325"/>
    </row>
    <row r="69" ht="12.75" customHeight="1">
      <c r="P69" s="325"/>
    </row>
    <row r="70" ht="12.75" customHeight="1">
      <c r="P70" s="325"/>
    </row>
    <row r="71" ht="12.75" customHeight="1">
      <c r="P71" s="325"/>
    </row>
    <row r="72" ht="12.75" customHeight="1">
      <c r="P72" s="325"/>
    </row>
    <row r="73" ht="12.75" customHeight="1">
      <c r="P73" s="325"/>
    </row>
    <row r="74" ht="12.75" customHeight="1">
      <c r="P74" s="325"/>
    </row>
    <row r="75" ht="12.75" customHeight="1">
      <c r="P75" s="325"/>
    </row>
    <row r="76" ht="12.75" customHeight="1">
      <c r="P76" s="325"/>
    </row>
    <row r="77" ht="12.75" customHeight="1">
      <c r="P77" s="325"/>
    </row>
    <row r="78" ht="12.75" customHeight="1">
      <c r="P78" s="325"/>
    </row>
    <row r="79" ht="12.75" customHeight="1">
      <c r="P79" s="325"/>
    </row>
  </sheetData>
  <sheetProtection/>
  <mergeCells count="5">
    <mergeCell ref="B5:F5"/>
    <mergeCell ref="H5:L5"/>
    <mergeCell ref="A5:A7"/>
    <mergeCell ref="B6:B7"/>
    <mergeCell ref="H6:H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9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7" topLeftCell="A8" activePane="bottomLeft" state="frozen"/>
      <selection pane="topLeft" activeCell="A1" sqref="A1:L1"/>
      <selection pane="bottomLeft" activeCell="A1" sqref="A1"/>
    </sheetView>
  </sheetViews>
  <sheetFormatPr defaultColWidth="6.57421875" defaultRowHeight="12.75" customHeight="1"/>
  <cols>
    <col min="1" max="1" width="6.421875" style="2" customWidth="1"/>
    <col min="2" max="2" width="9.57421875" style="2" customWidth="1"/>
    <col min="3" max="3" width="9.8515625" style="2" customWidth="1"/>
    <col min="4" max="4" width="26.421875" style="2" bestFit="1" customWidth="1"/>
    <col min="5" max="5" width="28.421875" style="2" bestFit="1" customWidth="1"/>
    <col min="6" max="6" width="13.8515625" style="2" bestFit="1" customWidth="1"/>
    <col min="7" max="7" width="15.140625" style="2" customWidth="1"/>
    <col min="8" max="8" width="20.7109375" style="2" bestFit="1" customWidth="1"/>
    <col min="9" max="9" width="11.7109375" style="2" customWidth="1"/>
    <col min="10" max="10" width="28.7109375" style="2" customWidth="1"/>
    <col min="11" max="11" width="10.7109375" style="2" customWidth="1"/>
    <col min="12" max="12" width="14.7109375" style="2" customWidth="1"/>
    <col min="13" max="16384" width="6.57421875" style="2" customWidth="1"/>
  </cols>
  <sheetData>
    <row r="1" ht="12.75" customHeight="1">
      <c r="A1" s="2" t="s">
        <v>333</v>
      </c>
    </row>
    <row r="2" ht="12.75" customHeight="1">
      <c r="A2" s="41" t="s">
        <v>716</v>
      </c>
    </row>
    <row r="5" spans="1:13" ht="24" customHeight="1">
      <c r="A5" s="384" t="s">
        <v>21</v>
      </c>
      <c r="B5" s="410" t="s">
        <v>717</v>
      </c>
      <c r="C5" s="383"/>
      <c r="D5" s="383"/>
      <c r="E5" s="383"/>
      <c r="F5" s="383"/>
      <c r="G5" s="383"/>
      <c r="H5" s="383"/>
      <c r="I5" s="383"/>
      <c r="J5" s="383"/>
      <c r="K5" s="384" t="s">
        <v>334</v>
      </c>
      <c r="L5" s="384"/>
      <c r="M5" s="10"/>
    </row>
    <row r="6" spans="1:13" ht="12.75">
      <c r="A6" s="384"/>
      <c r="B6" s="428" t="s">
        <v>0</v>
      </c>
      <c r="C6" s="383" t="s">
        <v>335</v>
      </c>
      <c r="D6" s="427"/>
      <c r="E6" s="427"/>
      <c r="F6" s="427"/>
      <c r="G6" s="218"/>
      <c r="H6" s="429" t="s">
        <v>336</v>
      </c>
      <c r="I6" s="390" t="s">
        <v>337</v>
      </c>
      <c r="J6" s="390" t="s">
        <v>338</v>
      </c>
      <c r="K6" s="385" t="s">
        <v>339</v>
      </c>
      <c r="L6" s="422" t="s">
        <v>779</v>
      </c>
      <c r="M6" s="10"/>
    </row>
    <row r="7" spans="1:12" s="77" customFormat="1" ht="12.75">
      <c r="A7" s="384"/>
      <c r="B7" s="428"/>
      <c r="C7" s="219" t="s">
        <v>23</v>
      </c>
      <c r="D7" s="85" t="s">
        <v>340</v>
      </c>
      <c r="E7" s="348" t="s">
        <v>713</v>
      </c>
      <c r="F7" s="168" t="s">
        <v>493</v>
      </c>
      <c r="G7" s="219" t="s">
        <v>600</v>
      </c>
      <c r="H7" s="429"/>
      <c r="I7" s="390"/>
      <c r="J7" s="390"/>
      <c r="K7" s="385"/>
      <c r="L7" s="385"/>
    </row>
    <row r="8" spans="1:12" ht="12.75">
      <c r="A8" s="1">
        <v>1965</v>
      </c>
      <c r="B8" s="227">
        <v>13637</v>
      </c>
      <c r="C8" s="227" t="s">
        <v>24</v>
      </c>
      <c r="D8" s="241">
        <v>13237</v>
      </c>
      <c r="E8" s="227"/>
      <c r="F8" s="227" t="s">
        <v>24</v>
      </c>
      <c r="G8" s="227"/>
      <c r="H8" s="227">
        <v>400</v>
      </c>
      <c r="I8" s="227">
        <v>298</v>
      </c>
      <c r="J8" s="227">
        <v>45.7</v>
      </c>
      <c r="K8" s="226">
        <v>4605</v>
      </c>
      <c r="L8" s="226" t="s">
        <v>25</v>
      </c>
    </row>
    <row r="9" spans="1:12" ht="12.75">
      <c r="A9" s="1">
        <v>1966</v>
      </c>
      <c r="B9" s="227">
        <v>13576</v>
      </c>
      <c r="C9" s="227" t="s">
        <v>24</v>
      </c>
      <c r="D9" s="241">
        <v>13076</v>
      </c>
      <c r="E9" s="227"/>
      <c r="F9" s="227" t="s">
        <v>24</v>
      </c>
      <c r="G9" s="227"/>
      <c r="H9" s="227">
        <v>500</v>
      </c>
      <c r="I9" s="227">
        <v>295</v>
      </c>
      <c r="J9" s="227">
        <v>46</v>
      </c>
      <c r="K9" s="226">
        <v>4700</v>
      </c>
      <c r="L9" s="226" t="s">
        <v>25</v>
      </c>
    </row>
    <row r="10" spans="1:12" ht="12.75">
      <c r="A10" s="1">
        <v>1967</v>
      </c>
      <c r="B10" s="227">
        <v>13124</v>
      </c>
      <c r="C10" s="227" t="s">
        <v>24</v>
      </c>
      <c r="D10" s="241">
        <v>12461</v>
      </c>
      <c r="E10" s="227"/>
      <c r="F10" s="227" t="s">
        <v>24</v>
      </c>
      <c r="G10" s="227"/>
      <c r="H10" s="227">
        <v>663</v>
      </c>
      <c r="I10" s="227">
        <v>293</v>
      </c>
      <c r="J10" s="227">
        <v>44.8</v>
      </c>
      <c r="K10" s="226">
        <v>5619</v>
      </c>
      <c r="L10" s="226" t="s">
        <v>25</v>
      </c>
    </row>
    <row r="11" spans="1:12" ht="12.75">
      <c r="A11" s="1">
        <v>1968</v>
      </c>
      <c r="B11" s="227">
        <v>12594</v>
      </c>
      <c r="C11" s="227" t="s">
        <v>24</v>
      </c>
      <c r="D11" s="241">
        <v>11656</v>
      </c>
      <c r="E11" s="227"/>
      <c r="F11" s="227" t="s">
        <v>24</v>
      </c>
      <c r="G11" s="227"/>
      <c r="H11" s="227">
        <v>938</v>
      </c>
      <c r="I11" s="227">
        <v>289</v>
      </c>
      <c r="J11" s="227">
        <v>43.6</v>
      </c>
      <c r="K11" s="226">
        <v>5400</v>
      </c>
      <c r="L11" s="226" t="s">
        <v>25</v>
      </c>
    </row>
    <row r="12" spans="1:12" s="6" customFormat="1" ht="12.75">
      <c r="A12" s="7">
        <v>1969</v>
      </c>
      <c r="B12" s="229">
        <v>13495</v>
      </c>
      <c r="C12" s="229" t="s">
        <v>24</v>
      </c>
      <c r="D12" s="243">
        <v>12806</v>
      </c>
      <c r="E12" s="229"/>
      <c r="F12" s="229" t="s">
        <v>24</v>
      </c>
      <c r="G12" s="229"/>
      <c r="H12" s="229">
        <v>689</v>
      </c>
      <c r="I12" s="229">
        <v>299</v>
      </c>
      <c r="J12" s="229">
        <v>45.1</v>
      </c>
      <c r="K12" s="228">
        <v>6765</v>
      </c>
      <c r="L12" s="228" t="s">
        <v>25</v>
      </c>
    </row>
    <row r="13" spans="1:12" ht="12.75">
      <c r="A13" s="1">
        <v>1970</v>
      </c>
      <c r="B13" s="227">
        <v>14567</v>
      </c>
      <c r="C13" s="227" t="s">
        <v>24</v>
      </c>
      <c r="D13" s="241">
        <v>13827</v>
      </c>
      <c r="E13" s="227"/>
      <c r="F13" s="227" t="s">
        <v>24</v>
      </c>
      <c r="G13" s="227"/>
      <c r="H13" s="227">
        <v>740</v>
      </c>
      <c r="I13" s="227">
        <v>298</v>
      </c>
      <c r="J13" s="227">
        <v>48.9</v>
      </c>
      <c r="K13" s="226">
        <v>6320</v>
      </c>
      <c r="L13" s="226" t="s">
        <v>25</v>
      </c>
    </row>
    <row r="14" spans="1:12" ht="12.75">
      <c r="A14" s="1">
        <v>1971</v>
      </c>
      <c r="B14" s="227">
        <v>16067</v>
      </c>
      <c r="C14" s="227" t="s">
        <v>24</v>
      </c>
      <c r="D14" s="241">
        <v>14565</v>
      </c>
      <c r="E14" s="227"/>
      <c r="F14" s="227" t="s">
        <v>24</v>
      </c>
      <c r="G14" s="227"/>
      <c r="H14" s="227">
        <v>1502</v>
      </c>
      <c r="I14" s="227">
        <v>300</v>
      </c>
      <c r="J14" s="227">
        <v>53.6</v>
      </c>
      <c r="K14" s="226">
        <v>6228</v>
      </c>
      <c r="L14" s="226" t="s">
        <v>25</v>
      </c>
    </row>
    <row r="15" spans="1:12" ht="12.75">
      <c r="A15" s="1">
        <v>1972</v>
      </c>
      <c r="B15" s="227">
        <v>17825</v>
      </c>
      <c r="C15" s="227" t="s">
        <v>24</v>
      </c>
      <c r="D15" s="241">
        <v>16135</v>
      </c>
      <c r="E15" s="227"/>
      <c r="F15" s="227" t="s">
        <v>24</v>
      </c>
      <c r="G15" s="227"/>
      <c r="H15" s="227">
        <v>1690</v>
      </c>
      <c r="I15" s="227">
        <v>300</v>
      </c>
      <c r="J15" s="227">
        <v>59.4</v>
      </c>
      <c r="K15" s="226">
        <v>6343</v>
      </c>
      <c r="L15" s="226" t="s">
        <v>25</v>
      </c>
    </row>
    <row r="16" spans="1:12" ht="12.75">
      <c r="A16" s="1">
        <v>1973</v>
      </c>
      <c r="B16" s="227">
        <v>20030</v>
      </c>
      <c r="C16" s="227" t="s">
        <v>24</v>
      </c>
      <c r="D16" s="241">
        <v>18151</v>
      </c>
      <c r="E16" s="227"/>
      <c r="F16" s="227" t="s">
        <v>24</v>
      </c>
      <c r="G16" s="227"/>
      <c r="H16" s="227">
        <v>1879</v>
      </c>
      <c r="I16" s="227">
        <v>299</v>
      </c>
      <c r="J16" s="227">
        <v>66.9</v>
      </c>
      <c r="K16" s="226">
        <v>6848</v>
      </c>
      <c r="L16" s="226" t="s">
        <v>25</v>
      </c>
    </row>
    <row r="17" spans="1:12" ht="12.75">
      <c r="A17" s="1">
        <v>1974</v>
      </c>
      <c r="B17" s="227">
        <v>23018</v>
      </c>
      <c r="C17" s="227" t="s">
        <v>24</v>
      </c>
      <c r="D17" s="241">
        <v>20726</v>
      </c>
      <c r="E17" s="227"/>
      <c r="F17" s="227" t="s">
        <v>24</v>
      </c>
      <c r="G17" s="227"/>
      <c r="H17" s="227">
        <v>2292</v>
      </c>
      <c r="I17" s="227">
        <v>298</v>
      </c>
      <c r="J17" s="227">
        <v>77.2</v>
      </c>
      <c r="K17" s="226">
        <v>7370</v>
      </c>
      <c r="L17" s="226" t="s">
        <v>25</v>
      </c>
    </row>
    <row r="18" spans="1:12" ht="12.75">
      <c r="A18" s="1">
        <v>1975</v>
      </c>
      <c r="B18" s="227">
        <v>26090</v>
      </c>
      <c r="C18" s="227" t="s">
        <v>24</v>
      </c>
      <c r="D18" s="241">
        <v>23278</v>
      </c>
      <c r="E18" s="227"/>
      <c r="F18" s="227" t="s">
        <v>24</v>
      </c>
      <c r="G18" s="227"/>
      <c r="H18" s="227">
        <v>2812</v>
      </c>
      <c r="I18" s="227">
        <v>256</v>
      </c>
      <c r="J18" s="227">
        <v>101.9</v>
      </c>
      <c r="K18" s="226">
        <v>7575</v>
      </c>
      <c r="L18" s="226" t="s">
        <v>25</v>
      </c>
    </row>
    <row r="19" spans="1:12" ht="12.75">
      <c r="A19" s="1">
        <v>1976</v>
      </c>
      <c r="B19" s="227">
        <v>24415</v>
      </c>
      <c r="C19" s="227" t="s">
        <v>24</v>
      </c>
      <c r="D19" s="241">
        <v>21995</v>
      </c>
      <c r="E19" s="227"/>
      <c r="F19" s="227" t="s">
        <v>24</v>
      </c>
      <c r="G19" s="227"/>
      <c r="H19" s="227">
        <v>2420</v>
      </c>
      <c r="I19" s="227">
        <v>248</v>
      </c>
      <c r="J19" s="227">
        <v>98.4</v>
      </c>
      <c r="K19" s="226">
        <v>6979</v>
      </c>
      <c r="L19" s="226" t="s">
        <v>25</v>
      </c>
    </row>
    <row r="20" spans="1:12" ht="12.75">
      <c r="A20" s="1">
        <v>1977</v>
      </c>
      <c r="B20" s="227">
        <v>24730</v>
      </c>
      <c r="C20" s="227" t="s">
        <v>24</v>
      </c>
      <c r="D20" s="241">
        <v>21695</v>
      </c>
      <c r="E20" s="227"/>
      <c r="F20" s="227" t="s">
        <v>24</v>
      </c>
      <c r="G20" s="227"/>
      <c r="H20" s="227">
        <v>3035</v>
      </c>
      <c r="I20" s="227">
        <v>238</v>
      </c>
      <c r="J20" s="227">
        <v>103.9</v>
      </c>
      <c r="K20" s="226">
        <v>6973</v>
      </c>
      <c r="L20" s="226" t="s">
        <v>25</v>
      </c>
    </row>
    <row r="21" spans="1:12" ht="12.75">
      <c r="A21" s="1">
        <v>1978</v>
      </c>
      <c r="B21" s="227">
        <v>25763</v>
      </c>
      <c r="C21" s="227" t="s">
        <v>24</v>
      </c>
      <c r="D21" s="241">
        <v>23168</v>
      </c>
      <c r="E21" s="227"/>
      <c r="F21" s="227" t="s">
        <v>24</v>
      </c>
      <c r="G21" s="227"/>
      <c r="H21" s="227">
        <v>2595</v>
      </c>
      <c r="I21" s="227">
        <v>249</v>
      </c>
      <c r="J21" s="227">
        <v>103.5</v>
      </c>
      <c r="K21" s="226">
        <v>6549</v>
      </c>
      <c r="L21" s="226" t="s">
        <v>25</v>
      </c>
    </row>
    <row r="22" spans="1:12" s="6" customFormat="1" ht="12.75">
      <c r="A22" s="7">
        <v>1979</v>
      </c>
      <c r="B22" s="229">
        <v>27683</v>
      </c>
      <c r="C22" s="229" t="s">
        <v>24</v>
      </c>
      <c r="D22" s="243">
        <v>24412</v>
      </c>
      <c r="E22" s="229"/>
      <c r="F22" s="229" t="s">
        <v>24</v>
      </c>
      <c r="G22" s="229"/>
      <c r="H22" s="229">
        <v>3271</v>
      </c>
      <c r="I22" s="229">
        <v>249</v>
      </c>
      <c r="J22" s="229">
        <v>111.2</v>
      </c>
      <c r="K22" s="228">
        <v>6688</v>
      </c>
      <c r="L22" s="228" t="s">
        <v>25</v>
      </c>
    </row>
    <row r="23" spans="1:12" ht="12.75">
      <c r="A23" s="1">
        <v>1980</v>
      </c>
      <c r="B23" s="227">
        <v>26532</v>
      </c>
      <c r="C23" s="227" t="s">
        <v>24</v>
      </c>
      <c r="D23" s="241">
        <v>23422</v>
      </c>
      <c r="E23" s="227"/>
      <c r="F23" s="227" t="s">
        <v>24</v>
      </c>
      <c r="G23" s="227"/>
      <c r="H23" s="227">
        <v>3110</v>
      </c>
      <c r="I23" s="227">
        <v>246</v>
      </c>
      <c r="J23" s="227">
        <v>108</v>
      </c>
      <c r="K23" s="226">
        <v>6483</v>
      </c>
      <c r="L23" s="226" t="s">
        <v>25</v>
      </c>
    </row>
    <row r="24" spans="1:12" ht="12.75">
      <c r="A24" s="1">
        <v>1981</v>
      </c>
      <c r="B24" s="227">
        <v>25621</v>
      </c>
      <c r="C24" s="227" t="s">
        <v>24</v>
      </c>
      <c r="D24" s="241">
        <v>23136</v>
      </c>
      <c r="E24" s="227"/>
      <c r="F24" s="227" t="s">
        <v>24</v>
      </c>
      <c r="G24" s="227"/>
      <c r="H24" s="227">
        <v>2485</v>
      </c>
      <c r="I24" s="227">
        <v>246</v>
      </c>
      <c r="J24" s="227">
        <v>104.6</v>
      </c>
      <c r="K24" s="226">
        <v>6132</v>
      </c>
      <c r="L24" s="226" t="s">
        <v>25</v>
      </c>
    </row>
    <row r="25" spans="1:12" ht="12.75">
      <c r="A25" s="1">
        <v>1982</v>
      </c>
      <c r="B25" s="227">
        <v>27045</v>
      </c>
      <c r="C25" s="227" t="s">
        <v>24</v>
      </c>
      <c r="D25" s="241">
        <v>24469</v>
      </c>
      <c r="E25" s="227"/>
      <c r="F25" s="227" t="s">
        <v>24</v>
      </c>
      <c r="G25" s="227"/>
      <c r="H25" s="227">
        <v>2576</v>
      </c>
      <c r="I25" s="227">
        <v>245</v>
      </c>
      <c r="J25" s="227">
        <v>110.4</v>
      </c>
      <c r="K25" s="226">
        <v>6212</v>
      </c>
      <c r="L25" s="226" t="s">
        <v>25</v>
      </c>
    </row>
    <row r="26" spans="1:12" ht="12.75">
      <c r="A26" s="1">
        <v>1983</v>
      </c>
      <c r="B26" s="227">
        <v>27791</v>
      </c>
      <c r="C26" s="227" t="s">
        <v>24</v>
      </c>
      <c r="D26" s="241">
        <v>25375</v>
      </c>
      <c r="E26" s="227"/>
      <c r="F26" s="227" t="s">
        <v>24</v>
      </c>
      <c r="G26" s="227"/>
      <c r="H26" s="227">
        <v>2416</v>
      </c>
      <c r="I26" s="227">
        <v>248</v>
      </c>
      <c r="J26" s="227">
        <v>112</v>
      </c>
      <c r="K26" s="226">
        <v>6180</v>
      </c>
      <c r="L26" s="226" t="s">
        <v>25</v>
      </c>
    </row>
    <row r="27" spans="1:12" ht="12.75">
      <c r="A27" s="1">
        <v>1984</v>
      </c>
      <c r="B27" s="227">
        <v>26468</v>
      </c>
      <c r="C27" s="227" t="s">
        <v>24</v>
      </c>
      <c r="D27" s="241">
        <v>24430</v>
      </c>
      <c r="E27" s="227"/>
      <c r="F27" s="227" t="s">
        <v>24</v>
      </c>
      <c r="G27" s="227"/>
      <c r="H27" s="227">
        <v>2038</v>
      </c>
      <c r="I27" s="227">
        <v>249</v>
      </c>
      <c r="J27" s="227">
        <v>106</v>
      </c>
      <c r="K27" s="226">
        <v>5875</v>
      </c>
      <c r="L27" s="226" t="s">
        <v>25</v>
      </c>
    </row>
    <row r="28" spans="1:12" ht="12.75">
      <c r="A28" s="1">
        <v>1985</v>
      </c>
      <c r="B28" s="227">
        <v>26587</v>
      </c>
      <c r="C28" s="227" t="s">
        <v>24</v>
      </c>
      <c r="D28" s="241">
        <v>24418</v>
      </c>
      <c r="E28" s="227"/>
      <c r="F28" s="227" t="s">
        <v>24</v>
      </c>
      <c r="G28" s="227"/>
      <c r="H28" s="227">
        <v>2169</v>
      </c>
      <c r="I28" s="227">
        <v>246</v>
      </c>
      <c r="J28" s="227">
        <v>108</v>
      </c>
      <c r="K28" s="226">
        <v>5999</v>
      </c>
      <c r="L28" s="226" t="s">
        <v>25</v>
      </c>
    </row>
    <row r="29" spans="1:12" ht="12.75">
      <c r="A29" s="1">
        <v>1986</v>
      </c>
      <c r="B29" s="227">
        <v>29505</v>
      </c>
      <c r="C29" s="227">
        <v>27463</v>
      </c>
      <c r="D29" s="241">
        <v>27463</v>
      </c>
      <c r="E29" s="227"/>
      <c r="F29" s="227" t="s">
        <v>24</v>
      </c>
      <c r="G29" s="227"/>
      <c r="H29" s="227">
        <v>2042</v>
      </c>
      <c r="I29" s="227">
        <v>234</v>
      </c>
      <c r="J29" s="227">
        <v>126</v>
      </c>
      <c r="K29" s="226" t="s">
        <v>24</v>
      </c>
      <c r="L29" s="226" t="s">
        <v>25</v>
      </c>
    </row>
    <row r="30" spans="1:12" ht="12.75">
      <c r="A30" s="1">
        <v>1987</v>
      </c>
      <c r="B30" s="227">
        <v>35383</v>
      </c>
      <c r="C30" s="227">
        <v>33243</v>
      </c>
      <c r="D30" s="241">
        <v>33243</v>
      </c>
      <c r="E30" s="227" t="s">
        <v>24</v>
      </c>
      <c r="F30" s="227" t="s">
        <v>24</v>
      </c>
      <c r="G30" s="227"/>
      <c r="H30" s="227">
        <v>2140</v>
      </c>
      <c r="I30" s="227">
        <v>240</v>
      </c>
      <c r="J30" s="227">
        <v>147</v>
      </c>
      <c r="K30" s="226" t="s">
        <v>24</v>
      </c>
      <c r="L30" s="226" t="s">
        <v>25</v>
      </c>
    </row>
    <row r="31" spans="1:12" ht="12.75">
      <c r="A31" s="7">
        <v>1988</v>
      </c>
      <c r="B31" s="227">
        <v>51784</v>
      </c>
      <c r="C31" s="227">
        <v>49859</v>
      </c>
      <c r="D31" s="241">
        <v>40741</v>
      </c>
      <c r="E31" s="227">
        <v>9118</v>
      </c>
      <c r="F31" s="227" t="s">
        <v>24</v>
      </c>
      <c r="G31" s="227"/>
      <c r="H31" s="227">
        <v>1925</v>
      </c>
      <c r="I31" s="227">
        <v>248</v>
      </c>
      <c r="J31" s="227">
        <v>209</v>
      </c>
      <c r="K31" s="226" t="s">
        <v>24</v>
      </c>
      <c r="L31" s="226" t="s">
        <v>25</v>
      </c>
    </row>
    <row r="32" spans="1:12" s="6" customFormat="1" ht="12.75">
      <c r="A32" s="7">
        <v>1989</v>
      </c>
      <c r="B32" s="229">
        <v>53624</v>
      </c>
      <c r="C32" s="229">
        <v>51446</v>
      </c>
      <c r="D32" s="243">
        <v>41375</v>
      </c>
      <c r="E32" s="243">
        <v>10071</v>
      </c>
      <c r="F32" s="229" t="s">
        <v>24</v>
      </c>
      <c r="G32" s="229"/>
      <c r="H32" s="229">
        <v>2178</v>
      </c>
      <c r="I32" s="229">
        <v>246</v>
      </c>
      <c r="J32" s="229">
        <v>218</v>
      </c>
      <c r="K32" s="228" t="s">
        <v>24</v>
      </c>
      <c r="L32" s="228" t="s">
        <v>25</v>
      </c>
    </row>
    <row r="33" spans="1:12" ht="12.75">
      <c r="A33" s="1">
        <v>1990</v>
      </c>
      <c r="B33" s="227">
        <v>56507</v>
      </c>
      <c r="C33" s="227">
        <v>54842</v>
      </c>
      <c r="D33" s="241">
        <v>42699</v>
      </c>
      <c r="E33" s="241">
        <v>12143</v>
      </c>
      <c r="F33" s="227" t="s">
        <v>24</v>
      </c>
      <c r="G33" s="227"/>
      <c r="H33" s="227">
        <v>1665</v>
      </c>
      <c r="I33" s="227">
        <v>244</v>
      </c>
      <c r="J33" s="227">
        <v>232</v>
      </c>
      <c r="K33" s="226" t="s">
        <v>24</v>
      </c>
      <c r="L33" s="226" t="s">
        <v>25</v>
      </c>
    </row>
    <row r="34" spans="1:12" ht="12.75">
      <c r="A34" s="1">
        <v>1991</v>
      </c>
      <c r="B34" s="227">
        <v>54662</v>
      </c>
      <c r="C34" s="227">
        <v>53112</v>
      </c>
      <c r="D34" s="241">
        <v>40606</v>
      </c>
      <c r="E34" s="241">
        <v>12506</v>
      </c>
      <c r="F34" s="227" t="s">
        <v>24</v>
      </c>
      <c r="G34" s="227"/>
      <c r="H34" s="227">
        <v>1550</v>
      </c>
      <c r="I34" s="227">
        <v>247</v>
      </c>
      <c r="J34" s="227">
        <v>221</v>
      </c>
      <c r="K34" s="226" t="s">
        <v>24</v>
      </c>
      <c r="L34" s="226" t="s">
        <v>25</v>
      </c>
    </row>
    <row r="35" spans="1:12" ht="12.75">
      <c r="A35" s="1">
        <v>1992</v>
      </c>
      <c r="B35" s="227">
        <v>60227</v>
      </c>
      <c r="C35" s="227">
        <v>58727</v>
      </c>
      <c r="D35" s="241">
        <v>43980</v>
      </c>
      <c r="E35" s="241">
        <v>14747</v>
      </c>
      <c r="F35" s="227" t="s">
        <v>24</v>
      </c>
      <c r="G35" s="227" t="s">
        <v>24</v>
      </c>
      <c r="H35" s="227">
        <v>1500</v>
      </c>
      <c r="I35" s="227">
        <v>247</v>
      </c>
      <c r="J35" s="227">
        <v>244</v>
      </c>
      <c r="K35" s="226" t="s">
        <v>24</v>
      </c>
      <c r="L35" s="226" t="s">
        <v>25</v>
      </c>
    </row>
    <row r="36" spans="1:12" ht="12.75">
      <c r="A36" s="1">
        <v>1993</v>
      </c>
      <c r="B36" s="227">
        <v>61571</v>
      </c>
      <c r="C36" s="227">
        <v>60053</v>
      </c>
      <c r="D36" s="241">
        <v>44518</v>
      </c>
      <c r="E36" s="241">
        <v>15535</v>
      </c>
      <c r="F36" s="227" t="s">
        <v>24</v>
      </c>
      <c r="G36" s="227" t="s">
        <v>24</v>
      </c>
      <c r="H36" s="227">
        <v>1518</v>
      </c>
      <c r="I36" s="227">
        <v>245</v>
      </c>
      <c r="J36" s="227">
        <v>251</v>
      </c>
      <c r="K36" s="226" t="s">
        <v>24</v>
      </c>
      <c r="L36" s="226" t="s">
        <v>25</v>
      </c>
    </row>
    <row r="37" spans="1:12" s="6" customFormat="1" ht="12.75">
      <c r="A37" s="7">
        <v>1994</v>
      </c>
      <c r="B37" s="227">
        <v>63521</v>
      </c>
      <c r="C37" s="227">
        <v>62106</v>
      </c>
      <c r="D37" s="243">
        <v>44115</v>
      </c>
      <c r="E37" s="243">
        <v>17991</v>
      </c>
      <c r="F37" s="227" t="s">
        <v>24</v>
      </c>
      <c r="G37" s="227" t="s">
        <v>24</v>
      </c>
      <c r="H37" s="229">
        <v>1415</v>
      </c>
      <c r="I37" s="229">
        <v>247</v>
      </c>
      <c r="J37" s="229">
        <v>257</v>
      </c>
      <c r="K37" s="228" t="s">
        <v>24</v>
      </c>
      <c r="L37" s="228" t="s">
        <v>25</v>
      </c>
    </row>
    <row r="38" spans="1:12" ht="12.75">
      <c r="A38" s="1">
        <v>1995</v>
      </c>
      <c r="B38" s="227">
        <v>69188</v>
      </c>
      <c r="C38" s="227">
        <v>67693</v>
      </c>
      <c r="D38" s="241">
        <v>42946</v>
      </c>
      <c r="E38" s="241">
        <v>24747</v>
      </c>
      <c r="F38" s="227" t="s">
        <v>24</v>
      </c>
      <c r="G38" s="227" t="s">
        <v>24</v>
      </c>
      <c r="H38" s="227">
        <v>1495</v>
      </c>
      <c r="I38" s="227">
        <v>238</v>
      </c>
      <c r="J38" s="227">
        <v>291</v>
      </c>
      <c r="K38" s="226" t="s">
        <v>24</v>
      </c>
      <c r="L38" s="226" t="s">
        <v>25</v>
      </c>
    </row>
    <row r="39" spans="1:12" ht="12.75">
      <c r="A39" s="1">
        <v>1996</v>
      </c>
      <c r="B39" s="227">
        <v>77577</v>
      </c>
      <c r="C39" s="227">
        <v>75847</v>
      </c>
      <c r="D39" s="241">
        <v>48436</v>
      </c>
      <c r="E39" s="241">
        <v>27411</v>
      </c>
      <c r="F39" s="227" t="s">
        <v>24</v>
      </c>
      <c r="G39" s="227" t="s">
        <v>24</v>
      </c>
      <c r="H39" s="227">
        <v>1730</v>
      </c>
      <c r="I39" s="227">
        <v>246</v>
      </c>
      <c r="J39" s="227">
        <v>315</v>
      </c>
      <c r="K39" s="226" t="s">
        <v>24</v>
      </c>
      <c r="L39" s="226" t="s">
        <v>25</v>
      </c>
    </row>
    <row r="40" spans="1:12" ht="12.75">
      <c r="A40" s="1">
        <v>1997</v>
      </c>
      <c r="B40" s="227">
        <v>77159</v>
      </c>
      <c r="C40" s="227">
        <v>75849</v>
      </c>
      <c r="D40" s="241">
        <v>47426</v>
      </c>
      <c r="E40" s="241">
        <v>28423</v>
      </c>
      <c r="F40" s="227" t="s">
        <v>24</v>
      </c>
      <c r="G40" s="227" t="s">
        <v>24</v>
      </c>
      <c r="H40" s="227">
        <v>1310</v>
      </c>
      <c r="I40" s="227">
        <v>237</v>
      </c>
      <c r="J40" s="227">
        <v>326</v>
      </c>
      <c r="K40" s="226" t="s">
        <v>24</v>
      </c>
      <c r="L40" s="226" t="s">
        <v>25</v>
      </c>
    </row>
    <row r="41" spans="1:12" ht="12.75">
      <c r="A41" s="1">
        <v>1998</v>
      </c>
      <c r="B41" s="227">
        <v>74130</v>
      </c>
      <c r="C41" s="227">
        <v>72906</v>
      </c>
      <c r="D41" s="241">
        <v>43412</v>
      </c>
      <c r="E41" s="241">
        <v>29494</v>
      </c>
      <c r="F41" s="227" t="s">
        <v>24</v>
      </c>
      <c r="G41" s="227" t="s">
        <v>24</v>
      </c>
      <c r="H41" s="227">
        <v>1224</v>
      </c>
      <c r="I41" s="227">
        <v>240</v>
      </c>
      <c r="J41" s="227">
        <v>309</v>
      </c>
      <c r="K41" s="226" t="s">
        <v>24</v>
      </c>
      <c r="L41" s="226" t="s">
        <v>25</v>
      </c>
    </row>
    <row r="42" spans="1:12" s="6" customFormat="1" ht="12.75">
      <c r="A42" s="7">
        <v>1999</v>
      </c>
      <c r="B42" s="229">
        <v>88967</v>
      </c>
      <c r="C42" s="229">
        <v>87649</v>
      </c>
      <c r="D42" s="243">
        <v>51876</v>
      </c>
      <c r="E42" s="243">
        <v>35773</v>
      </c>
      <c r="F42" s="229" t="s">
        <v>24</v>
      </c>
      <c r="G42" s="229" t="s">
        <v>24</v>
      </c>
      <c r="H42" s="229">
        <v>1318</v>
      </c>
      <c r="I42" s="229">
        <v>239</v>
      </c>
      <c r="J42" s="229">
        <v>372</v>
      </c>
      <c r="K42" s="228">
        <v>1234</v>
      </c>
      <c r="L42" s="228">
        <v>2890</v>
      </c>
    </row>
    <row r="43" spans="1:12" ht="12.75">
      <c r="A43" s="1">
        <v>2000</v>
      </c>
      <c r="B43" s="227">
        <v>92815</v>
      </c>
      <c r="C43" s="227">
        <v>91958</v>
      </c>
      <c r="D43" s="241">
        <v>50711</v>
      </c>
      <c r="E43" s="241">
        <v>31271</v>
      </c>
      <c r="F43" s="227">
        <v>9976</v>
      </c>
      <c r="G43" s="227" t="s">
        <v>24</v>
      </c>
      <c r="H43" s="227">
        <v>857</v>
      </c>
      <c r="I43" s="227">
        <v>246</v>
      </c>
      <c r="J43" s="227">
        <v>377</v>
      </c>
      <c r="K43" s="226">
        <v>1237</v>
      </c>
      <c r="L43" s="226">
        <v>5460</v>
      </c>
    </row>
    <row r="44" spans="1:12" ht="12.75">
      <c r="A44" s="1">
        <v>2001</v>
      </c>
      <c r="B44" s="227">
        <v>99792</v>
      </c>
      <c r="C44" s="227">
        <v>98981</v>
      </c>
      <c r="D44" s="241">
        <v>53500</v>
      </c>
      <c r="E44" s="241">
        <v>35453</v>
      </c>
      <c r="F44" s="227">
        <v>10028</v>
      </c>
      <c r="G44" s="227" t="s">
        <v>24</v>
      </c>
      <c r="H44" s="227">
        <v>811</v>
      </c>
      <c r="I44" s="227">
        <v>242</v>
      </c>
      <c r="J44" s="227">
        <v>412</v>
      </c>
      <c r="K44" s="226">
        <v>1270</v>
      </c>
      <c r="L44" s="226">
        <v>5803</v>
      </c>
    </row>
    <row r="45" spans="1:12" ht="12.75">
      <c r="A45" s="1">
        <v>2002</v>
      </c>
      <c r="B45" s="227">
        <v>118028</v>
      </c>
      <c r="C45" s="227">
        <v>117297</v>
      </c>
      <c r="D45" s="241">
        <v>60092</v>
      </c>
      <c r="E45" s="241">
        <v>44804</v>
      </c>
      <c r="F45" s="227">
        <v>12401</v>
      </c>
      <c r="G45" s="227" t="s">
        <v>24</v>
      </c>
      <c r="H45" s="227">
        <v>731</v>
      </c>
      <c r="I45" s="227">
        <v>242</v>
      </c>
      <c r="J45" s="227">
        <v>488</v>
      </c>
      <c r="K45" s="226">
        <v>909</v>
      </c>
      <c r="L45" s="226">
        <v>5184</v>
      </c>
    </row>
    <row r="46" spans="1:12" ht="12.75">
      <c r="A46" s="1">
        <v>2003</v>
      </c>
      <c r="B46" s="227">
        <v>120835</v>
      </c>
      <c r="C46" s="227">
        <v>120202</v>
      </c>
      <c r="D46" s="241">
        <v>60356</v>
      </c>
      <c r="E46" s="241">
        <v>43925</v>
      </c>
      <c r="F46" s="227">
        <v>15921</v>
      </c>
      <c r="G46" s="227" t="s">
        <v>24</v>
      </c>
      <c r="H46" s="227">
        <v>633</v>
      </c>
      <c r="I46" s="227">
        <v>243</v>
      </c>
      <c r="J46" s="227">
        <v>497</v>
      </c>
      <c r="K46" s="226">
        <v>2264</v>
      </c>
      <c r="L46" s="226">
        <v>4271</v>
      </c>
    </row>
    <row r="47" spans="1:12" s="6" customFormat="1" ht="12.75">
      <c r="A47" s="7">
        <v>2004</v>
      </c>
      <c r="B47" s="243">
        <v>134049</v>
      </c>
      <c r="C47" s="227">
        <v>133394</v>
      </c>
      <c r="D47" s="243">
        <v>66583</v>
      </c>
      <c r="E47" s="243">
        <v>46824</v>
      </c>
      <c r="F47" s="227">
        <v>19987</v>
      </c>
      <c r="G47" s="227" t="s">
        <v>24</v>
      </c>
      <c r="H47" s="229">
        <v>655</v>
      </c>
      <c r="I47" s="229">
        <v>244</v>
      </c>
      <c r="J47" s="229">
        <v>549</v>
      </c>
      <c r="K47" s="228">
        <v>2669</v>
      </c>
      <c r="L47" s="228">
        <v>3306</v>
      </c>
    </row>
    <row r="48" spans="1:12" ht="12.75">
      <c r="A48" s="1">
        <v>2005</v>
      </c>
      <c r="B48" s="227">
        <v>136891</v>
      </c>
      <c r="C48" s="227">
        <v>136206</v>
      </c>
      <c r="D48" s="241">
        <v>65523</v>
      </c>
      <c r="E48" s="241">
        <v>47677</v>
      </c>
      <c r="F48" s="227">
        <v>23006</v>
      </c>
      <c r="G48" s="227" t="s">
        <v>24</v>
      </c>
      <c r="H48" s="227">
        <v>685</v>
      </c>
      <c r="I48" s="227">
        <v>243</v>
      </c>
      <c r="J48" s="227">
        <v>563</v>
      </c>
      <c r="K48" s="226">
        <v>2579</v>
      </c>
      <c r="L48" s="226">
        <v>2330</v>
      </c>
    </row>
    <row r="49" spans="1:12" ht="12.75">
      <c r="A49" s="1">
        <v>2006</v>
      </c>
      <c r="B49" s="227">
        <v>141524</v>
      </c>
      <c r="C49" s="227">
        <v>140811</v>
      </c>
      <c r="D49" s="241">
        <v>66635</v>
      </c>
      <c r="E49" s="241">
        <v>47467</v>
      </c>
      <c r="F49" s="227">
        <v>26709</v>
      </c>
      <c r="G49" s="227" t="s">
        <v>24</v>
      </c>
      <c r="H49" s="227">
        <v>713</v>
      </c>
      <c r="I49" s="227">
        <v>245</v>
      </c>
      <c r="J49" s="227">
        <v>578</v>
      </c>
      <c r="K49" s="226">
        <v>2609</v>
      </c>
      <c r="L49" s="226">
        <v>2928</v>
      </c>
    </row>
    <row r="50" spans="1:12" ht="12.75">
      <c r="A50" s="1">
        <v>2007</v>
      </c>
      <c r="B50" s="227">
        <v>142315</v>
      </c>
      <c r="C50" s="227">
        <v>141663</v>
      </c>
      <c r="D50" s="241">
        <v>68147</v>
      </c>
      <c r="E50" s="241">
        <v>43904</v>
      </c>
      <c r="F50" s="227">
        <v>29612</v>
      </c>
      <c r="G50" s="227" t="s">
        <v>24</v>
      </c>
      <c r="H50" s="227">
        <v>652</v>
      </c>
      <c r="I50" s="227">
        <v>241</v>
      </c>
      <c r="J50" s="227">
        <v>591</v>
      </c>
      <c r="K50" s="226">
        <v>2695</v>
      </c>
      <c r="L50" s="226">
        <v>2416</v>
      </c>
    </row>
    <row r="51" spans="1:12" ht="12.75">
      <c r="A51" s="1">
        <v>2008</v>
      </c>
      <c r="B51" s="227">
        <v>141826</v>
      </c>
      <c r="C51" s="227">
        <v>141644</v>
      </c>
      <c r="D51" s="241">
        <v>65860</v>
      </c>
      <c r="E51" s="241">
        <v>44715</v>
      </c>
      <c r="F51" s="227">
        <v>31069</v>
      </c>
      <c r="G51" s="227" t="s">
        <v>24</v>
      </c>
      <c r="H51" s="227">
        <v>182</v>
      </c>
      <c r="I51" s="227">
        <v>245</v>
      </c>
      <c r="J51" s="227">
        <v>579</v>
      </c>
      <c r="K51" s="226">
        <v>2569</v>
      </c>
      <c r="L51" s="226">
        <v>2425</v>
      </c>
    </row>
    <row r="52" spans="1:12" s="6" customFormat="1" ht="12.75">
      <c r="A52" s="7">
        <v>2009</v>
      </c>
      <c r="B52" s="229">
        <v>146914</v>
      </c>
      <c r="C52" s="229">
        <v>146714</v>
      </c>
      <c r="D52" s="243">
        <v>65485</v>
      </c>
      <c r="E52" s="243">
        <v>46891</v>
      </c>
      <c r="F52" s="229">
        <v>34338</v>
      </c>
      <c r="G52" s="227" t="s">
        <v>24</v>
      </c>
      <c r="H52" s="229">
        <v>200</v>
      </c>
      <c r="I52" s="229">
        <v>240</v>
      </c>
      <c r="J52" s="229">
        <v>612</v>
      </c>
      <c r="K52" s="228">
        <v>2389</v>
      </c>
      <c r="L52" s="228">
        <v>2088</v>
      </c>
    </row>
    <row r="53" spans="1:12" ht="12.75">
      <c r="A53" s="1">
        <v>2010</v>
      </c>
      <c r="B53" s="227">
        <v>138927</v>
      </c>
      <c r="C53" s="227">
        <v>138768</v>
      </c>
      <c r="D53" s="241">
        <v>61350</v>
      </c>
      <c r="E53" s="241">
        <v>41619</v>
      </c>
      <c r="F53" s="227">
        <v>35799</v>
      </c>
      <c r="G53" s="227" t="s">
        <v>24</v>
      </c>
      <c r="H53" s="227">
        <v>159</v>
      </c>
      <c r="I53" s="227">
        <v>242</v>
      </c>
      <c r="J53" s="227">
        <v>574</v>
      </c>
      <c r="K53" s="226">
        <v>2767</v>
      </c>
      <c r="L53" s="226">
        <v>1482</v>
      </c>
    </row>
    <row r="54" spans="1:12" ht="12.75">
      <c r="A54" s="1">
        <v>2011</v>
      </c>
      <c r="B54" s="227">
        <v>142010</v>
      </c>
      <c r="C54" s="227">
        <v>141799</v>
      </c>
      <c r="D54" s="241">
        <v>61323</v>
      </c>
      <c r="E54" s="241">
        <v>42271</v>
      </c>
      <c r="F54" s="227">
        <v>36040</v>
      </c>
      <c r="G54" s="227">
        <v>2165</v>
      </c>
      <c r="H54" s="227">
        <v>211</v>
      </c>
      <c r="I54" s="227">
        <v>242</v>
      </c>
      <c r="J54" s="227">
        <v>587</v>
      </c>
      <c r="K54" s="226">
        <v>2157</v>
      </c>
      <c r="L54" s="226">
        <v>1881</v>
      </c>
    </row>
    <row r="55" spans="1:12" ht="12.75">
      <c r="A55" s="1">
        <v>2012</v>
      </c>
      <c r="B55" s="227">
        <v>135743</v>
      </c>
      <c r="C55" s="227">
        <v>135547</v>
      </c>
      <c r="D55" s="241">
        <v>58322</v>
      </c>
      <c r="E55" s="241">
        <v>38696</v>
      </c>
      <c r="F55" s="227">
        <v>32786</v>
      </c>
      <c r="G55" s="227">
        <v>5743</v>
      </c>
      <c r="H55" s="227">
        <v>196</v>
      </c>
      <c r="I55" s="227">
        <v>243</v>
      </c>
      <c r="J55" s="227">
        <v>559</v>
      </c>
      <c r="K55" s="226">
        <v>1849</v>
      </c>
      <c r="L55" s="226">
        <v>1625</v>
      </c>
    </row>
    <row r="56" spans="1:12" ht="12.75">
      <c r="A56" s="1">
        <v>2013</v>
      </c>
      <c r="B56" s="227">
        <v>143776</v>
      </c>
      <c r="C56" s="227">
        <v>143643</v>
      </c>
      <c r="D56" s="241">
        <v>58157</v>
      </c>
      <c r="E56" s="241">
        <v>40791</v>
      </c>
      <c r="F56" s="227">
        <v>34203</v>
      </c>
      <c r="G56" s="227">
        <v>10492</v>
      </c>
      <c r="H56" s="227">
        <v>133</v>
      </c>
      <c r="I56" s="227">
        <v>241</v>
      </c>
      <c r="J56" s="227">
        <v>597</v>
      </c>
      <c r="K56" s="226">
        <v>1868</v>
      </c>
      <c r="L56" s="226">
        <v>1200</v>
      </c>
    </row>
    <row r="57" spans="1:12" ht="12.75">
      <c r="A57" s="1">
        <v>2014</v>
      </c>
      <c r="B57" s="227">
        <v>158598</v>
      </c>
      <c r="C57" s="227">
        <v>158370</v>
      </c>
      <c r="D57" s="241">
        <v>59560</v>
      </c>
      <c r="E57" s="241">
        <v>46129</v>
      </c>
      <c r="F57" s="227">
        <v>37528</v>
      </c>
      <c r="G57" s="227">
        <v>15153</v>
      </c>
      <c r="H57" s="227">
        <v>228</v>
      </c>
      <c r="I57" s="227">
        <v>242</v>
      </c>
      <c r="J57" s="227">
        <v>655</v>
      </c>
      <c r="K57" s="226">
        <v>1851</v>
      </c>
      <c r="L57" s="226">
        <v>1065</v>
      </c>
    </row>
    <row r="58" spans="1:12" ht="12.75">
      <c r="A58" s="1">
        <v>2015</v>
      </c>
      <c r="B58" s="227">
        <v>179001</v>
      </c>
      <c r="C58" s="227">
        <v>178812</v>
      </c>
      <c r="D58" s="241">
        <v>68250</v>
      </c>
      <c r="E58" s="241">
        <v>49741</v>
      </c>
      <c r="F58" s="227">
        <v>42008</v>
      </c>
      <c r="G58" s="227">
        <v>18813</v>
      </c>
      <c r="H58" s="227">
        <v>189</v>
      </c>
      <c r="I58" s="227">
        <v>289</v>
      </c>
      <c r="J58" s="227">
        <v>619</v>
      </c>
      <c r="K58" s="226">
        <v>1810</v>
      </c>
      <c r="L58" s="226">
        <v>1440</v>
      </c>
    </row>
    <row r="59" spans="1:12" ht="12.75">
      <c r="A59" s="1">
        <v>2016</v>
      </c>
      <c r="B59" s="329">
        <v>193072</v>
      </c>
      <c r="C59" s="329">
        <v>192848</v>
      </c>
      <c r="D59" s="337">
        <v>73021</v>
      </c>
      <c r="E59" s="337">
        <v>49107</v>
      </c>
      <c r="F59" s="329">
        <v>48134</v>
      </c>
      <c r="G59" s="329">
        <v>22586</v>
      </c>
      <c r="H59" s="329">
        <v>224</v>
      </c>
      <c r="I59" s="329">
        <v>290</v>
      </c>
      <c r="J59" s="329">
        <v>666</v>
      </c>
      <c r="K59" s="329">
        <v>1736</v>
      </c>
      <c r="L59" s="329">
        <v>748</v>
      </c>
    </row>
    <row r="60" spans="1:12" ht="12.75">
      <c r="A60" s="1">
        <v>2017</v>
      </c>
      <c r="B60" s="329">
        <v>198041</v>
      </c>
      <c r="C60" s="329">
        <v>197874</v>
      </c>
      <c r="D60" s="337">
        <v>74266</v>
      </c>
      <c r="E60" s="337">
        <v>45461</v>
      </c>
      <c r="F60" s="329">
        <v>47885</v>
      </c>
      <c r="G60" s="329">
        <v>30262</v>
      </c>
      <c r="H60" s="329">
        <v>167</v>
      </c>
      <c r="I60" s="329">
        <v>290</v>
      </c>
      <c r="J60" s="329">
        <v>683</v>
      </c>
      <c r="K60" s="329">
        <v>795</v>
      </c>
      <c r="L60" s="329">
        <v>740</v>
      </c>
    </row>
    <row r="61" spans="1:12" ht="12.75" customHeight="1">
      <c r="A61" s="1"/>
      <c r="B61" s="273"/>
      <c r="C61" s="273"/>
      <c r="D61" s="273"/>
      <c r="E61" s="273"/>
      <c r="F61" s="273"/>
      <c r="G61" s="273"/>
      <c r="H61" s="90"/>
      <c r="I61" s="90"/>
      <c r="J61" s="90"/>
      <c r="K61" s="31"/>
      <c r="L61" s="31"/>
    </row>
    <row r="62" spans="1:12" ht="12.75" customHeight="1">
      <c r="A62" s="2" t="s">
        <v>285</v>
      </c>
      <c r="B62" s="67"/>
      <c r="C62" s="67"/>
      <c r="D62" s="274"/>
      <c r="E62" s="274"/>
      <c r="F62" s="274"/>
      <c r="G62" s="274"/>
      <c r="H62" s="274"/>
      <c r="I62" s="67"/>
      <c r="J62" s="67"/>
      <c r="L62" s="12"/>
    </row>
    <row r="63" ht="12.75" customHeight="1">
      <c r="A63" s="2" t="s">
        <v>341</v>
      </c>
    </row>
    <row r="66" ht="12.75" customHeight="1">
      <c r="A66" s="378" t="s">
        <v>314</v>
      </c>
    </row>
    <row r="67" spans="1:12" ht="12.75" customHeight="1">
      <c r="A67" s="349" t="s">
        <v>550</v>
      </c>
      <c r="B67" s="350"/>
      <c r="C67" s="350"/>
      <c r="D67" s="426" t="s">
        <v>718</v>
      </c>
      <c r="E67" s="426"/>
      <c r="F67" s="426"/>
      <c r="G67" s="426"/>
      <c r="H67" s="426"/>
      <c r="I67" s="426"/>
      <c r="J67" s="426"/>
      <c r="K67" s="426"/>
      <c r="L67" s="426"/>
    </row>
    <row r="68" spans="1:12" ht="25.5" customHeight="1">
      <c r="A68" s="194" t="s">
        <v>549</v>
      </c>
      <c r="B68" s="194"/>
      <c r="C68" s="194"/>
      <c r="D68" s="194" t="s">
        <v>719</v>
      </c>
      <c r="E68" s="194"/>
      <c r="F68" s="194"/>
      <c r="G68" s="194"/>
      <c r="H68" s="194"/>
      <c r="I68" s="194"/>
      <c r="J68" s="194"/>
      <c r="K68" s="194"/>
      <c r="L68" s="194"/>
    </row>
    <row r="69" spans="1:12" ht="12.75" customHeight="1">
      <c r="A69" s="194" t="s">
        <v>548</v>
      </c>
      <c r="B69" s="194"/>
      <c r="C69" s="194"/>
      <c r="D69" s="194" t="s">
        <v>547</v>
      </c>
      <c r="E69" s="194"/>
      <c r="F69" s="194"/>
      <c r="G69" s="194"/>
      <c r="H69" s="194"/>
      <c r="I69" s="194"/>
      <c r="J69" s="194"/>
      <c r="K69" s="194"/>
      <c r="L69" s="194"/>
    </row>
    <row r="70" spans="1:12" ht="12.75" customHeight="1">
      <c r="A70" s="194" t="s">
        <v>720</v>
      </c>
      <c r="B70" s="194"/>
      <c r="C70" s="194"/>
      <c r="D70" s="194" t="s">
        <v>721</v>
      </c>
      <c r="E70" s="194"/>
      <c r="F70" s="194"/>
      <c r="G70" s="194"/>
      <c r="H70" s="194"/>
      <c r="I70" s="194"/>
      <c r="J70" s="194"/>
      <c r="K70" s="194"/>
      <c r="L70" s="194"/>
    </row>
    <row r="71" spans="1:12" ht="12.75" customHeight="1">
      <c r="A71" s="129" t="s">
        <v>722</v>
      </c>
      <c r="B71" s="129"/>
      <c r="C71" s="129"/>
      <c r="D71" s="129" t="s">
        <v>723</v>
      </c>
      <c r="E71" s="129"/>
      <c r="F71" s="129"/>
      <c r="G71" s="129"/>
      <c r="H71" s="129"/>
      <c r="I71" s="129"/>
      <c r="J71" s="129"/>
      <c r="K71" s="129"/>
      <c r="L71" s="129"/>
    </row>
    <row r="79" ht="12.75" customHeight="1">
      <c r="D79" s="124" t="s">
        <v>64</v>
      </c>
    </row>
  </sheetData>
  <sheetProtection/>
  <mergeCells count="11">
    <mergeCell ref="H6:H7"/>
    <mergeCell ref="I6:I7"/>
    <mergeCell ref="D67:L67"/>
    <mergeCell ref="J6:J7"/>
    <mergeCell ref="C6:F6"/>
    <mergeCell ref="A5:A7"/>
    <mergeCell ref="B6:B7"/>
    <mergeCell ref="B5:J5"/>
    <mergeCell ref="K6:K7"/>
    <mergeCell ref="L6:L7"/>
    <mergeCell ref="K5:L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 outlineLevelCol="1"/>
  <cols>
    <col min="1" max="1" width="6.7109375" style="11" customWidth="1"/>
    <col min="2" max="3" width="15.57421875" style="11" customWidth="1"/>
    <col min="4" max="4" width="40.8515625" style="11" hidden="1" customWidth="1" outlineLevel="1"/>
    <col min="5" max="5" width="24.57421875" style="11" hidden="1" customWidth="1" outlineLevel="1"/>
    <col min="6" max="6" width="18.00390625" style="11" hidden="1" customWidth="1" outlineLevel="1"/>
    <col min="7" max="7" width="12.421875" style="2" customWidth="1" collapsed="1"/>
    <col min="8" max="8" width="12.421875" style="2" customWidth="1"/>
    <col min="9" max="9" width="18.00390625" style="2" bestFit="1" customWidth="1"/>
    <col min="10" max="10" width="16.00390625" style="2" customWidth="1"/>
    <col min="11" max="11" width="9.7109375" style="2" bestFit="1" customWidth="1"/>
    <col min="12" max="16384" width="11.421875" style="2" customWidth="1"/>
  </cols>
  <sheetData>
    <row r="1" spans="1:6" s="67" customFormat="1" ht="12.75" customHeight="1">
      <c r="A1" s="94" t="s">
        <v>486</v>
      </c>
      <c r="B1" s="94"/>
      <c r="C1" s="94"/>
      <c r="D1" s="94"/>
      <c r="E1" s="94"/>
      <c r="F1" s="94"/>
    </row>
    <row r="2" spans="1:6" s="67" customFormat="1" ht="12.75" customHeight="1">
      <c r="A2" s="145" t="s">
        <v>714</v>
      </c>
      <c r="B2" s="145"/>
      <c r="C2" s="145"/>
      <c r="D2" s="145"/>
      <c r="E2" s="145"/>
      <c r="F2" s="145"/>
    </row>
    <row r="3" spans="1:6" s="67" customFormat="1" ht="12.75" customHeight="1">
      <c r="A3" s="94"/>
      <c r="B3" s="94"/>
      <c r="C3" s="94"/>
      <c r="D3" s="94"/>
      <c r="E3" s="94"/>
      <c r="F3" s="94"/>
    </row>
    <row r="4" spans="1:6" s="67" customFormat="1" ht="12.75" customHeight="1">
      <c r="A4" s="94"/>
      <c r="B4" s="94"/>
      <c r="C4" s="94"/>
      <c r="D4" s="94"/>
      <c r="E4" s="94"/>
      <c r="F4" s="94"/>
    </row>
    <row r="5" spans="1:11" s="95" customFormat="1" ht="24" customHeight="1">
      <c r="A5" s="383" t="s">
        <v>21</v>
      </c>
      <c r="B5" s="410" t="s">
        <v>735</v>
      </c>
      <c r="C5" s="410"/>
      <c r="D5" s="410"/>
      <c r="E5" s="410"/>
      <c r="F5" s="410"/>
      <c r="G5" s="410" t="s">
        <v>487</v>
      </c>
      <c r="H5" s="410"/>
      <c r="I5" s="279"/>
      <c r="J5" s="178"/>
      <c r="K5" s="178"/>
    </row>
    <row r="6" spans="1:8" s="77" customFormat="1" ht="12.75">
      <c r="A6" s="383"/>
      <c r="B6" s="278" t="s">
        <v>342</v>
      </c>
      <c r="C6" s="278" t="s">
        <v>486</v>
      </c>
      <c r="D6" s="278" t="s">
        <v>798</v>
      </c>
      <c r="E6" s="278" t="s">
        <v>796</v>
      </c>
      <c r="F6" s="278" t="s">
        <v>797</v>
      </c>
      <c r="G6" s="85" t="s">
        <v>342</v>
      </c>
      <c r="H6" s="85" t="s">
        <v>343</v>
      </c>
    </row>
    <row r="7" spans="1:10" s="6" customFormat="1" ht="12.75">
      <c r="A7" s="1">
        <v>1972</v>
      </c>
      <c r="B7" s="351">
        <v>10587</v>
      </c>
      <c r="C7" s="351">
        <v>1</v>
      </c>
      <c r="D7" s="351">
        <v>10587</v>
      </c>
      <c r="E7" s="351" t="s">
        <v>25</v>
      </c>
      <c r="F7" s="351" t="s">
        <v>24</v>
      </c>
      <c r="G7" s="254">
        <v>28333</v>
      </c>
      <c r="H7" s="254" t="s">
        <v>344</v>
      </c>
      <c r="I7" s="351"/>
      <c r="J7" s="351"/>
    </row>
    <row r="8" spans="1:10" s="6" customFormat="1" ht="12.75">
      <c r="A8" s="7">
        <v>1980</v>
      </c>
      <c r="B8" s="351">
        <v>11352</v>
      </c>
      <c r="C8" s="351">
        <v>1</v>
      </c>
      <c r="D8" s="351">
        <v>11352</v>
      </c>
      <c r="E8" s="351" t="s">
        <v>25</v>
      </c>
      <c r="F8" s="351" t="s">
        <v>24</v>
      </c>
      <c r="G8" s="256">
        <v>36288</v>
      </c>
      <c r="H8" s="256" t="s">
        <v>344</v>
      </c>
      <c r="I8" s="351"/>
      <c r="J8" s="351"/>
    </row>
    <row r="9" spans="1:10" s="6" customFormat="1" ht="12.75">
      <c r="A9" s="7">
        <v>1990</v>
      </c>
      <c r="B9" s="351">
        <v>12329</v>
      </c>
      <c r="C9" s="351">
        <v>1</v>
      </c>
      <c r="D9" s="351">
        <v>12329</v>
      </c>
      <c r="E9" s="351" t="s">
        <v>25</v>
      </c>
      <c r="F9" s="351" t="s">
        <v>24</v>
      </c>
      <c r="G9" s="254">
        <v>21243</v>
      </c>
      <c r="H9" s="254">
        <v>129</v>
      </c>
      <c r="I9" s="351"/>
      <c r="J9" s="351"/>
    </row>
    <row r="10" spans="1:10" ht="12.75">
      <c r="A10" s="7">
        <v>1991</v>
      </c>
      <c r="B10" s="351">
        <v>19894</v>
      </c>
      <c r="C10" s="351">
        <v>1</v>
      </c>
      <c r="D10" s="351">
        <v>19894</v>
      </c>
      <c r="E10" s="351" t="s">
        <v>25</v>
      </c>
      <c r="F10" s="351" t="s">
        <v>24</v>
      </c>
      <c r="G10" s="254">
        <v>22096</v>
      </c>
      <c r="H10" s="254">
        <v>159</v>
      </c>
      <c r="I10" s="351"/>
      <c r="J10" s="351"/>
    </row>
    <row r="11" spans="1:10" ht="12.75">
      <c r="A11" s="1">
        <v>1992</v>
      </c>
      <c r="B11" s="351">
        <v>3248</v>
      </c>
      <c r="C11" s="351">
        <v>1</v>
      </c>
      <c r="D11" s="351">
        <v>3248</v>
      </c>
      <c r="E11" s="351" t="s">
        <v>25</v>
      </c>
      <c r="F11" s="351" t="s">
        <v>24</v>
      </c>
      <c r="G11" s="254">
        <v>19735</v>
      </c>
      <c r="H11" s="254">
        <v>127</v>
      </c>
      <c r="I11" s="351"/>
      <c r="J11" s="351"/>
    </row>
    <row r="12" spans="1:10" s="6" customFormat="1" ht="12.75">
      <c r="A12" s="1">
        <v>1993</v>
      </c>
      <c r="B12" s="351" t="s">
        <v>25</v>
      </c>
      <c r="C12" s="351">
        <v>1</v>
      </c>
      <c r="D12" s="351">
        <v>0</v>
      </c>
      <c r="E12" s="351" t="s">
        <v>25</v>
      </c>
      <c r="F12" s="351" t="s">
        <v>24</v>
      </c>
      <c r="G12" s="254">
        <v>14862</v>
      </c>
      <c r="H12" s="254">
        <v>71</v>
      </c>
      <c r="I12" s="351"/>
      <c r="J12" s="351"/>
    </row>
    <row r="13" spans="1:10" ht="12.75">
      <c r="A13" s="7">
        <v>1994</v>
      </c>
      <c r="B13" s="351">
        <v>550</v>
      </c>
      <c r="C13" s="351">
        <v>2</v>
      </c>
      <c r="D13" s="351">
        <v>0</v>
      </c>
      <c r="E13" s="351">
        <v>550</v>
      </c>
      <c r="F13" s="351" t="s">
        <v>24</v>
      </c>
      <c r="G13" s="254">
        <v>19945</v>
      </c>
      <c r="H13" s="254">
        <v>126</v>
      </c>
      <c r="I13" s="351"/>
      <c r="J13" s="351"/>
    </row>
    <row r="14" spans="1:10" ht="12.75">
      <c r="A14" s="1">
        <v>1995</v>
      </c>
      <c r="B14" s="351">
        <v>1500</v>
      </c>
      <c r="C14" s="351">
        <v>2</v>
      </c>
      <c r="D14" s="351">
        <v>0</v>
      </c>
      <c r="E14" s="351">
        <v>1500</v>
      </c>
      <c r="F14" s="351" t="s">
        <v>24</v>
      </c>
      <c r="G14" s="254">
        <v>15951</v>
      </c>
      <c r="H14" s="254">
        <v>140</v>
      </c>
      <c r="I14" s="351"/>
      <c r="J14" s="351"/>
    </row>
    <row r="15" spans="1:10" ht="12.75">
      <c r="A15" s="1">
        <v>1996</v>
      </c>
      <c r="B15" s="351">
        <v>1000</v>
      </c>
      <c r="C15" s="351">
        <v>2</v>
      </c>
      <c r="D15" s="351">
        <v>0</v>
      </c>
      <c r="E15" s="351">
        <v>1000</v>
      </c>
      <c r="F15" s="351" t="s">
        <v>24</v>
      </c>
      <c r="G15" s="254">
        <v>13888</v>
      </c>
      <c r="H15" s="254">
        <v>129</v>
      </c>
      <c r="I15" s="351"/>
      <c r="J15" s="351"/>
    </row>
    <row r="16" spans="1:10" ht="12.75">
      <c r="A16" s="1">
        <v>1997</v>
      </c>
      <c r="B16" s="351">
        <v>1000</v>
      </c>
      <c r="C16" s="351">
        <v>2</v>
      </c>
      <c r="D16" s="351">
        <v>0</v>
      </c>
      <c r="E16" s="351">
        <v>1000</v>
      </c>
      <c r="F16" s="351" t="s">
        <v>24</v>
      </c>
      <c r="G16" s="254">
        <v>12020</v>
      </c>
      <c r="H16" s="254">
        <v>93</v>
      </c>
      <c r="I16" s="351"/>
      <c r="J16" s="351"/>
    </row>
    <row r="17" spans="1:10" s="6" customFormat="1" ht="12.75">
      <c r="A17" s="1">
        <v>1998</v>
      </c>
      <c r="B17" s="351">
        <v>1200</v>
      </c>
      <c r="C17" s="351">
        <v>2</v>
      </c>
      <c r="D17" s="351">
        <v>0</v>
      </c>
      <c r="E17" s="351">
        <v>1200</v>
      </c>
      <c r="F17" s="351" t="s">
        <v>24</v>
      </c>
      <c r="G17" s="254">
        <v>9009</v>
      </c>
      <c r="H17" s="254">
        <v>78</v>
      </c>
      <c r="I17" s="351"/>
      <c r="J17" s="351"/>
    </row>
    <row r="18" spans="1:10" ht="12.75">
      <c r="A18" s="7">
        <v>1999</v>
      </c>
      <c r="B18" s="351">
        <v>1500</v>
      </c>
      <c r="C18" s="351">
        <v>2</v>
      </c>
      <c r="D18" s="351">
        <v>0</v>
      </c>
      <c r="E18" s="351">
        <v>1500</v>
      </c>
      <c r="F18" s="351" t="s">
        <v>24</v>
      </c>
      <c r="G18" s="254">
        <v>11575</v>
      </c>
      <c r="H18" s="254">
        <v>119</v>
      </c>
      <c r="I18" s="351"/>
      <c r="J18" s="351"/>
    </row>
    <row r="19" spans="1:10" ht="12.75">
      <c r="A19" s="1">
        <v>2000</v>
      </c>
      <c r="B19" s="351">
        <v>1200</v>
      </c>
      <c r="C19" s="351">
        <v>2</v>
      </c>
      <c r="D19" s="351">
        <v>0</v>
      </c>
      <c r="E19" s="351">
        <v>1200</v>
      </c>
      <c r="F19" s="351" t="s">
        <v>24</v>
      </c>
      <c r="G19" s="254">
        <v>23874</v>
      </c>
      <c r="H19" s="254">
        <v>157</v>
      </c>
      <c r="I19" s="351"/>
      <c r="J19" s="351"/>
    </row>
    <row r="20" spans="1:10" ht="12.75">
      <c r="A20" s="1">
        <v>2001</v>
      </c>
      <c r="B20" s="351">
        <v>1000</v>
      </c>
      <c r="C20" s="351">
        <v>2</v>
      </c>
      <c r="D20" s="351">
        <v>0</v>
      </c>
      <c r="E20" s="351">
        <v>1000</v>
      </c>
      <c r="F20" s="351" t="s">
        <v>24</v>
      </c>
      <c r="G20" s="254">
        <v>44915</v>
      </c>
      <c r="H20" s="254">
        <v>531</v>
      </c>
      <c r="I20" s="351"/>
      <c r="J20" s="351"/>
    </row>
    <row r="21" spans="1:10" ht="12.75">
      <c r="A21" s="96">
        <v>2002</v>
      </c>
      <c r="B21" s="351">
        <v>500</v>
      </c>
      <c r="C21" s="351">
        <v>2</v>
      </c>
      <c r="D21" s="351">
        <v>0</v>
      </c>
      <c r="E21" s="351">
        <v>500</v>
      </c>
      <c r="F21" s="351" t="s">
        <v>24</v>
      </c>
      <c r="G21" s="254">
        <v>34214</v>
      </c>
      <c r="H21" s="254">
        <v>409</v>
      </c>
      <c r="I21" s="351"/>
      <c r="J21" s="351"/>
    </row>
    <row r="22" spans="1:10" s="6" customFormat="1" ht="12.75">
      <c r="A22" s="97">
        <v>2003</v>
      </c>
      <c r="B22" s="351">
        <v>12446</v>
      </c>
      <c r="C22" s="351">
        <v>2</v>
      </c>
      <c r="D22" s="351">
        <v>3942</v>
      </c>
      <c r="E22" s="351">
        <v>600</v>
      </c>
      <c r="F22" s="351">
        <v>7904</v>
      </c>
      <c r="G22" s="254">
        <v>27695</v>
      </c>
      <c r="H22" s="254">
        <v>253</v>
      </c>
      <c r="I22" s="351"/>
      <c r="J22" s="351"/>
    </row>
    <row r="23" spans="1:10" ht="12.75">
      <c r="A23" s="98">
        <v>2004</v>
      </c>
      <c r="B23" s="351">
        <v>24532</v>
      </c>
      <c r="C23" s="351">
        <v>2</v>
      </c>
      <c r="D23" s="351">
        <v>13061</v>
      </c>
      <c r="E23" s="351">
        <v>508</v>
      </c>
      <c r="F23" s="351">
        <v>10963</v>
      </c>
      <c r="G23" s="254">
        <v>27898</v>
      </c>
      <c r="H23" s="254">
        <v>215</v>
      </c>
      <c r="I23" s="351"/>
      <c r="J23" s="351"/>
    </row>
    <row r="24" spans="1:10" ht="12.75">
      <c r="A24" s="96">
        <v>2005</v>
      </c>
      <c r="B24" s="351">
        <v>21376</v>
      </c>
      <c r="C24" s="351">
        <v>2</v>
      </c>
      <c r="D24" s="351">
        <v>11000</v>
      </c>
      <c r="E24" s="351">
        <v>389</v>
      </c>
      <c r="F24" s="351">
        <v>9987</v>
      </c>
      <c r="G24" s="254">
        <v>28041</v>
      </c>
      <c r="H24" s="254">
        <v>225</v>
      </c>
      <c r="I24" s="351"/>
      <c r="J24" s="351"/>
    </row>
    <row r="25" spans="1:10" ht="12.75">
      <c r="A25" s="96">
        <v>2006</v>
      </c>
      <c r="B25" s="351">
        <v>22779</v>
      </c>
      <c r="C25" s="351">
        <v>3</v>
      </c>
      <c r="D25" s="351">
        <v>10235</v>
      </c>
      <c r="E25" s="351">
        <v>407</v>
      </c>
      <c r="F25" s="351">
        <v>12137</v>
      </c>
      <c r="G25" s="254">
        <v>25022</v>
      </c>
      <c r="H25" s="254">
        <v>200</v>
      </c>
      <c r="I25" s="351"/>
      <c r="J25" s="351"/>
    </row>
    <row r="26" spans="1:10" ht="12.75">
      <c r="A26" s="96">
        <v>2007</v>
      </c>
      <c r="B26" s="351">
        <v>23664</v>
      </c>
      <c r="C26" s="351">
        <v>3</v>
      </c>
      <c r="D26" s="351">
        <v>11256</v>
      </c>
      <c r="E26" s="351">
        <v>381</v>
      </c>
      <c r="F26" s="351">
        <v>12027</v>
      </c>
      <c r="G26" s="254">
        <v>24445</v>
      </c>
      <c r="H26" s="254">
        <v>238</v>
      </c>
      <c r="I26" s="351"/>
      <c r="J26" s="351"/>
    </row>
    <row r="27" spans="1:10" s="6" customFormat="1" ht="12.75">
      <c r="A27" s="96">
        <v>2008</v>
      </c>
      <c r="B27" s="351">
        <v>24820</v>
      </c>
      <c r="C27" s="351">
        <v>3</v>
      </c>
      <c r="D27" s="351">
        <v>12970</v>
      </c>
      <c r="E27" s="351">
        <v>269</v>
      </c>
      <c r="F27" s="351">
        <v>11581</v>
      </c>
      <c r="G27" s="255">
        <v>26600</v>
      </c>
      <c r="H27" s="255">
        <v>305</v>
      </c>
      <c r="I27" s="351"/>
      <c r="J27" s="351"/>
    </row>
    <row r="28" spans="1:10" ht="12.75">
      <c r="A28" s="98">
        <v>2009</v>
      </c>
      <c r="B28" s="351">
        <v>22446</v>
      </c>
      <c r="C28" s="351">
        <v>3</v>
      </c>
      <c r="D28" s="351">
        <v>10790</v>
      </c>
      <c r="E28" s="351">
        <v>326</v>
      </c>
      <c r="F28" s="351">
        <v>11330</v>
      </c>
      <c r="G28" s="257">
        <v>20014</v>
      </c>
      <c r="H28" s="257">
        <v>185</v>
      </c>
      <c r="I28" s="351"/>
      <c r="J28" s="351"/>
    </row>
    <row r="29" spans="1:10" ht="12.75">
      <c r="A29" s="96">
        <v>2010</v>
      </c>
      <c r="B29" s="351">
        <v>30649</v>
      </c>
      <c r="C29" s="351">
        <v>3</v>
      </c>
      <c r="D29" s="351">
        <v>13331</v>
      </c>
      <c r="E29" s="351">
        <v>368</v>
      </c>
      <c r="F29" s="351">
        <v>16950</v>
      </c>
      <c r="G29" s="255">
        <v>22560</v>
      </c>
      <c r="H29" s="255">
        <v>192</v>
      </c>
      <c r="I29" s="351"/>
      <c r="J29" s="351"/>
    </row>
    <row r="30" spans="1:10" ht="12.75">
      <c r="A30" s="96">
        <v>2011</v>
      </c>
      <c r="B30" s="351">
        <v>35320</v>
      </c>
      <c r="C30" s="351">
        <v>3</v>
      </c>
      <c r="D30" s="351">
        <v>14098</v>
      </c>
      <c r="E30" s="351">
        <v>590</v>
      </c>
      <c r="F30" s="351">
        <v>20632</v>
      </c>
      <c r="G30" s="255">
        <v>17028</v>
      </c>
      <c r="H30" s="255">
        <v>196</v>
      </c>
      <c r="I30" s="351"/>
      <c r="J30" s="351"/>
    </row>
    <row r="31" spans="1:10" ht="12.75">
      <c r="A31" s="96">
        <v>2012</v>
      </c>
      <c r="B31" s="351">
        <v>43675</v>
      </c>
      <c r="C31" s="351">
        <v>3</v>
      </c>
      <c r="D31" s="351">
        <v>17273</v>
      </c>
      <c r="E31" s="351">
        <v>550</v>
      </c>
      <c r="F31" s="351">
        <v>25852</v>
      </c>
      <c r="G31" s="255">
        <v>17538</v>
      </c>
      <c r="H31" s="255">
        <v>145</v>
      </c>
      <c r="I31" s="351"/>
      <c r="J31" s="351"/>
    </row>
    <row r="32" spans="1:10" ht="12.75">
      <c r="A32" s="96">
        <v>2013</v>
      </c>
      <c r="B32" s="351">
        <v>45997</v>
      </c>
      <c r="C32" s="351">
        <v>3</v>
      </c>
      <c r="D32" s="351">
        <v>16038</v>
      </c>
      <c r="E32" s="351">
        <v>370</v>
      </c>
      <c r="F32" s="351">
        <v>29589</v>
      </c>
      <c r="G32" s="255">
        <v>23566</v>
      </c>
      <c r="H32" s="255">
        <v>173</v>
      </c>
      <c r="I32" s="351"/>
      <c r="J32" s="351"/>
    </row>
    <row r="33" spans="1:10" ht="12.75">
      <c r="A33" s="96">
        <v>2014</v>
      </c>
      <c r="B33" s="351">
        <v>54213</v>
      </c>
      <c r="C33" s="351">
        <v>3</v>
      </c>
      <c r="D33" s="351">
        <v>19977</v>
      </c>
      <c r="E33" s="351">
        <v>379</v>
      </c>
      <c r="F33" s="351">
        <v>33857</v>
      </c>
      <c r="G33" s="255">
        <v>12258</v>
      </c>
      <c r="H33" s="255">
        <v>55</v>
      </c>
      <c r="I33" s="351"/>
      <c r="J33" s="351"/>
    </row>
    <row r="34" spans="1:10" ht="12.75">
      <c r="A34" s="96">
        <v>2015</v>
      </c>
      <c r="B34" s="351">
        <v>66697</v>
      </c>
      <c r="C34" s="351">
        <v>4</v>
      </c>
      <c r="D34" s="351">
        <v>18996</v>
      </c>
      <c r="E34" s="351">
        <v>290</v>
      </c>
      <c r="F34" s="351">
        <v>47411</v>
      </c>
      <c r="G34" s="255">
        <v>30010</v>
      </c>
      <c r="H34" s="255">
        <v>242</v>
      </c>
      <c r="I34" s="351"/>
      <c r="J34" s="351"/>
    </row>
    <row r="35" spans="1:10" ht="12.75">
      <c r="A35" s="96">
        <v>2016</v>
      </c>
      <c r="B35" s="351">
        <v>77524</v>
      </c>
      <c r="C35" s="351">
        <v>4</v>
      </c>
      <c r="D35" s="351">
        <v>14437</v>
      </c>
      <c r="E35" s="351">
        <v>315</v>
      </c>
      <c r="F35" s="351">
        <v>62772</v>
      </c>
      <c r="G35" s="255">
        <v>22005</v>
      </c>
      <c r="H35" s="255">
        <v>211</v>
      </c>
      <c r="I35" s="351"/>
      <c r="J35" s="351"/>
    </row>
    <row r="36" spans="1:12" ht="12.75">
      <c r="A36" s="96">
        <v>2017</v>
      </c>
      <c r="B36" s="351">
        <v>91888</v>
      </c>
      <c r="C36" s="351">
        <v>4</v>
      </c>
      <c r="D36" s="351">
        <v>15010</v>
      </c>
      <c r="E36" s="351">
        <v>292</v>
      </c>
      <c r="F36" s="351">
        <v>76586</v>
      </c>
      <c r="G36" s="255">
        <v>22317</v>
      </c>
      <c r="H36" s="255">
        <v>245</v>
      </c>
      <c r="I36" s="351"/>
      <c r="J36" s="379"/>
      <c r="K36" s="271"/>
      <c r="L36" s="379"/>
    </row>
    <row r="37" spans="1:12" ht="12.75" customHeight="1">
      <c r="A37" s="100"/>
      <c r="B37" s="100"/>
      <c r="C37" s="100"/>
      <c r="D37" s="100"/>
      <c r="E37" s="100"/>
      <c r="F37" s="100"/>
      <c r="G37" s="275"/>
      <c r="H37" s="275"/>
      <c r="I37" s="275"/>
      <c r="J37" s="275"/>
      <c r="K37" s="275"/>
      <c r="L37" s="275"/>
    </row>
    <row r="38" spans="1:11" ht="12.75" customHeight="1">
      <c r="A38" s="9" t="s">
        <v>732</v>
      </c>
      <c r="B38" s="9"/>
      <c r="C38" s="9"/>
      <c r="D38" s="9"/>
      <c r="E38" s="9"/>
      <c r="F38" s="9"/>
      <c r="G38" s="101"/>
      <c r="H38" s="220"/>
      <c r="I38" s="102"/>
      <c r="J38" s="13"/>
      <c r="K38" s="52"/>
    </row>
    <row r="39" spans="1:8" ht="12.75" customHeight="1">
      <c r="A39" s="9"/>
      <c r="B39" s="9"/>
      <c r="C39" s="9"/>
      <c r="D39" s="9"/>
      <c r="E39" s="9"/>
      <c r="F39" s="9"/>
      <c r="H39" s="67"/>
    </row>
    <row r="40" spans="1:8" ht="12.75" customHeight="1">
      <c r="A40" s="130" t="s">
        <v>314</v>
      </c>
      <c r="B40" s="3"/>
      <c r="C40" s="3"/>
      <c r="D40" s="3"/>
      <c r="E40" s="3"/>
      <c r="F40" s="3"/>
      <c r="H40" s="67"/>
    </row>
    <row r="41" spans="1:8" ht="12.75" customHeight="1">
      <c r="A41" s="130" t="s">
        <v>734</v>
      </c>
      <c r="B41" s="3"/>
      <c r="C41" s="3"/>
      <c r="D41" s="3"/>
      <c r="E41" s="3"/>
      <c r="F41" s="3"/>
      <c r="H41" s="67"/>
    </row>
    <row r="42" spans="1:10" ht="12.75" customHeight="1">
      <c r="A42" s="130" t="s">
        <v>803</v>
      </c>
      <c r="B42" s="9"/>
      <c r="C42" s="9"/>
      <c r="D42" s="9"/>
      <c r="E42" s="9"/>
      <c r="F42" s="9"/>
      <c r="H42" s="221"/>
      <c r="I42" s="103"/>
      <c r="J42" s="103"/>
    </row>
    <row r="43" spans="1:8" ht="12.75" customHeight="1">
      <c r="A43" s="147" t="s">
        <v>804</v>
      </c>
      <c r="H43" s="128"/>
    </row>
    <row r="44" spans="1:8" ht="12.75" customHeight="1">
      <c r="A44" s="147" t="s">
        <v>805</v>
      </c>
      <c r="H44" s="128"/>
    </row>
    <row r="45" spans="1:8" ht="12.75" customHeight="1">
      <c r="A45" s="143" t="s">
        <v>733</v>
      </c>
      <c r="H45" s="128"/>
    </row>
    <row r="46" spans="1:8" ht="12.75" customHeight="1">
      <c r="A46" s="143" t="s">
        <v>806</v>
      </c>
      <c r="H46" s="129"/>
    </row>
    <row r="47" ht="12.75" customHeight="1">
      <c r="H47" s="67"/>
    </row>
    <row r="48" spans="8:11" ht="12.75" customHeight="1">
      <c r="H48" s="67"/>
      <c r="J48" s="99"/>
      <c r="K48" s="99"/>
    </row>
    <row r="49" spans="8:9" ht="12.75" customHeight="1">
      <c r="H49" s="67"/>
      <c r="I49" s="121"/>
    </row>
    <row r="50" ht="12.75" customHeight="1">
      <c r="H50" s="67"/>
    </row>
    <row r="51" spans="8:10" ht="12.75" customHeight="1">
      <c r="H51" s="67"/>
      <c r="J51" s="124" t="s">
        <v>64</v>
      </c>
    </row>
    <row r="52" ht="12.75" customHeight="1">
      <c r="H52" s="67"/>
    </row>
    <row r="53" ht="12.75" customHeight="1">
      <c r="H53" s="67"/>
    </row>
  </sheetData>
  <sheetProtection/>
  <mergeCells count="3">
    <mergeCell ref="A5:A6"/>
    <mergeCell ref="G5:H5"/>
    <mergeCell ref="B5:F5"/>
  </mergeCells>
  <hyperlinks>
    <hyperlink ref="P65370" r:id="rId1" display="http://www.eda.admin.ch/eda/de/home/doc/publi/ptrali.html"/>
    <hyperlink ref="S65488" r:id="rId2" display="Ulrich.Feisst@tba.llv.li&#10;gabathulerb@post.li"/>
    <hyperlink ref="P65376" r:id="rId3" display="http://www.vorarlberg.at/vorarlberg/geschichte_statistik/statistik/landesstatistik/weitereinformationen/staatsbuergerschaftsverle/staatsbuergerschaftsverle.htm"/>
    <hyperlink ref="S65490" r:id="rId4" display="Ulrich.Feisst@tba.llv.li&#10;gabathulerb@post.li"/>
    <hyperlink ref="P65441" r:id="rId5" display="http://www.bfs.admin.ch/bfs/portal/de/index/themen/05/05.html"/>
    <hyperlink ref="P65446" r:id="rId6" display="http://www.bfs.admin.ch/bfs/portal/de/index/themen/05/05.html"/>
    <hyperlink ref="P65377" r:id="rId7" display="http://www.eda.admin.ch/eda/de/home/doc/publi/ptrali.html"/>
    <hyperlink ref="S65491" r:id="rId8" display="Ulrich.Feisst@tba.llv.li&#10;gabathulerb@post.li"/>
    <hyperlink ref="P65442" r:id="rId9" display="http://www.bfs.admin.ch/bfs/portal/de/index/themen/05/05.html"/>
    <hyperlink ref="P65447" r:id="rId10" display="http://www.bfs.admin.ch/bfs/portal/de/index/themen/05/05.html"/>
    <hyperlink ref="P65378" r:id="rId11" display="http://www.eda.admin.ch/eda/de/home/doc/publi/ptrali.html"/>
    <hyperlink ref="S65492" r:id="rId12" display="Ulrich.Feisst@tba.llv.li&#10;gabathulerb@post.li"/>
    <hyperlink ref="P65443" r:id="rId13" display="http://www.bfs.admin.ch/bfs/portal/de/index/themen/05/05.html"/>
    <hyperlink ref="P65448" r:id="rId14" display="http://www.bfs.admin.ch/bfs/portal/de/index/themen/05/05.html"/>
    <hyperlink ref="P65379" r:id="rId15" display="http://www.eda.admin.ch/eda/de/home/doc/publi/ptrali.html"/>
    <hyperlink ref="S65493" r:id="rId16" display="Ulrich.Feisst@tba.llv.li&#10;gabathulerb@post.li"/>
    <hyperlink ref="P65449" r:id="rId17" display="http://www.statistik.zh.ch/themen/wohnbauindex.php"/>
    <hyperlink ref="P65380" r:id="rId18" display="http://www.eda.admin.ch/eda/de/home/doc/publi/ptrali.html"/>
    <hyperlink ref="S65494" r:id="rId19" display="Ulrich.Feisst@tba.llv.li&#10;gabathulerb@post.li"/>
    <hyperlink ref="P65381" r:id="rId20" display="http://www.eda.admin.ch/eda/de/home/doc/publi/ptrali.html"/>
    <hyperlink ref="S65495" r:id="rId21" display="Ulrich.Feisst@tba.llv.li&#10;gabathulerb@post.li"/>
    <hyperlink ref="P65445" r:id="rId22" display="http://www.bfs.admin.ch/bfs/portal/de/index/themen/05/05.html"/>
    <hyperlink ref="P65440" r:id="rId23" display="http://www.statistik.zh.ch/themen/wohnbauindex.php"/>
    <hyperlink ref="P65369" r:id="rId24" display="http://www.eda.admin.ch/eda/de/home/doc/publi/ptrali.html"/>
    <hyperlink ref="S65489" r:id="rId25" display="Ulrich.Feisst@tba.llv.li&#10;gabathulerb@post.li"/>
    <hyperlink ref="P65372" r:id="rId26" display="http://www.eda.admin.ch/eda/de/home/doc/publi/ptrali.html"/>
    <hyperlink ref="P65371" r:id="rId27" display="http://www.eda.admin.ch/eda/de/home/doc/publi/ptrali.html"/>
    <hyperlink ref="P65375" r:id="rId28" display="http://www.vorarlberg.at/vorarlberg/geschichte_statistik/statistik/landesstatistik/weitereinformationen/staatsbuergerschaftsverle/staatsbuergerschaftsverle.htm"/>
    <hyperlink ref="P65367" r:id="rId29" display="http://www.eda.admin.ch/eda/de/home/doc/publi/ptrali.html"/>
    <hyperlink ref="P65439" r:id="rId30" display="http://www.statistik.zh.ch/themen/wohnbauindex.php"/>
    <hyperlink ref="P65444" r:id="rId31" display="http://www.bfs.admin.ch/bfs/portal/de/index/themen/05/05.html"/>
    <hyperlink ref="S65485" r:id="rId32" display="Ulrich.Feisst@tba.llv.li&#10;gabathulerb@post.li"/>
    <hyperlink ref="P65436" r:id="rId33" display="http://www.statistik.zh.ch/themen/wohnbauindex.php"/>
    <hyperlink ref="S65486" r:id="rId34" display="Ulrich.Feisst@tba.llv.li&#10;gabathulerb@post.li"/>
    <hyperlink ref="P65437" r:id="rId35" display="http://www.statistik.zh.ch/themen/wohnbauindex.php"/>
    <hyperlink ref="S65487" r:id="rId36" display="Ulrich.Feisst@tba.llv.li&#10;gabathulerb@post.li"/>
    <hyperlink ref="R65367" r:id="rId37" display="http://www.eda.admin.ch/eda/de/home/doc/publi/ptrali.html"/>
    <hyperlink ref="U65488" r:id="rId38" display="Ulrich.Feisst@tba.llv.li&#10;gabathulerb@post.li"/>
    <hyperlink ref="R65439" r:id="rId39" display="http://www.statistik.zh.ch/themen/wohnbauindex.php"/>
    <hyperlink ref="R65444" r:id="rId40" display="http://www.bfs.admin.ch/bfs/portal/de/index/themen/05/05.html"/>
    <hyperlink ref="N65375" r:id="rId41" display="http://www.vorarlberg.at/vorarlberg/geschichte_statistik/statistik/landesstatistik/weitereinformationen/staatsbuergerschaftsverle/staatsbuergerschaftsverle.htm"/>
    <hyperlink ref="N65371" r:id="rId42" display="http://www.eda.admin.ch/eda/de/home/doc/publi/ptrali.html"/>
    <hyperlink ref="N65372" r:id="rId43" display="http://www.eda.admin.ch/eda/de/home/doc/publi/ptrali.html"/>
    <hyperlink ref="N65373" r:id="rId44" display="http://www.eda.admin.ch/eda/de/home/doc/publi/ptrali.html"/>
    <hyperlink ref="N65440" r:id="rId45" display="http://www.statistik.zh.ch/themen/wohnbauindex.php"/>
    <hyperlink ref="N65445" r:id="rId46" display="http://www.bfs.admin.ch/bfs/portal/de/index/themen/05/05.html"/>
    <hyperlink ref="P65438" r:id="rId47" display="http://www.statistik.zh.ch/themen/wohnbauindex.php"/>
    <hyperlink ref="P65366" r:id="rId48" display="http://www.eda.admin.ch/eda/de/home/doc/publi/ptrali.html"/>
    <hyperlink ref="P65365" r:id="rId49" display="http://www.eda.admin.ch/eda/de/home/doc/publi/ptrali.html"/>
    <hyperlink ref="P65364" r:id="rId50" display="http://www.eda.admin.ch/eda/de/home/doc/publi/ptrali.html"/>
    <hyperlink ref="P65368" r:id="rId51" display="http://www.eda.admin.ch/eda/de/home/doc/publi/ptrali.html"/>
    <hyperlink ref="O65367" r:id="rId52" display="http://www.eda.admin.ch/eda/de/home/doc/publi/ptrali.html"/>
    <hyperlink ref="O65439" r:id="rId53" display="http://www.statistik.zh.ch/themen/wohnbauindex.php"/>
    <hyperlink ref="O65444" r:id="rId54" display="http://www.bfs.admin.ch/bfs/portal/de/index/themen/05/05.html"/>
    <hyperlink ref="O65366" r:id="rId55" display="http://www.eda.admin.ch/eda/de/home/doc/publi/ptrali.html"/>
    <hyperlink ref="O65438" r:id="rId56" display="http://www.statistik.zh.ch/themen/wohnbauindex.php"/>
    <hyperlink ref="O65365" r:id="rId57" display="http://www.eda.admin.ch/eda/de/home/doc/publi/ptrali.html"/>
    <hyperlink ref="O65437" r:id="rId58" display="http://www.statistik.zh.ch/themen/wohnbauindex.php"/>
    <hyperlink ref="Q65373" r:id="rId59" display="paul.boegli@bfm.admin.ch"/>
    <hyperlink ref="P65384" r:id="rId60" display="http://www.eda.admin.ch/eda/de/home/doc/publi/ptrali.html"/>
    <hyperlink ref="S65502" r:id="rId61" display="Ulrich.Feisst@tba.llv.li&#10;gabathulerb@post.li"/>
    <hyperlink ref="P65390" r:id="rId62" display="http://www.vorarlberg.at/vorarlberg/geschichte_statistik/statistik/landesstatistik/weitereinformationen/staatsbuergerschaftsverle/staatsbuergerschaftsverle.htm"/>
    <hyperlink ref="S65504" r:id="rId63" display="Ulrich.Feisst@tba.llv.li&#10;gabathulerb@post.li"/>
    <hyperlink ref="P65455" r:id="rId64" display="http://www.bfs.admin.ch/bfs/portal/de/index/themen/05/05.html"/>
    <hyperlink ref="P65460" r:id="rId65" display="http://www.bfs.admin.ch/bfs/portal/de/index/themen/05/05.html"/>
    <hyperlink ref="P65391" r:id="rId66" display="http://www.eda.admin.ch/eda/de/home/doc/publi/ptrali.html"/>
    <hyperlink ref="S65505" r:id="rId67" display="Ulrich.Feisst@tba.llv.li&#10;gabathulerb@post.li"/>
    <hyperlink ref="P65456" r:id="rId68" display="http://www.bfs.admin.ch/bfs/portal/de/index/themen/05/05.html"/>
    <hyperlink ref="P65461" r:id="rId69" display="http://www.bfs.admin.ch/bfs/portal/de/index/themen/05/05.html"/>
    <hyperlink ref="P65392" r:id="rId70" display="http://www.eda.admin.ch/eda/de/home/doc/publi/ptrali.html"/>
    <hyperlink ref="S65506" r:id="rId71" display="Ulrich.Feisst@tba.llv.li&#10;gabathulerb@post.li"/>
    <hyperlink ref="P65457" r:id="rId72" display="http://www.bfs.admin.ch/bfs/portal/de/index/themen/05/05.html"/>
    <hyperlink ref="P65462" r:id="rId73" display="http://www.bfs.admin.ch/bfs/portal/de/index/themen/05/05.html"/>
    <hyperlink ref="P65393" r:id="rId74" display="http://www.eda.admin.ch/eda/de/home/doc/publi/ptrali.html"/>
    <hyperlink ref="S65507" r:id="rId75" display="Ulrich.Feisst@tba.llv.li&#10;gabathulerb@post.li"/>
    <hyperlink ref="P65463" r:id="rId76" display="http://www.statistik.zh.ch/themen/wohnbauindex.php"/>
    <hyperlink ref="P65394" r:id="rId77" display="http://www.eda.admin.ch/eda/de/home/doc/publi/ptrali.html"/>
    <hyperlink ref="S65508" r:id="rId78" display="Ulrich.Feisst@tba.llv.li&#10;gabathulerb@post.li"/>
    <hyperlink ref="P65395" r:id="rId79" display="http://www.eda.admin.ch/eda/de/home/doc/publi/ptrali.html"/>
    <hyperlink ref="S65509" r:id="rId80" display="Ulrich.Feisst@tba.llv.li&#10;gabathulerb@post.li"/>
    <hyperlink ref="P65459" r:id="rId81" display="http://www.bfs.admin.ch/bfs/portal/de/index/themen/05/05.html"/>
    <hyperlink ref="P65454" r:id="rId82" display="http://www.bfs.admin.ch/bfs/portal/de/index/themen/05/05.html"/>
    <hyperlink ref="P65383" r:id="rId83" display="http://www.eda.admin.ch/eda/de/home/doc/publi/ptrali.html"/>
    <hyperlink ref="S65503" r:id="rId84" display="Ulrich.Feisst@tba.llv.li&#10;gabathulerb@post.li"/>
    <hyperlink ref="P65386" r:id="rId85" display="http://www.eda.admin.ch/eda/de/home/doc/publi/ptrali.html"/>
    <hyperlink ref="P65385" r:id="rId86" display="http://www.eda.admin.ch/eda/de/home/doc/publi/ptrali.html"/>
    <hyperlink ref="P65389" r:id="rId87" display="http://www.vorarlberg.at/vorarlberg/geschichte_statistik/statistik/landesstatistik/weitereinformationen/staatsbuergerschaftsverle/staatsbuergerschaftsverle.htm"/>
    <hyperlink ref="P65453" r:id="rId88" display="http://www.statistik.zh.ch/themen/wohnbauindex.php"/>
    <hyperlink ref="P65458" r:id="rId89" display="http://www.bfs.admin.ch/bfs/portal/de/index/themen/05/05.html"/>
    <hyperlink ref="S65499" r:id="rId90" display="Ulrich.Feisst@tba.llv.li&#10;gabathulerb@post.li"/>
    <hyperlink ref="P65450" r:id="rId91" display="http://www.statistik.zh.ch/themen/wohnbauindex.php"/>
    <hyperlink ref="S65500" r:id="rId92" display="Ulrich.Feisst@tba.llv.li&#10;gabathulerb@post.li"/>
    <hyperlink ref="P65451" r:id="rId93" display="http://www.statistik.zh.ch/themen/wohnbauindex.php"/>
    <hyperlink ref="S65501" r:id="rId94" display="Ulrich.Feisst@tba.llv.li&#10;gabathulerb@post.li"/>
    <hyperlink ref="R65381" r:id="rId95" display="http://www.eda.admin.ch/eda/de/home/doc/publi/ptrali.html"/>
    <hyperlink ref="U65502" r:id="rId96" display="Ulrich.Feisst@tba.llv.li&#10;gabathulerb@post.li"/>
    <hyperlink ref="R65453" r:id="rId97" display="http://www.statistik.zh.ch/themen/wohnbauindex.php"/>
    <hyperlink ref="R65458" r:id="rId98" display="http://www.bfs.admin.ch/bfs/portal/de/index/themen/05/05.html"/>
    <hyperlink ref="N65389" r:id="rId99" display="http://www.vorarlberg.at/vorarlberg/geschichte_statistik/statistik/landesstatistik/weitereinformationen/staatsbuergerschaftsverle/staatsbuergerschaftsverle.htm"/>
    <hyperlink ref="N65385" r:id="rId100" display="http://www.eda.admin.ch/eda/de/home/doc/publi/ptrali.html"/>
    <hyperlink ref="N65386" r:id="rId101" display="http://www.eda.admin.ch/eda/de/home/doc/publi/ptrali.html"/>
    <hyperlink ref="N65387" r:id="rId102" display="http://www.eda.admin.ch/eda/de/home/doc/publi/ptrali.html"/>
    <hyperlink ref="N65454" r:id="rId103" display="http://www.statistik.zh.ch/themen/wohnbauindex.php"/>
    <hyperlink ref="N65459" r:id="rId104" display="http://www.bfs.admin.ch/bfs/portal/de/index/themen/05/05.html"/>
    <hyperlink ref="P65452" r:id="rId105" display="http://www.statistik.zh.ch/themen/wohnbauindex.php"/>
    <hyperlink ref="P65382" r:id="rId106" display="http://www.eda.admin.ch/eda/de/home/doc/publi/ptrali.html"/>
    <hyperlink ref="O65381" r:id="rId107" display="http://www.eda.admin.ch/eda/de/home/doc/publi/ptrali.html"/>
    <hyperlink ref="O65453" r:id="rId108" display="http://www.statistik.zh.ch/themen/wohnbauindex.php"/>
    <hyperlink ref="O65458" r:id="rId109" display="http://www.bfs.admin.ch/bfs/portal/de/index/themen/05/05.html"/>
    <hyperlink ref="O65380" r:id="rId110" display="http://www.eda.admin.ch/eda/de/home/doc/publi/ptrali.html"/>
    <hyperlink ref="O65452" r:id="rId111" display="http://www.statistik.zh.ch/themen/wohnbauindex.php"/>
    <hyperlink ref="O65379" r:id="rId112" display="http://www.eda.admin.ch/eda/de/home/doc/publi/ptrali.html"/>
    <hyperlink ref="O65451" r:id="rId113" display="http://www.statistik.zh.ch/themen/wohnbauindex.php"/>
    <hyperlink ref="Q65387" r:id="rId114" display="paul.boegli@bfm.admin.ch"/>
    <hyperlink ref="P65388" r:id="rId115" display="http://www.vorarlberg.at/vorarlberg/geschichte_statistik/statistik/landesstatistik/weitereinformationen/staatsbuergerschaftsverle/staatsbuergerschaftsverle.htm"/>
    <hyperlink ref="S65498" r:id="rId116" display="Ulrich.Feisst@tba.llv.li&#10;gabathulerb@post.li"/>
    <hyperlink ref="R65380" r:id="rId117" display="http://www.eda.admin.ch/eda/de/home/doc/publi/ptrali.html"/>
    <hyperlink ref="U65501" r:id="rId118" display="Ulrich.Feisst@tba.llv.li&#10;gabathulerb@post.li"/>
    <hyperlink ref="R65452" r:id="rId119" display="http://www.statistik.zh.ch/themen/wohnbauindex.php"/>
    <hyperlink ref="R65457" r:id="rId120" display="http://www.bfs.admin.ch/bfs/portal/de/index/themen/05/05.html"/>
    <hyperlink ref="N65388" r:id="rId121" display="http://www.vorarlberg.at/vorarlberg/geschichte_statistik/statistik/landesstatistik/weitereinformationen/staatsbuergerschaftsverle/staatsbuergerschaftsverle.htm"/>
    <hyperlink ref="N65384" r:id="rId122" display="http://www.eda.admin.ch/eda/de/home/doc/publi/ptrali.html"/>
    <hyperlink ref="N65453" r:id="rId123" display="http://www.statistik.zh.ch/themen/wohnbauindex.php"/>
    <hyperlink ref="N65458" r:id="rId124" display="http://www.bfs.admin.ch/bfs/portal/de/index/themen/05/05.html"/>
    <hyperlink ref="O65457" r:id="rId125" display="http://www.bfs.admin.ch/bfs/portal/de/index/themen/05/05.html"/>
    <hyperlink ref="O65378" r:id="rId126" display="http://www.eda.admin.ch/eda/de/home/doc/publi/ptrali.html"/>
    <hyperlink ref="O65450" r:id="rId127" display="http://www.statistik.zh.ch/themen/wohnbauindex.php"/>
    <hyperlink ref="Q65386" r:id="rId128" display="paul.boegli@bfm.admin.ch"/>
    <hyperlink ref="P65397" r:id="rId129" display="http://www.eda.admin.ch/eda/de/home/doc/publi/ptrali.html"/>
    <hyperlink ref="S65515" r:id="rId130" display="Ulrich.Feisst@tba.llv.li&#10;gabathulerb@post.li"/>
    <hyperlink ref="P65403" r:id="rId131" display="http://www.vorarlberg.at/vorarlberg/geschichte_statistik/statistik/landesstatistik/weitereinformationen/staatsbuergerschaftsverle/staatsbuergerschaftsverle.htm"/>
    <hyperlink ref="S65517" r:id="rId132" display="Ulrich.Feisst@tba.llv.li&#10;gabathulerb@post.li"/>
    <hyperlink ref="P65468" r:id="rId133" display="http://www.bfs.admin.ch/bfs/portal/de/index/themen/05/05.html"/>
    <hyperlink ref="P65473" r:id="rId134" display="http://www.bfs.admin.ch/bfs/portal/de/index/themen/05/05.html"/>
    <hyperlink ref="P65404" r:id="rId135" display="http://www.vorarlberg.at/vorarlberg/geschichte_statistik/statistik/landesstatistik/weitereinformationen/staatsbuergerschaftsverle/staatsbuergerschaftsverle.htm"/>
    <hyperlink ref="S65518" r:id="rId136" display="Ulrich.Feisst@tba.llv.li&#10;gabathulerb@post.li"/>
    <hyperlink ref="P65469" r:id="rId137" display="http://www.bfs.admin.ch/bfs/portal/de/index/themen/05/05.html"/>
    <hyperlink ref="P65474" r:id="rId138" display="http://www.bfs.admin.ch/bfs/portal/de/index/themen/05/05.html"/>
    <hyperlink ref="P65405" r:id="rId139" display="http://www.vorarlberg.at/vorarlberg/geschichte_statistik/statistik/landesstatistik/weitereinformationen/staatsbuergerschaftsverle/staatsbuergerschaftsverle.htm"/>
    <hyperlink ref="S65519" r:id="rId140" display="Ulrich.Feisst@tba.llv.li&#10;gabathulerb@post.li"/>
    <hyperlink ref="P65470" r:id="rId141" display="http://www.bfs.admin.ch/bfs/portal/de/index/themen/05/05.html"/>
    <hyperlink ref="P65475" r:id="rId142" display="http://www.bfs.admin.ch/bfs/portal/de/index/themen/05/05.html"/>
    <hyperlink ref="P65406" r:id="rId143" display="http://www.vorarlberg.at/vorarlberg/geschichte_statistik/statistik/landesstatistik/weitereinformationen/staatsbuergerschaftsverle/staatsbuergerschaftsverle.htm"/>
    <hyperlink ref="S65520" r:id="rId144" display="Ulrich.Feisst@tba.llv.li&#10;gabathulerb@post.li"/>
    <hyperlink ref="P65476" r:id="rId145" display="http://www.bfs.admin.ch/bfs/portal/de/index/themen/05/05.html"/>
    <hyperlink ref="P65407" r:id="rId146" display="http://www.vorarlberg.at/vorarlberg/geschichte_statistik/statistik/landesstatistik/weitereinformationen/staatsbuergerschaftsverle/staatsbuergerschaftsverle.htm"/>
    <hyperlink ref="S65521" r:id="rId147" display="Ulrich.Feisst@tba.llv.li&#10;gabathulerb@post.li"/>
    <hyperlink ref="P65408" r:id="rId148" display="http://www.vorarlberg.at/vorarlberg/geschichte_statistik/statistik/landesstatistik/weitereinformationen/staatsbuergerschaftsverle/staatsbuergerschaftsverle.htm"/>
    <hyperlink ref="S65522" r:id="rId149" display="Ulrich.Feisst@tba.llv.li&#10;gabathulerb@post.li"/>
    <hyperlink ref="P65472" r:id="rId150" display="http://www.bfs.admin.ch/bfs/portal/de/index/themen/05/05.html"/>
    <hyperlink ref="P65467" r:id="rId151" display="http://www.statistik.zh.ch/themen/wohnbauindex.php"/>
    <hyperlink ref="P65396" r:id="rId152" display="http://www.eda.admin.ch/eda/de/home/doc/publi/ptrali.html"/>
    <hyperlink ref="S65516" r:id="rId153" display="Ulrich.Feisst@tba.llv.li&#10;gabathulerb@post.li"/>
    <hyperlink ref="P65399" r:id="rId154" display="http://www.eda.admin.ch/eda/de/home/doc/publi/ptrali.html"/>
    <hyperlink ref="P65398" r:id="rId155" display="http://www.eda.admin.ch/eda/de/home/doc/publi/ptrali.html"/>
    <hyperlink ref="P65402" r:id="rId156" display="http://www.vorarlberg.at/vorarlberg/geschichte_statistik/statistik/landesstatistik/weitereinformationen/staatsbuergerschaftsverle/staatsbuergerschaftsverle.htm"/>
    <hyperlink ref="P65466" r:id="rId157" display="http://www.statistik.zh.ch/themen/wohnbauindex.php"/>
    <hyperlink ref="P65471" r:id="rId158" display="http://www.bfs.admin.ch/bfs/portal/de/index/themen/05/05.html"/>
    <hyperlink ref="S65512" r:id="rId159" display="Ulrich.Feisst@tba.llv.li&#10;gabathulerb@post.li"/>
    <hyperlink ref="S65513" r:id="rId160" display="Ulrich.Feisst@tba.llv.li&#10;gabathulerb@post.li"/>
    <hyperlink ref="P65464" r:id="rId161" display="http://www.statistik.zh.ch/themen/wohnbauindex.php"/>
    <hyperlink ref="S65514" r:id="rId162" display="Ulrich.Feisst@tba.llv.li&#10;gabathulerb@post.li"/>
    <hyperlink ref="R65394" r:id="rId163" display="http://www.eda.admin.ch/eda/de/home/doc/publi/ptrali.html"/>
    <hyperlink ref="U65515" r:id="rId164" display="Ulrich.Feisst@tba.llv.li&#10;gabathulerb@post.li"/>
    <hyperlink ref="R65466" r:id="rId165" display="http://www.statistik.zh.ch/themen/wohnbauindex.php"/>
    <hyperlink ref="R65471" r:id="rId166" display="http://www.bfs.admin.ch/bfs/portal/de/index/themen/05/05.html"/>
    <hyperlink ref="N65402" r:id="rId167" display="http://www.vorarlberg.at/vorarlberg/geschichte_statistik/statistik/landesstatistik/weitereinformationen/staatsbuergerschaftsverle/staatsbuergerschaftsverle.htm"/>
    <hyperlink ref="N65398" r:id="rId168" display="http://www.eda.admin.ch/eda/de/home/doc/publi/ptrali.html"/>
    <hyperlink ref="N65399" r:id="rId169" display="http://www.eda.admin.ch/eda/de/home/doc/publi/ptrali.html"/>
    <hyperlink ref="N65400" r:id="rId170" display="http://www.eda.admin.ch/eda/de/home/doc/publi/ptrali.html"/>
    <hyperlink ref="N65467" r:id="rId171" display="http://www.statistik.zh.ch/themen/wohnbauindex.php"/>
    <hyperlink ref="N65472" r:id="rId172" display="http://www.bfs.admin.ch/bfs/portal/de/index/themen/05/05.html"/>
    <hyperlink ref="P65465" r:id="rId173" display="http://www.statistik.zh.ch/themen/wohnbauindex.php"/>
    <hyperlink ref="O65394" r:id="rId174" display="http://www.eda.admin.ch/eda/de/home/doc/publi/ptrali.html"/>
    <hyperlink ref="O65466" r:id="rId175" display="http://www.statistik.zh.ch/themen/wohnbauindex.php"/>
    <hyperlink ref="O65471" r:id="rId176" display="http://www.bfs.admin.ch/bfs/portal/de/index/themen/05/05.html"/>
    <hyperlink ref="O65393" r:id="rId177" display="http://www.eda.admin.ch/eda/de/home/doc/publi/ptrali.html"/>
    <hyperlink ref="O65465" r:id="rId178" display="http://www.statistik.zh.ch/themen/wohnbauindex.php"/>
    <hyperlink ref="O65392" r:id="rId179" display="http://www.eda.admin.ch/eda/de/home/doc/publi/ptrali.html"/>
    <hyperlink ref="O65464" r:id="rId180" display="http://www.statistik.zh.ch/themen/wohnbauindex.php"/>
    <hyperlink ref="Q65400" r:id="rId181" display="paul.boegli@bfm.admin.ch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83"/>
  <headerFooter alignWithMargins="0">
    <oddFooter>&amp;C&amp;A</oddFooter>
  </headerFooter>
  <drawing r:id="rId18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/>
  <cols>
    <col min="1" max="1" width="33.00390625" style="11" customWidth="1"/>
    <col min="2" max="2" width="13.57421875" style="2" customWidth="1"/>
    <col min="3" max="13" width="5.28125" style="2" bestFit="1" customWidth="1"/>
    <col min="14" max="17" width="5.28125" style="2" customWidth="1"/>
    <col min="18" max="16384" width="11.421875" style="2" customWidth="1"/>
  </cols>
  <sheetData>
    <row r="1" ht="12.75" customHeight="1">
      <c r="A1" s="11" t="s">
        <v>346</v>
      </c>
    </row>
    <row r="2" ht="12.75" customHeight="1">
      <c r="A2" s="143" t="s">
        <v>725</v>
      </c>
    </row>
    <row r="5" spans="1:13" ht="24" customHeight="1">
      <c r="A5" s="430" t="s">
        <v>347</v>
      </c>
      <c r="B5" s="384" t="s">
        <v>348</v>
      </c>
      <c r="C5" s="384" t="s">
        <v>349</v>
      </c>
      <c r="D5" s="384"/>
      <c r="E5" s="384"/>
      <c r="F5" s="384"/>
      <c r="G5" s="384"/>
      <c r="H5" s="384"/>
      <c r="I5" s="384"/>
      <c r="J5" s="384"/>
      <c r="K5" s="384"/>
      <c r="L5" s="384"/>
      <c r="M5" s="409"/>
    </row>
    <row r="6" spans="1:17" s="77" customFormat="1" ht="12.75">
      <c r="A6" s="430"/>
      <c r="B6" s="384"/>
      <c r="C6" s="77">
        <v>1980</v>
      </c>
      <c r="D6" s="77">
        <v>1990</v>
      </c>
      <c r="E6" s="77">
        <v>2000</v>
      </c>
      <c r="F6" s="77">
        <v>2006</v>
      </c>
      <c r="G6" s="77">
        <v>2007</v>
      </c>
      <c r="H6" s="77">
        <v>2008</v>
      </c>
      <c r="I6" s="77">
        <v>2009</v>
      </c>
      <c r="J6" s="77">
        <v>2010</v>
      </c>
      <c r="K6" s="77">
        <v>2011</v>
      </c>
      <c r="L6" s="77">
        <v>2012</v>
      </c>
      <c r="M6" s="77">
        <v>2013</v>
      </c>
      <c r="N6" s="77">
        <v>2014</v>
      </c>
      <c r="O6" s="77">
        <v>2015</v>
      </c>
      <c r="P6" s="77">
        <v>2016</v>
      </c>
      <c r="Q6" s="77">
        <v>2017</v>
      </c>
    </row>
    <row r="7" spans="1:17" ht="12.75">
      <c r="A7" s="9" t="s">
        <v>350</v>
      </c>
      <c r="B7" s="104">
        <v>1968</v>
      </c>
      <c r="C7" s="227">
        <v>78</v>
      </c>
      <c r="D7" s="226">
        <v>82</v>
      </c>
      <c r="E7" s="226">
        <v>108</v>
      </c>
      <c r="F7" s="226">
        <v>132</v>
      </c>
      <c r="G7" s="226">
        <v>128</v>
      </c>
      <c r="H7" s="227">
        <v>158</v>
      </c>
      <c r="I7" s="227">
        <v>120</v>
      </c>
      <c r="J7" s="227">
        <v>125</v>
      </c>
      <c r="K7" s="227">
        <v>122</v>
      </c>
      <c r="L7" s="227">
        <v>122</v>
      </c>
      <c r="M7" s="227">
        <v>127</v>
      </c>
      <c r="N7" s="227">
        <v>130</v>
      </c>
      <c r="O7" s="2">
        <v>130</v>
      </c>
      <c r="P7" s="339">
        <v>132</v>
      </c>
      <c r="Q7" s="339">
        <v>131</v>
      </c>
    </row>
    <row r="8" spans="1:17" ht="12.75" customHeight="1">
      <c r="A8" s="147" t="s">
        <v>807</v>
      </c>
      <c r="B8" s="104">
        <v>1930</v>
      </c>
      <c r="C8" s="246">
        <v>30</v>
      </c>
      <c r="D8" s="226">
        <v>55</v>
      </c>
      <c r="E8" s="226">
        <v>668</v>
      </c>
      <c r="F8" s="226">
        <v>562</v>
      </c>
      <c r="G8" s="227">
        <v>501</v>
      </c>
      <c r="H8" s="227">
        <v>470</v>
      </c>
      <c r="I8" s="227">
        <v>440</v>
      </c>
      <c r="J8" s="227">
        <v>360</v>
      </c>
      <c r="K8" s="227">
        <v>330</v>
      </c>
      <c r="L8" s="246">
        <v>297</v>
      </c>
      <c r="M8" s="246">
        <v>269</v>
      </c>
      <c r="N8" s="246">
        <v>230</v>
      </c>
      <c r="O8" s="249">
        <v>250</v>
      </c>
      <c r="P8" s="249">
        <v>230</v>
      </c>
      <c r="Q8" s="249">
        <v>201</v>
      </c>
    </row>
    <row r="9" spans="1:19" ht="12.75" customHeight="1">
      <c r="A9" s="9" t="s">
        <v>351</v>
      </c>
      <c r="B9" s="104">
        <v>1909</v>
      </c>
      <c r="C9" s="249">
        <v>1150</v>
      </c>
      <c r="D9" s="226">
        <v>1760</v>
      </c>
      <c r="E9" s="226">
        <v>1962</v>
      </c>
      <c r="F9" s="226">
        <v>2190</v>
      </c>
      <c r="G9" s="227">
        <v>2249</v>
      </c>
      <c r="H9" s="227">
        <v>2378</v>
      </c>
      <c r="I9" s="227">
        <v>2445</v>
      </c>
      <c r="J9" s="227">
        <v>2535</v>
      </c>
      <c r="K9" s="227">
        <v>2586</v>
      </c>
      <c r="L9" s="249">
        <v>2616</v>
      </c>
      <c r="M9" s="249">
        <v>2649</v>
      </c>
      <c r="N9" s="249">
        <v>2677</v>
      </c>
      <c r="O9" s="2">
        <v>2700</v>
      </c>
      <c r="P9" s="249">
        <v>2813</v>
      </c>
      <c r="Q9" s="249">
        <v>2869</v>
      </c>
      <c r="S9" s="249"/>
    </row>
    <row r="10" spans="1:19" ht="12.75" customHeight="1">
      <c r="A10" s="9" t="s">
        <v>352</v>
      </c>
      <c r="B10" s="104">
        <v>1986</v>
      </c>
      <c r="C10" s="227" t="s">
        <v>25</v>
      </c>
      <c r="D10" s="226">
        <v>60</v>
      </c>
      <c r="E10" s="226">
        <v>79</v>
      </c>
      <c r="F10" s="226">
        <v>96</v>
      </c>
      <c r="G10" s="226">
        <v>98</v>
      </c>
      <c r="H10" s="227">
        <v>60</v>
      </c>
      <c r="I10" s="227">
        <v>70</v>
      </c>
      <c r="J10" s="227">
        <v>70</v>
      </c>
      <c r="K10" s="227">
        <v>77</v>
      </c>
      <c r="L10" s="227">
        <v>81</v>
      </c>
      <c r="M10" s="227">
        <v>79</v>
      </c>
      <c r="N10" s="2">
        <v>73</v>
      </c>
      <c r="O10" s="2">
        <v>69</v>
      </c>
      <c r="P10" s="339">
        <v>65</v>
      </c>
      <c r="Q10" s="339">
        <v>70</v>
      </c>
      <c r="S10" s="128"/>
    </row>
    <row r="11" spans="1:17" ht="12.75" customHeight="1">
      <c r="A11" s="9" t="s">
        <v>353</v>
      </c>
      <c r="B11" s="104">
        <v>1993</v>
      </c>
      <c r="C11" s="227" t="s">
        <v>25</v>
      </c>
      <c r="D11" s="226" t="s">
        <v>25</v>
      </c>
      <c r="E11" s="226">
        <v>78</v>
      </c>
      <c r="F11" s="226">
        <v>40</v>
      </c>
      <c r="G11" s="226">
        <v>56</v>
      </c>
      <c r="H11" s="227">
        <v>62</v>
      </c>
      <c r="I11" s="227">
        <v>50</v>
      </c>
      <c r="J11" s="227">
        <v>50</v>
      </c>
      <c r="K11" s="227">
        <v>50</v>
      </c>
      <c r="L11" s="227">
        <v>35</v>
      </c>
      <c r="M11" s="227">
        <v>26</v>
      </c>
      <c r="N11" s="2">
        <v>40</v>
      </c>
      <c r="O11" s="2">
        <v>40</v>
      </c>
      <c r="P11" s="339">
        <v>45</v>
      </c>
      <c r="Q11" s="339">
        <v>45</v>
      </c>
    </row>
    <row r="12" spans="1:17" ht="12.75" customHeight="1">
      <c r="A12" s="9" t="s">
        <v>354</v>
      </c>
      <c r="B12" s="104">
        <v>1983</v>
      </c>
      <c r="C12" s="227" t="s">
        <v>25</v>
      </c>
      <c r="D12" s="226">
        <v>85</v>
      </c>
      <c r="E12" s="226">
        <v>160</v>
      </c>
      <c r="F12" s="226">
        <v>210</v>
      </c>
      <c r="G12" s="226">
        <v>150</v>
      </c>
      <c r="H12" s="227">
        <v>110</v>
      </c>
      <c r="I12" s="227">
        <v>110</v>
      </c>
      <c r="J12" s="227">
        <v>112</v>
      </c>
      <c r="K12" s="227">
        <v>97</v>
      </c>
      <c r="L12" s="227">
        <v>135</v>
      </c>
      <c r="M12" s="227">
        <v>120</v>
      </c>
      <c r="N12" s="2">
        <v>82</v>
      </c>
      <c r="O12" s="2">
        <v>96</v>
      </c>
      <c r="P12" s="339">
        <v>41</v>
      </c>
      <c r="Q12" s="339">
        <v>41</v>
      </c>
    </row>
    <row r="13" spans="1:18" ht="12.75" customHeight="1">
      <c r="A13" s="9" t="s">
        <v>355</v>
      </c>
      <c r="B13" s="104">
        <v>1990</v>
      </c>
      <c r="C13" s="227" t="s">
        <v>25</v>
      </c>
      <c r="D13" s="226" t="s">
        <v>24</v>
      </c>
      <c r="E13" s="226">
        <v>27</v>
      </c>
      <c r="F13" s="226">
        <v>32</v>
      </c>
      <c r="G13" s="226">
        <v>36</v>
      </c>
      <c r="H13" s="227">
        <v>50</v>
      </c>
      <c r="I13" s="227">
        <v>50</v>
      </c>
      <c r="J13" s="227">
        <v>50</v>
      </c>
      <c r="K13" s="227">
        <v>55</v>
      </c>
      <c r="L13" s="227">
        <v>52</v>
      </c>
      <c r="M13" s="227">
        <v>54</v>
      </c>
      <c r="N13" s="2">
        <v>47</v>
      </c>
      <c r="O13" s="2">
        <v>40</v>
      </c>
      <c r="P13" s="339">
        <v>38</v>
      </c>
      <c r="Q13" s="339">
        <v>40</v>
      </c>
      <c r="R13" s="124" t="s">
        <v>64</v>
      </c>
    </row>
    <row r="14" spans="1:17" ht="12.75" customHeight="1">
      <c r="A14" s="9" t="s">
        <v>356</v>
      </c>
      <c r="B14" s="104">
        <v>1974</v>
      </c>
      <c r="C14" s="227" t="s">
        <v>24</v>
      </c>
      <c r="D14" s="226">
        <v>76</v>
      </c>
      <c r="E14" s="226">
        <v>74</v>
      </c>
      <c r="F14" s="226">
        <v>63</v>
      </c>
      <c r="G14" s="226">
        <v>64</v>
      </c>
      <c r="H14" s="227">
        <v>52</v>
      </c>
      <c r="I14" s="227">
        <v>54</v>
      </c>
      <c r="J14" s="227">
        <v>54</v>
      </c>
      <c r="K14" s="227">
        <v>52</v>
      </c>
      <c r="L14" s="227">
        <v>47</v>
      </c>
      <c r="M14" s="227">
        <v>46</v>
      </c>
      <c r="N14" s="2">
        <v>51</v>
      </c>
      <c r="O14" s="2">
        <v>52</v>
      </c>
      <c r="P14" s="339">
        <v>44</v>
      </c>
      <c r="Q14" s="339">
        <v>44</v>
      </c>
    </row>
    <row r="15" spans="1:17" ht="12.75" customHeight="1">
      <c r="A15" s="9" t="s">
        <v>357</v>
      </c>
      <c r="B15" s="104">
        <v>1985</v>
      </c>
      <c r="C15" s="227" t="s">
        <v>25</v>
      </c>
      <c r="D15" s="226">
        <v>50</v>
      </c>
      <c r="E15" s="226">
        <v>35</v>
      </c>
      <c r="F15" s="226">
        <v>54</v>
      </c>
      <c r="G15" s="226">
        <v>56</v>
      </c>
      <c r="H15" s="227">
        <v>54</v>
      </c>
      <c r="I15" s="227">
        <v>53</v>
      </c>
      <c r="J15" s="227">
        <v>54</v>
      </c>
      <c r="K15" s="227">
        <v>55</v>
      </c>
      <c r="L15" s="227">
        <v>55</v>
      </c>
      <c r="M15" s="227">
        <v>63</v>
      </c>
      <c r="N15" s="2">
        <v>65</v>
      </c>
      <c r="O15" s="2">
        <v>56</v>
      </c>
      <c r="P15" s="339">
        <v>55</v>
      </c>
      <c r="Q15" s="339">
        <v>50</v>
      </c>
    </row>
    <row r="16" spans="1:17" ht="12.75" customHeight="1">
      <c r="A16" s="9" t="s">
        <v>358</v>
      </c>
      <c r="B16" s="104">
        <v>1975</v>
      </c>
      <c r="C16" s="226">
        <v>345</v>
      </c>
      <c r="D16" s="226">
        <v>552</v>
      </c>
      <c r="E16" s="226">
        <v>567</v>
      </c>
      <c r="F16" s="226">
        <v>550</v>
      </c>
      <c r="G16" s="226">
        <v>550</v>
      </c>
      <c r="H16" s="226" t="s">
        <v>25</v>
      </c>
      <c r="I16" s="226" t="s">
        <v>25</v>
      </c>
      <c r="J16" s="226" t="s">
        <v>25</v>
      </c>
      <c r="K16" s="226">
        <v>0</v>
      </c>
      <c r="L16" s="226">
        <v>0</v>
      </c>
      <c r="M16" s="226">
        <v>0</v>
      </c>
      <c r="N16" s="226" t="s">
        <v>634</v>
      </c>
      <c r="O16" s="226" t="s">
        <v>634</v>
      </c>
      <c r="P16" s="226" t="s">
        <v>634</v>
      </c>
      <c r="Q16" s="226" t="s">
        <v>634</v>
      </c>
    </row>
    <row r="17" spans="1:17" ht="12.75" customHeight="1">
      <c r="A17" s="147" t="s">
        <v>601</v>
      </c>
      <c r="B17" s="104">
        <v>1998</v>
      </c>
      <c r="C17" s="227" t="s">
        <v>25</v>
      </c>
      <c r="D17" s="226" t="s">
        <v>25</v>
      </c>
      <c r="E17" s="226">
        <v>192</v>
      </c>
      <c r="F17" s="226">
        <v>120</v>
      </c>
      <c r="G17" s="226">
        <v>120</v>
      </c>
      <c r="H17" s="227">
        <v>120</v>
      </c>
      <c r="I17" s="227">
        <v>40</v>
      </c>
      <c r="J17" s="227">
        <v>40</v>
      </c>
      <c r="K17" s="227">
        <v>35</v>
      </c>
      <c r="L17" s="227">
        <v>50</v>
      </c>
      <c r="M17" s="227">
        <v>50</v>
      </c>
      <c r="N17" s="2">
        <v>50</v>
      </c>
      <c r="O17" s="2">
        <v>130</v>
      </c>
      <c r="P17" s="339">
        <v>50</v>
      </c>
      <c r="Q17" s="339">
        <v>50</v>
      </c>
    </row>
    <row r="18" spans="1:17" ht="12.75" customHeight="1">
      <c r="A18" s="9" t="s">
        <v>359</v>
      </c>
      <c r="B18" s="104">
        <v>1997</v>
      </c>
      <c r="C18" s="227" t="s">
        <v>25</v>
      </c>
      <c r="D18" s="226" t="s">
        <v>25</v>
      </c>
      <c r="E18" s="226">
        <v>119</v>
      </c>
      <c r="F18" s="226">
        <v>145</v>
      </c>
      <c r="G18" s="226">
        <v>152</v>
      </c>
      <c r="H18" s="227">
        <v>152</v>
      </c>
      <c r="I18" s="227">
        <v>149</v>
      </c>
      <c r="J18" s="227">
        <v>149</v>
      </c>
      <c r="K18" s="227">
        <v>149</v>
      </c>
      <c r="L18" s="227">
        <v>175</v>
      </c>
      <c r="M18" s="227">
        <v>178</v>
      </c>
      <c r="N18" s="2">
        <v>229</v>
      </c>
      <c r="O18" s="2">
        <v>179</v>
      </c>
      <c r="P18" s="339">
        <v>172</v>
      </c>
      <c r="Q18" s="339">
        <v>170</v>
      </c>
    </row>
    <row r="19" spans="1:17" ht="12.75" customHeight="1">
      <c r="A19" s="147" t="s">
        <v>700</v>
      </c>
      <c r="B19" s="104"/>
      <c r="C19" s="227" t="s">
        <v>25</v>
      </c>
      <c r="D19" s="226" t="s">
        <v>25</v>
      </c>
      <c r="E19" s="226" t="s">
        <v>25</v>
      </c>
      <c r="F19" s="226" t="s">
        <v>25</v>
      </c>
      <c r="G19" s="226" t="s">
        <v>25</v>
      </c>
      <c r="H19" s="226" t="s">
        <v>25</v>
      </c>
      <c r="I19" s="226" t="s">
        <v>25</v>
      </c>
      <c r="J19" s="226" t="s">
        <v>25</v>
      </c>
      <c r="K19" s="226" t="s">
        <v>25</v>
      </c>
      <c r="L19" s="226" t="s">
        <v>25</v>
      </c>
      <c r="M19" s="226" t="s">
        <v>25</v>
      </c>
      <c r="N19" s="226" t="s">
        <v>25</v>
      </c>
      <c r="O19" s="226" t="s">
        <v>25</v>
      </c>
      <c r="P19" s="339">
        <v>37</v>
      </c>
      <c r="Q19" s="339">
        <v>44</v>
      </c>
    </row>
    <row r="20" spans="1:17" ht="12.75" customHeight="1">
      <c r="A20" s="9" t="s">
        <v>360</v>
      </c>
      <c r="B20" s="104">
        <v>1934</v>
      </c>
      <c r="C20" s="227">
        <v>1163</v>
      </c>
      <c r="D20" s="226">
        <v>1300</v>
      </c>
      <c r="E20" s="226">
        <v>1900</v>
      </c>
      <c r="F20" s="226">
        <v>2700</v>
      </c>
      <c r="G20" s="226">
        <v>2700</v>
      </c>
      <c r="H20" s="227">
        <v>2700</v>
      </c>
      <c r="I20" s="227">
        <v>2700</v>
      </c>
      <c r="J20" s="227">
        <v>2700</v>
      </c>
      <c r="K20" s="227">
        <v>2700</v>
      </c>
      <c r="L20" s="227">
        <v>2650</v>
      </c>
      <c r="M20" s="227">
        <v>2578</v>
      </c>
      <c r="N20" s="121">
        <v>1811</v>
      </c>
      <c r="O20" s="121">
        <v>1796</v>
      </c>
      <c r="P20" s="339">
        <v>2146</v>
      </c>
      <c r="Q20" s="339">
        <v>2198</v>
      </c>
    </row>
    <row r="21" spans="1:17" ht="12.75" customHeight="1">
      <c r="A21" s="9" t="s">
        <v>361</v>
      </c>
      <c r="B21" s="104">
        <v>1965</v>
      </c>
      <c r="C21" s="227" t="s">
        <v>24</v>
      </c>
      <c r="D21" s="226" t="s">
        <v>24</v>
      </c>
      <c r="E21" s="226" t="s">
        <v>24</v>
      </c>
      <c r="F21" s="226" t="s">
        <v>24</v>
      </c>
      <c r="G21" s="226">
        <v>83</v>
      </c>
      <c r="H21" s="227">
        <v>108</v>
      </c>
      <c r="I21" s="227">
        <v>211</v>
      </c>
      <c r="J21" s="227">
        <v>283</v>
      </c>
      <c r="K21" s="227">
        <v>369</v>
      </c>
      <c r="L21" s="227">
        <v>370</v>
      </c>
      <c r="M21" s="258">
        <v>562</v>
      </c>
      <c r="N21" s="2">
        <v>623</v>
      </c>
      <c r="O21" s="2">
        <v>723</v>
      </c>
      <c r="P21" s="339">
        <v>781</v>
      </c>
      <c r="Q21" s="339">
        <v>875</v>
      </c>
    </row>
    <row r="22" spans="1:17" ht="12.75" customHeight="1">
      <c r="A22" s="9" t="s">
        <v>362</v>
      </c>
      <c r="B22" s="104">
        <v>1977</v>
      </c>
      <c r="C22" s="227">
        <v>227</v>
      </c>
      <c r="D22" s="226">
        <v>80</v>
      </c>
      <c r="E22" s="226">
        <v>55</v>
      </c>
      <c r="F22" s="226">
        <v>112</v>
      </c>
      <c r="G22" s="226">
        <v>136</v>
      </c>
      <c r="H22" s="227">
        <v>136</v>
      </c>
      <c r="I22" s="227">
        <v>142</v>
      </c>
      <c r="J22" s="227">
        <v>129</v>
      </c>
      <c r="K22" s="227">
        <v>90</v>
      </c>
      <c r="L22" s="227">
        <v>68</v>
      </c>
      <c r="M22" s="258">
        <v>74</v>
      </c>
      <c r="N22" s="2">
        <v>75</v>
      </c>
      <c r="O22" s="2">
        <v>76</v>
      </c>
      <c r="P22" s="339">
        <v>76</v>
      </c>
      <c r="Q22" s="339">
        <v>66</v>
      </c>
    </row>
    <row r="23" spans="1:17" ht="12.75" customHeight="1">
      <c r="A23" s="9" t="s">
        <v>363</v>
      </c>
      <c r="B23" s="104">
        <v>1978</v>
      </c>
      <c r="C23" s="227">
        <v>34</v>
      </c>
      <c r="D23" s="226">
        <v>83</v>
      </c>
      <c r="E23" s="226">
        <v>101</v>
      </c>
      <c r="F23" s="226">
        <v>111</v>
      </c>
      <c r="G23" s="226">
        <v>118</v>
      </c>
      <c r="H23" s="227">
        <v>118</v>
      </c>
      <c r="I23" s="227">
        <v>111</v>
      </c>
      <c r="J23" s="227">
        <v>111</v>
      </c>
      <c r="K23" s="227">
        <v>100</v>
      </c>
      <c r="L23" s="227">
        <v>100</v>
      </c>
      <c r="M23" s="258">
        <v>108</v>
      </c>
      <c r="N23" s="2">
        <v>103</v>
      </c>
      <c r="O23" s="2">
        <v>103</v>
      </c>
      <c r="P23" s="339">
        <v>101</v>
      </c>
      <c r="Q23" s="339">
        <v>99</v>
      </c>
    </row>
    <row r="24" spans="1:17" ht="12.75" customHeight="1">
      <c r="A24" s="9" t="s">
        <v>364</v>
      </c>
      <c r="B24" s="104">
        <v>2008</v>
      </c>
      <c r="C24" s="227" t="s">
        <v>25</v>
      </c>
      <c r="D24" s="226" t="s">
        <v>25</v>
      </c>
      <c r="E24" s="226" t="s">
        <v>25</v>
      </c>
      <c r="F24" s="226" t="s">
        <v>25</v>
      </c>
      <c r="G24" s="226" t="s">
        <v>25</v>
      </c>
      <c r="H24" s="227">
        <v>250</v>
      </c>
      <c r="I24" s="227">
        <v>269</v>
      </c>
      <c r="J24" s="227">
        <v>251</v>
      </c>
      <c r="K24" s="227">
        <v>276</v>
      </c>
      <c r="L24" s="227">
        <v>284</v>
      </c>
      <c r="M24" s="258">
        <v>293</v>
      </c>
      <c r="N24" s="2">
        <v>291</v>
      </c>
      <c r="O24" s="2">
        <v>275</v>
      </c>
      <c r="P24" s="339">
        <v>251</v>
      </c>
      <c r="Q24" s="339">
        <v>250</v>
      </c>
    </row>
    <row r="25" spans="1:17" ht="12.75" customHeight="1">
      <c r="A25" s="147" t="s">
        <v>726</v>
      </c>
      <c r="B25" s="104">
        <v>1974</v>
      </c>
      <c r="C25" s="227" t="s">
        <v>24</v>
      </c>
      <c r="D25" s="226">
        <v>60</v>
      </c>
      <c r="E25" s="226">
        <v>114</v>
      </c>
      <c r="F25" s="226">
        <v>74</v>
      </c>
      <c r="G25" s="226">
        <v>74</v>
      </c>
      <c r="H25" s="227">
        <v>74</v>
      </c>
      <c r="I25" s="227">
        <v>74</v>
      </c>
      <c r="J25" s="227">
        <v>41</v>
      </c>
      <c r="K25" s="227">
        <v>37</v>
      </c>
      <c r="L25" s="227">
        <v>32</v>
      </c>
      <c r="M25" s="258">
        <v>36</v>
      </c>
      <c r="N25" s="2">
        <v>37</v>
      </c>
      <c r="O25" s="2">
        <v>33</v>
      </c>
      <c r="P25" s="339">
        <v>38</v>
      </c>
      <c r="Q25" s="339">
        <v>36</v>
      </c>
    </row>
    <row r="26" spans="1:17" ht="12.75" customHeight="1">
      <c r="A26" s="11" t="s">
        <v>365</v>
      </c>
      <c r="B26" s="104">
        <v>1966</v>
      </c>
      <c r="C26" s="249">
        <v>1250</v>
      </c>
      <c r="D26" s="226">
        <v>1200</v>
      </c>
      <c r="E26" s="226">
        <v>659</v>
      </c>
      <c r="F26" s="226">
        <v>510</v>
      </c>
      <c r="G26" s="227">
        <v>498</v>
      </c>
      <c r="H26" s="227">
        <v>467</v>
      </c>
      <c r="I26" s="227">
        <v>447</v>
      </c>
      <c r="J26" s="227">
        <v>436</v>
      </c>
      <c r="K26" s="227">
        <v>415</v>
      </c>
      <c r="L26" s="249">
        <v>393</v>
      </c>
      <c r="M26" s="249">
        <v>375</v>
      </c>
      <c r="N26" s="249">
        <v>338</v>
      </c>
      <c r="O26" s="249">
        <v>305</v>
      </c>
      <c r="P26" s="231">
        <v>290</v>
      </c>
      <c r="Q26" s="231">
        <v>275</v>
      </c>
    </row>
    <row r="27" spans="1:17" ht="12.75" customHeight="1">
      <c r="A27" s="11" t="s">
        <v>511</v>
      </c>
      <c r="B27" s="104">
        <v>2010</v>
      </c>
      <c r="C27" s="249" t="s">
        <v>25</v>
      </c>
      <c r="D27" s="226" t="s">
        <v>25</v>
      </c>
      <c r="E27" s="226" t="s">
        <v>25</v>
      </c>
      <c r="F27" s="226" t="s">
        <v>25</v>
      </c>
      <c r="G27" s="227" t="s">
        <v>25</v>
      </c>
      <c r="H27" s="227" t="s">
        <v>25</v>
      </c>
      <c r="I27" s="227" t="s">
        <v>25</v>
      </c>
      <c r="J27" s="227" t="s">
        <v>25</v>
      </c>
      <c r="K27" s="227">
        <v>30</v>
      </c>
      <c r="L27" s="249">
        <v>40</v>
      </c>
      <c r="M27" s="249">
        <v>40</v>
      </c>
      <c r="N27" s="2">
        <v>38</v>
      </c>
      <c r="O27" s="2">
        <v>35</v>
      </c>
      <c r="P27" s="339">
        <v>28</v>
      </c>
      <c r="Q27" s="339">
        <v>26</v>
      </c>
    </row>
    <row r="28" spans="1:17" ht="12.75" customHeight="1">
      <c r="A28" s="11" t="s">
        <v>512</v>
      </c>
      <c r="B28" s="104">
        <v>2010</v>
      </c>
      <c r="C28" s="249" t="s">
        <v>25</v>
      </c>
      <c r="D28" s="226" t="s">
        <v>25</v>
      </c>
      <c r="E28" s="226" t="s">
        <v>25</v>
      </c>
      <c r="F28" s="226" t="s">
        <v>25</v>
      </c>
      <c r="G28" s="227" t="s">
        <v>25</v>
      </c>
      <c r="H28" s="227" t="s">
        <v>25</v>
      </c>
      <c r="I28" s="227" t="s">
        <v>25</v>
      </c>
      <c r="J28" s="227" t="s">
        <v>25</v>
      </c>
      <c r="K28" s="227">
        <v>26</v>
      </c>
      <c r="L28" s="249">
        <v>28</v>
      </c>
      <c r="M28" s="249">
        <v>36</v>
      </c>
      <c r="N28" s="2">
        <v>36</v>
      </c>
      <c r="O28" s="2">
        <v>52</v>
      </c>
      <c r="P28" s="339">
        <v>73</v>
      </c>
      <c r="Q28" s="339">
        <v>64</v>
      </c>
    </row>
    <row r="29" spans="1:17" ht="12.75" customHeight="1">
      <c r="A29" s="9" t="s">
        <v>366</v>
      </c>
      <c r="B29" s="104">
        <v>1984</v>
      </c>
      <c r="C29" s="227" t="s">
        <v>25</v>
      </c>
      <c r="D29" s="226">
        <v>312</v>
      </c>
      <c r="E29" s="226">
        <v>170</v>
      </c>
      <c r="F29" s="226">
        <v>162</v>
      </c>
      <c r="G29" s="227">
        <v>164</v>
      </c>
      <c r="H29" s="227">
        <v>166</v>
      </c>
      <c r="I29" s="227">
        <v>170</v>
      </c>
      <c r="J29" s="227">
        <v>150</v>
      </c>
      <c r="K29" s="227">
        <v>150</v>
      </c>
      <c r="L29" s="227">
        <v>171</v>
      </c>
      <c r="M29" s="258">
        <v>187</v>
      </c>
      <c r="N29" s="2">
        <v>247</v>
      </c>
      <c r="O29" s="2">
        <v>247</v>
      </c>
      <c r="P29" s="339">
        <v>265</v>
      </c>
      <c r="Q29" s="339">
        <v>265</v>
      </c>
    </row>
    <row r="30" spans="1:17" ht="12.75" customHeight="1">
      <c r="A30" s="9" t="s">
        <v>367</v>
      </c>
      <c r="B30" s="104">
        <v>2008</v>
      </c>
      <c r="C30" s="227" t="s">
        <v>25</v>
      </c>
      <c r="D30" s="226" t="s">
        <v>25</v>
      </c>
      <c r="E30" s="226" t="s">
        <v>25</v>
      </c>
      <c r="F30" s="226" t="s">
        <v>25</v>
      </c>
      <c r="G30" s="226" t="s">
        <v>25</v>
      </c>
      <c r="H30" s="227">
        <v>336</v>
      </c>
      <c r="I30" s="227">
        <v>493</v>
      </c>
      <c r="J30" s="227">
        <v>535</v>
      </c>
      <c r="K30" s="227">
        <v>519</v>
      </c>
      <c r="L30" s="227">
        <v>578</v>
      </c>
      <c r="M30" s="258">
        <v>593</v>
      </c>
      <c r="N30" s="2">
        <v>598</v>
      </c>
      <c r="O30" s="2">
        <v>551</v>
      </c>
      <c r="P30" s="339">
        <v>594</v>
      </c>
      <c r="Q30" s="339">
        <v>521</v>
      </c>
    </row>
    <row r="31" spans="1:17" ht="12.75" customHeight="1">
      <c r="A31" s="9" t="s">
        <v>368</v>
      </c>
      <c r="B31" s="104">
        <v>1965</v>
      </c>
      <c r="C31" s="227">
        <v>58</v>
      </c>
      <c r="D31" s="226">
        <v>25</v>
      </c>
      <c r="E31" s="226">
        <v>251</v>
      </c>
      <c r="F31" s="226">
        <v>142</v>
      </c>
      <c r="G31" s="226">
        <v>142</v>
      </c>
      <c r="H31" s="247">
        <v>185</v>
      </c>
      <c r="I31" s="227">
        <v>185</v>
      </c>
      <c r="J31" s="227">
        <v>185</v>
      </c>
      <c r="K31" s="227">
        <v>121</v>
      </c>
      <c r="L31" s="227">
        <v>111</v>
      </c>
      <c r="M31" s="258">
        <v>106</v>
      </c>
      <c r="N31" s="2">
        <v>115</v>
      </c>
      <c r="O31" s="2">
        <v>113</v>
      </c>
      <c r="P31" s="339">
        <v>103</v>
      </c>
      <c r="Q31" s="339">
        <v>83</v>
      </c>
    </row>
    <row r="32" spans="1:17" ht="12.75" customHeight="1">
      <c r="A32" s="9" t="s">
        <v>369</v>
      </c>
      <c r="B32" s="104">
        <v>1961</v>
      </c>
      <c r="C32" s="227">
        <v>131</v>
      </c>
      <c r="D32" s="226">
        <v>104</v>
      </c>
      <c r="E32" s="226">
        <v>85</v>
      </c>
      <c r="F32" s="226">
        <v>95</v>
      </c>
      <c r="G32" s="226">
        <v>103</v>
      </c>
      <c r="H32" s="247">
        <v>107</v>
      </c>
      <c r="I32" s="227">
        <v>102</v>
      </c>
      <c r="J32" s="227">
        <v>107</v>
      </c>
      <c r="K32" s="227">
        <v>110</v>
      </c>
      <c r="L32" s="227">
        <v>110</v>
      </c>
      <c r="M32" s="258">
        <v>113</v>
      </c>
      <c r="N32" s="2">
        <v>109</v>
      </c>
      <c r="O32" s="2">
        <v>117</v>
      </c>
      <c r="P32" s="339">
        <v>116</v>
      </c>
      <c r="Q32" s="339">
        <v>106</v>
      </c>
    </row>
    <row r="33" spans="1:17" ht="12.75" customHeight="1">
      <c r="A33" s="9" t="s">
        <v>370</v>
      </c>
      <c r="B33" s="104">
        <v>1982</v>
      </c>
      <c r="C33" s="247">
        <v>210</v>
      </c>
      <c r="D33" s="226">
        <v>174</v>
      </c>
      <c r="E33" s="226">
        <v>272</v>
      </c>
      <c r="F33" s="226">
        <v>220</v>
      </c>
      <c r="G33" s="226">
        <v>220</v>
      </c>
      <c r="H33" s="247">
        <v>220</v>
      </c>
      <c r="I33" s="227">
        <v>303</v>
      </c>
      <c r="J33" s="227">
        <v>335</v>
      </c>
      <c r="K33" s="227">
        <v>335</v>
      </c>
      <c r="L33" s="247">
        <v>355</v>
      </c>
      <c r="M33" s="259">
        <v>355</v>
      </c>
      <c r="N33" s="2">
        <v>355</v>
      </c>
      <c r="O33" s="2">
        <v>355</v>
      </c>
      <c r="P33" s="339">
        <v>355</v>
      </c>
      <c r="Q33" s="339">
        <v>375</v>
      </c>
    </row>
    <row r="34" spans="1:17" ht="12.75" customHeight="1">
      <c r="A34" s="263" t="s">
        <v>631</v>
      </c>
      <c r="B34" s="104"/>
      <c r="C34" s="249" t="s">
        <v>25</v>
      </c>
      <c r="D34" s="226" t="s">
        <v>25</v>
      </c>
      <c r="E34" s="226" t="s">
        <v>25</v>
      </c>
      <c r="F34" s="226" t="s">
        <v>25</v>
      </c>
      <c r="G34" s="227" t="s">
        <v>25</v>
      </c>
      <c r="H34" s="227" t="s">
        <v>25</v>
      </c>
      <c r="I34" s="227" t="s">
        <v>25</v>
      </c>
      <c r="J34" s="227" t="s">
        <v>25</v>
      </c>
      <c r="K34" s="227" t="s">
        <v>25</v>
      </c>
      <c r="L34" s="227" t="s">
        <v>25</v>
      </c>
      <c r="M34" s="259">
        <v>4</v>
      </c>
      <c r="N34" s="2">
        <v>5</v>
      </c>
      <c r="O34" s="2">
        <v>5</v>
      </c>
      <c r="P34" s="339">
        <v>5</v>
      </c>
      <c r="Q34" s="339">
        <v>6</v>
      </c>
    </row>
    <row r="35" spans="1:17" ht="12.75" customHeight="1">
      <c r="A35" s="9" t="s">
        <v>371</v>
      </c>
      <c r="B35" s="104">
        <v>1931</v>
      </c>
      <c r="C35" s="247">
        <v>1315</v>
      </c>
      <c r="D35" s="226">
        <v>1160</v>
      </c>
      <c r="E35" s="226">
        <v>764</v>
      </c>
      <c r="F35" s="226">
        <v>760</v>
      </c>
      <c r="G35" s="226">
        <v>740</v>
      </c>
      <c r="H35" s="247">
        <v>790</v>
      </c>
      <c r="I35" s="227">
        <v>800</v>
      </c>
      <c r="J35" s="227">
        <v>850</v>
      </c>
      <c r="K35" s="227">
        <v>818</v>
      </c>
      <c r="L35" s="247">
        <v>756</v>
      </c>
      <c r="M35" s="259">
        <v>782</v>
      </c>
      <c r="N35" s="2">
        <v>809</v>
      </c>
      <c r="O35" s="2">
        <v>689</v>
      </c>
      <c r="P35" s="339">
        <v>701</v>
      </c>
      <c r="Q35" s="339">
        <v>735</v>
      </c>
    </row>
    <row r="36" spans="1:17" ht="12.75" customHeight="1">
      <c r="A36" s="9" t="s">
        <v>372</v>
      </c>
      <c r="B36" s="104">
        <v>1984</v>
      </c>
      <c r="C36" s="247">
        <v>58</v>
      </c>
      <c r="D36" s="226">
        <v>316</v>
      </c>
      <c r="E36" s="226">
        <v>400</v>
      </c>
      <c r="F36" s="226">
        <v>450</v>
      </c>
      <c r="G36" s="226">
        <v>450</v>
      </c>
      <c r="H36" s="247">
        <v>470</v>
      </c>
      <c r="I36" s="227">
        <v>485</v>
      </c>
      <c r="J36" s="227">
        <v>485</v>
      </c>
      <c r="K36" s="227">
        <v>470</v>
      </c>
      <c r="L36" s="247">
        <v>480</v>
      </c>
      <c r="M36" s="259">
        <v>480</v>
      </c>
      <c r="N36" s="2">
        <v>490</v>
      </c>
      <c r="O36" s="2">
        <v>490</v>
      </c>
      <c r="P36" s="339">
        <v>250</v>
      </c>
      <c r="Q36" s="339">
        <v>273</v>
      </c>
    </row>
    <row r="37" spans="1:17" ht="12.75" customHeight="1">
      <c r="A37" s="9" t="s">
        <v>373</v>
      </c>
      <c r="B37" s="104">
        <v>1980</v>
      </c>
      <c r="C37" s="247">
        <v>34</v>
      </c>
      <c r="D37" s="226">
        <v>18</v>
      </c>
      <c r="E37" s="226">
        <v>50</v>
      </c>
      <c r="F37" s="226">
        <v>31</v>
      </c>
      <c r="G37" s="226">
        <v>27</v>
      </c>
      <c r="H37" s="247">
        <v>25</v>
      </c>
      <c r="I37" s="227">
        <v>29</v>
      </c>
      <c r="J37" s="227">
        <v>27</v>
      </c>
      <c r="K37" s="227">
        <v>30</v>
      </c>
      <c r="L37" s="247">
        <v>35</v>
      </c>
      <c r="M37" s="259">
        <v>35</v>
      </c>
      <c r="N37" s="2">
        <v>34</v>
      </c>
      <c r="O37" s="2">
        <v>36</v>
      </c>
      <c r="P37" s="339">
        <v>33</v>
      </c>
      <c r="Q37" s="339">
        <v>34</v>
      </c>
    </row>
    <row r="38" spans="1:17" ht="12.75" customHeight="1">
      <c r="A38" s="9" t="s">
        <v>374</v>
      </c>
      <c r="B38" s="104">
        <v>1950</v>
      </c>
      <c r="C38" s="247">
        <v>215</v>
      </c>
      <c r="D38" s="226">
        <v>253</v>
      </c>
      <c r="E38" s="226">
        <v>263</v>
      </c>
      <c r="F38" s="226">
        <v>250</v>
      </c>
      <c r="G38" s="226">
        <v>210</v>
      </c>
      <c r="H38" s="247">
        <v>220</v>
      </c>
      <c r="I38" s="227">
        <v>250</v>
      </c>
      <c r="J38" s="227">
        <v>260</v>
      </c>
      <c r="K38" s="227">
        <v>260</v>
      </c>
      <c r="L38" s="247">
        <v>265</v>
      </c>
      <c r="M38" s="259">
        <v>238</v>
      </c>
      <c r="N38" s="2">
        <v>240</v>
      </c>
      <c r="O38" s="2">
        <v>218</v>
      </c>
      <c r="P38" s="339">
        <v>220</v>
      </c>
      <c r="Q38" s="339">
        <v>209</v>
      </c>
    </row>
    <row r="39" spans="1:17" ht="12.75" customHeight="1">
      <c r="A39" s="147" t="s">
        <v>728</v>
      </c>
      <c r="B39" s="104">
        <v>1958</v>
      </c>
      <c r="C39" s="247">
        <v>52</v>
      </c>
      <c r="D39" s="226">
        <v>134</v>
      </c>
      <c r="E39" s="226">
        <v>78</v>
      </c>
      <c r="F39" s="226">
        <v>78</v>
      </c>
      <c r="G39" s="226">
        <v>76</v>
      </c>
      <c r="H39" s="247">
        <v>76</v>
      </c>
      <c r="I39" s="227">
        <v>86</v>
      </c>
      <c r="J39" s="227">
        <v>85</v>
      </c>
      <c r="K39" s="227">
        <v>85</v>
      </c>
      <c r="L39" s="247">
        <v>73</v>
      </c>
      <c r="M39" s="259">
        <v>73</v>
      </c>
      <c r="N39" s="2">
        <v>73</v>
      </c>
      <c r="O39" s="2">
        <v>101</v>
      </c>
      <c r="P39" s="339">
        <v>101</v>
      </c>
      <c r="Q39" s="339">
        <v>101</v>
      </c>
    </row>
    <row r="40" spans="1:17" ht="12.75" customHeight="1">
      <c r="A40" s="9" t="s">
        <v>375</v>
      </c>
      <c r="B40" s="104">
        <v>1972</v>
      </c>
      <c r="C40" s="247">
        <v>500</v>
      </c>
      <c r="D40" s="226">
        <v>620</v>
      </c>
      <c r="E40" s="226">
        <v>760</v>
      </c>
      <c r="F40" s="226">
        <v>545</v>
      </c>
      <c r="G40" s="226">
        <v>560</v>
      </c>
      <c r="H40" s="247">
        <v>550</v>
      </c>
      <c r="I40" s="227">
        <v>534</v>
      </c>
      <c r="J40" s="227">
        <v>565</v>
      </c>
      <c r="K40" s="226">
        <v>552</v>
      </c>
      <c r="L40" s="247">
        <v>550</v>
      </c>
      <c r="M40" s="259">
        <v>555</v>
      </c>
      <c r="N40" s="2">
        <v>570</v>
      </c>
      <c r="O40" s="2">
        <v>570</v>
      </c>
      <c r="P40" s="339">
        <v>623</v>
      </c>
      <c r="Q40" s="339">
        <v>623</v>
      </c>
    </row>
    <row r="41" spans="1:17" ht="12.75" customHeight="1">
      <c r="A41" s="9" t="s">
        <v>376</v>
      </c>
      <c r="B41" s="104">
        <v>1981</v>
      </c>
      <c r="C41" s="247">
        <v>72</v>
      </c>
      <c r="D41" s="226">
        <v>227</v>
      </c>
      <c r="E41" s="226">
        <v>350</v>
      </c>
      <c r="F41" s="226">
        <v>330</v>
      </c>
      <c r="G41" s="226">
        <v>341</v>
      </c>
      <c r="H41" s="226">
        <v>405</v>
      </c>
      <c r="I41" s="227">
        <v>370</v>
      </c>
      <c r="J41" s="227">
        <v>370</v>
      </c>
      <c r="K41" s="227">
        <v>370</v>
      </c>
      <c r="L41" s="247">
        <v>395</v>
      </c>
      <c r="M41" s="259">
        <v>409</v>
      </c>
      <c r="N41" s="2">
        <v>408</v>
      </c>
      <c r="O41" s="2">
        <v>408</v>
      </c>
      <c r="P41" s="339">
        <v>402</v>
      </c>
      <c r="Q41" s="339">
        <v>485</v>
      </c>
    </row>
    <row r="42" spans="1:17" ht="12.75" customHeight="1">
      <c r="A42" s="9" t="s">
        <v>377</v>
      </c>
      <c r="B42" s="104">
        <v>1963</v>
      </c>
      <c r="C42" s="226">
        <v>78</v>
      </c>
      <c r="D42" s="226">
        <v>48</v>
      </c>
      <c r="E42" s="226">
        <v>16</v>
      </c>
      <c r="F42" s="226" t="s">
        <v>25</v>
      </c>
      <c r="G42" s="226" t="s">
        <v>25</v>
      </c>
      <c r="H42" s="226" t="s">
        <v>25</v>
      </c>
      <c r="I42" s="226" t="s">
        <v>25</v>
      </c>
      <c r="J42" s="226" t="s">
        <v>25</v>
      </c>
      <c r="K42" s="226" t="s">
        <v>25</v>
      </c>
      <c r="L42" s="226" t="s">
        <v>25</v>
      </c>
      <c r="M42" s="226" t="s">
        <v>25</v>
      </c>
      <c r="N42" s="226" t="s">
        <v>25</v>
      </c>
      <c r="O42" s="226" t="s">
        <v>25</v>
      </c>
      <c r="P42" s="226" t="s">
        <v>25</v>
      </c>
      <c r="Q42" s="246" t="s">
        <v>25</v>
      </c>
    </row>
    <row r="43" spans="1:17" ht="12.75" customHeight="1">
      <c r="A43" s="9" t="s">
        <v>378</v>
      </c>
      <c r="B43" s="104">
        <v>1936</v>
      </c>
      <c r="C43" s="247">
        <v>1910</v>
      </c>
      <c r="D43" s="226">
        <v>1900</v>
      </c>
      <c r="E43" s="226">
        <v>2398</v>
      </c>
      <c r="F43" s="226">
        <v>2468</v>
      </c>
      <c r="G43" s="226">
        <v>2250</v>
      </c>
      <c r="H43" s="227">
        <v>2400</v>
      </c>
      <c r="I43" s="227">
        <v>2452</v>
      </c>
      <c r="J43" s="227">
        <v>2452</v>
      </c>
      <c r="K43" s="227">
        <v>2464</v>
      </c>
      <c r="L43" s="247">
        <v>2270</v>
      </c>
      <c r="M43" s="259">
        <v>2308</v>
      </c>
      <c r="N43" s="121">
        <v>2224</v>
      </c>
      <c r="O43" s="121">
        <v>2203</v>
      </c>
      <c r="P43" s="339">
        <v>2217</v>
      </c>
      <c r="Q43" s="339">
        <v>2157</v>
      </c>
    </row>
    <row r="44" spans="1:17" ht="12.75" customHeight="1">
      <c r="A44" s="9" t="s">
        <v>379</v>
      </c>
      <c r="B44" s="104">
        <v>1994</v>
      </c>
      <c r="C44" s="247" t="s">
        <v>25</v>
      </c>
      <c r="D44" s="226" t="s">
        <v>25</v>
      </c>
      <c r="E44" s="226">
        <v>85</v>
      </c>
      <c r="F44" s="226">
        <v>80</v>
      </c>
      <c r="G44" s="226">
        <v>80</v>
      </c>
      <c r="H44" s="226">
        <v>50</v>
      </c>
      <c r="I44" s="227">
        <v>30</v>
      </c>
      <c r="J44" s="227">
        <v>20</v>
      </c>
      <c r="K44" s="227">
        <v>20</v>
      </c>
      <c r="L44" s="247">
        <v>15</v>
      </c>
      <c r="M44" s="259">
        <v>10</v>
      </c>
      <c r="N44" s="2">
        <v>5</v>
      </c>
      <c r="O44" s="2">
        <v>1</v>
      </c>
      <c r="P44" s="339">
        <v>1</v>
      </c>
      <c r="Q44" s="339">
        <v>3</v>
      </c>
    </row>
    <row r="45" spans="1:17" ht="12.75" customHeight="1">
      <c r="A45" s="263" t="s">
        <v>632</v>
      </c>
      <c r="B45" s="104"/>
      <c r="C45" s="247" t="s">
        <v>25</v>
      </c>
      <c r="D45" s="226" t="s">
        <v>25</v>
      </c>
      <c r="E45" s="226" t="s">
        <v>25</v>
      </c>
      <c r="F45" s="226" t="s">
        <v>25</v>
      </c>
      <c r="G45" s="226" t="s">
        <v>25</v>
      </c>
      <c r="H45" s="226" t="s">
        <v>25</v>
      </c>
      <c r="I45" s="226" t="s">
        <v>25</v>
      </c>
      <c r="J45" s="226" t="s">
        <v>25</v>
      </c>
      <c r="K45" s="226" t="s">
        <v>25</v>
      </c>
      <c r="L45" s="226" t="s">
        <v>25</v>
      </c>
      <c r="M45" s="259">
        <v>100</v>
      </c>
      <c r="N45" s="2">
        <v>100</v>
      </c>
      <c r="O45" s="2">
        <v>108</v>
      </c>
      <c r="P45" s="339">
        <v>140</v>
      </c>
      <c r="Q45" s="339">
        <v>116</v>
      </c>
    </row>
    <row r="46" spans="1:17" ht="12.75" customHeight="1">
      <c r="A46" s="9" t="s">
        <v>380</v>
      </c>
      <c r="B46" s="104">
        <v>1956</v>
      </c>
      <c r="C46" s="247">
        <v>90</v>
      </c>
      <c r="D46" s="226">
        <v>107</v>
      </c>
      <c r="E46" s="226">
        <v>76</v>
      </c>
      <c r="F46" s="226">
        <v>74</v>
      </c>
      <c r="G46" s="226">
        <v>67</v>
      </c>
      <c r="H46" s="226">
        <v>56</v>
      </c>
      <c r="I46" s="227">
        <v>57</v>
      </c>
      <c r="J46" s="227">
        <v>57</v>
      </c>
      <c r="K46" s="227">
        <v>53</v>
      </c>
      <c r="L46" s="247">
        <v>52</v>
      </c>
      <c r="M46" s="259">
        <v>52</v>
      </c>
      <c r="N46" s="2">
        <v>49</v>
      </c>
      <c r="O46" s="2">
        <v>49</v>
      </c>
      <c r="P46" s="339">
        <v>44</v>
      </c>
      <c r="Q46" s="339">
        <v>42</v>
      </c>
    </row>
    <row r="47" spans="1:17" ht="12.75" customHeight="1">
      <c r="A47" s="9" t="s">
        <v>381</v>
      </c>
      <c r="B47" s="104">
        <v>1984</v>
      </c>
      <c r="C47" s="247" t="s">
        <v>25</v>
      </c>
      <c r="D47" s="226">
        <v>193</v>
      </c>
      <c r="E47" s="226">
        <v>123</v>
      </c>
      <c r="F47" s="226">
        <v>123</v>
      </c>
      <c r="G47" s="226">
        <v>122</v>
      </c>
      <c r="H47" s="226">
        <v>124</v>
      </c>
      <c r="I47" s="227">
        <v>127</v>
      </c>
      <c r="J47" s="227">
        <v>120</v>
      </c>
      <c r="K47" s="227">
        <v>120</v>
      </c>
      <c r="L47" s="247">
        <v>111</v>
      </c>
      <c r="M47" s="259">
        <v>120</v>
      </c>
      <c r="N47" s="2">
        <v>101</v>
      </c>
      <c r="O47" s="2">
        <v>107</v>
      </c>
      <c r="P47" s="339">
        <v>109</v>
      </c>
      <c r="Q47" s="339">
        <v>102</v>
      </c>
    </row>
    <row r="48" spans="1:17" ht="12.75" customHeight="1">
      <c r="A48" s="9" t="s">
        <v>382</v>
      </c>
      <c r="B48" s="104">
        <v>1983</v>
      </c>
      <c r="C48" s="247">
        <v>82</v>
      </c>
      <c r="D48" s="226">
        <v>165</v>
      </c>
      <c r="E48" s="226">
        <v>158</v>
      </c>
      <c r="F48" s="226">
        <v>210</v>
      </c>
      <c r="G48" s="226">
        <v>210</v>
      </c>
      <c r="H48" s="247">
        <v>224</v>
      </c>
      <c r="I48" s="227">
        <v>224</v>
      </c>
      <c r="J48" s="227">
        <v>245</v>
      </c>
      <c r="K48" s="227">
        <v>253</v>
      </c>
      <c r="L48" s="247">
        <v>276</v>
      </c>
      <c r="M48" s="259">
        <v>307</v>
      </c>
      <c r="N48" s="2">
        <v>281</v>
      </c>
      <c r="O48" s="2">
        <v>262</v>
      </c>
      <c r="P48" s="339">
        <v>236</v>
      </c>
      <c r="Q48" s="339">
        <v>295</v>
      </c>
    </row>
    <row r="49" spans="1:17" ht="12.75" customHeight="1">
      <c r="A49" s="147" t="s">
        <v>727</v>
      </c>
      <c r="B49" s="104">
        <v>1971</v>
      </c>
      <c r="C49" s="247">
        <v>25</v>
      </c>
      <c r="D49" s="226">
        <v>80</v>
      </c>
      <c r="E49" s="226">
        <v>115</v>
      </c>
      <c r="F49" s="226">
        <v>117</v>
      </c>
      <c r="G49" s="226">
        <v>115</v>
      </c>
      <c r="H49" s="247">
        <v>117</v>
      </c>
      <c r="I49" s="227">
        <v>120</v>
      </c>
      <c r="J49" s="227">
        <v>125</v>
      </c>
      <c r="K49" s="227">
        <v>128</v>
      </c>
      <c r="L49" s="247">
        <v>134</v>
      </c>
      <c r="M49" s="259">
        <v>143</v>
      </c>
      <c r="N49" s="2">
        <v>130</v>
      </c>
      <c r="O49" s="2">
        <v>127</v>
      </c>
      <c r="P49" s="339">
        <v>131</v>
      </c>
      <c r="Q49" s="339">
        <v>137</v>
      </c>
    </row>
    <row r="50" spans="1:17" ht="12.75" customHeight="1">
      <c r="A50" s="9" t="s">
        <v>383</v>
      </c>
      <c r="B50" s="104">
        <v>1969</v>
      </c>
      <c r="C50" s="247">
        <v>1708</v>
      </c>
      <c r="D50" s="226">
        <v>2510</v>
      </c>
      <c r="E50" s="226">
        <v>2340</v>
      </c>
      <c r="F50" s="226">
        <v>1877</v>
      </c>
      <c r="G50" s="226">
        <v>1875</v>
      </c>
      <c r="H50" s="227">
        <v>1980</v>
      </c>
      <c r="I50" s="227">
        <v>1918</v>
      </c>
      <c r="J50" s="227">
        <v>1806</v>
      </c>
      <c r="K50" s="227">
        <v>1872</v>
      </c>
      <c r="L50" s="247">
        <v>1895</v>
      </c>
      <c r="M50" s="259">
        <v>1946</v>
      </c>
      <c r="N50" s="121">
        <v>1883</v>
      </c>
      <c r="O50" s="121">
        <v>1891</v>
      </c>
      <c r="P50" s="339">
        <v>1786</v>
      </c>
      <c r="Q50" s="339">
        <v>1823</v>
      </c>
    </row>
    <row r="51" spans="1:17" ht="12.75" customHeight="1">
      <c r="A51" s="9" t="s">
        <v>384</v>
      </c>
      <c r="B51" s="104">
        <v>1980</v>
      </c>
      <c r="C51" s="247">
        <v>126</v>
      </c>
      <c r="D51" s="226">
        <v>129</v>
      </c>
      <c r="E51" s="226">
        <v>130</v>
      </c>
      <c r="F51" s="226">
        <v>150</v>
      </c>
      <c r="G51" s="226">
        <v>130</v>
      </c>
      <c r="H51" s="247">
        <v>130</v>
      </c>
      <c r="I51" s="227">
        <v>130</v>
      </c>
      <c r="J51" s="227">
        <v>120</v>
      </c>
      <c r="K51" s="227">
        <v>120</v>
      </c>
      <c r="L51" s="247">
        <v>120</v>
      </c>
      <c r="M51" s="259">
        <v>120</v>
      </c>
      <c r="N51" s="2">
        <v>114</v>
      </c>
      <c r="O51" s="2">
        <v>120</v>
      </c>
      <c r="P51" s="339">
        <v>120</v>
      </c>
      <c r="Q51" s="339">
        <v>141</v>
      </c>
    </row>
    <row r="52" spans="1:17" ht="12.75" customHeight="1">
      <c r="A52" s="9" t="s">
        <v>385</v>
      </c>
      <c r="B52" s="104">
        <v>1993</v>
      </c>
      <c r="C52" s="247" t="s">
        <v>25</v>
      </c>
      <c r="D52" s="226" t="s">
        <v>25</v>
      </c>
      <c r="E52" s="226">
        <v>50</v>
      </c>
      <c r="F52" s="226">
        <v>50</v>
      </c>
      <c r="G52" s="226">
        <v>50</v>
      </c>
      <c r="H52" s="247">
        <v>40</v>
      </c>
      <c r="I52" s="227">
        <v>40</v>
      </c>
      <c r="J52" s="227">
        <v>50</v>
      </c>
      <c r="K52" s="227">
        <v>40</v>
      </c>
      <c r="L52" s="247">
        <v>43</v>
      </c>
      <c r="M52" s="259">
        <v>40</v>
      </c>
      <c r="N52" s="2">
        <v>35</v>
      </c>
      <c r="O52" s="2">
        <v>35</v>
      </c>
      <c r="P52" s="339">
        <v>30</v>
      </c>
      <c r="Q52" s="339">
        <v>33</v>
      </c>
    </row>
    <row r="53" spans="1:17" ht="12.75" customHeight="1">
      <c r="A53" s="9" t="s">
        <v>386</v>
      </c>
      <c r="B53" s="104">
        <v>1936</v>
      </c>
      <c r="C53" s="247">
        <v>1122</v>
      </c>
      <c r="D53" s="226">
        <v>1361</v>
      </c>
      <c r="E53" s="226">
        <v>1464</v>
      </c>
      <c r="F53" s="226">
        <v>1557</v>
      </c>
      <c r="G53" s="226">
        <v>1557</v>
      </c>
      <c r="H53" s="227">
        <v>1540</v>
      </c>
      <c r="I53" s="227">
        <v>1485</v>
      </c>
      <c r="J53" s="227">
        <v>1460</v>
      </c>
      <c r="K53" s="227">
        <v>1580</v>
      </c>
      <c r="L53" s="247">
        <v>1450</v>
      </c>
      <c r="M53" s="259">
        <v>1199</v>
      </c>
      <c r="N53" s="121">
        <v>1293</v>
      </c>
      <c r="O53" s="121">
        <v>1296</v>
      </c>
      <c r="P53" s="339">
        <v>1183</v>
      </c>
      <c r="Q53" s="339">
        <v>1196</v>
      </c>
    </row>
    <row r="54" spans="1:17" ht="12.75" customHeight="1">
      <c r="A54" s="9" t="s">
        <v>387</v>
      </c>
      <c r="B54" s="104">
        <v>1987</v>
      </c>
      <c r="C54" s="247" t="s">
        <v>25</v>
      </c>
      <c r="D54" s="226">
        <v>65</v>
      </c>
      <c r="E54" s="226">
        <v>78</v>
      </c>
      <c r="F54" s="226">
        <v>110</v>
      </c>
      <c r="G54" s="226">
        <v>105</v>
      </c>
      <c r="H54" s="247">
        <v>120</v>
      </c>
      <c r="I54" s="227">
        <v>120</v>
      </c>
      <c r="J54" s="227">
        <v>120</v>
      </c>
      <c r="K54" s="227">
        <v>120</v>
      </c>
      <c r="L54" s="247">
        <v>111</v>
      </c>
      <c r="M54" s="259">
        <v>101</v>
      </c>
      <c r="N54" s="2">
        <v>86</v>
      </c>
      <c r="O54" s="2">
        <v>88</v>
      </c>
      <c r="P54" s="339">
        <v>74</v>
      </c>
      <c r="Q54" s="339">
        <v>80</v>
      </c>
    </row>
    <row r="55" spans="1:19" ht="12.75" customHeight="1">
      <c r="A55" s="9" t="s">
        <v>388</v>
      </c>
      <c r="B55" s="104">
        <v>1974</v>
      </c>
      <c r="C55" s="247">
        <v>476</v>
      </c>
      <c r="D55" s="226">
        <v>210</v>
      </c>
      <c r="E55" s="226">
        <v>350</v>
      </c>
      <c r="F55" s="226">
        <v>400</v>
      </c>
      <c r="G55" s="226">
        <v>400</v>
      </c>
      <c r="H55" s="247">
        <v>400</v>
      </c>
      <c r="I55" s="227">
        <v>450</v>
      </c>
      <c r="J55" s="227">
        <v>450</v>
      </c>
      <c r="K55" s="227">
        <v>450</v>
      </c>
      <c r="L55" s="247">
        <v>450</v>
      </c>
      <c r="M55" s="259">
        <v>450</v>
      </c>
      <c r="N55" s="2">
        <v>449</v>
      </c>
      <c r="O55" s="2">
        <v>456</v>
      </c>
      <c r="P55" s="339">
        <v>362</v>
      </c>
      <c r="Q55" s="339">
        <v>250</v>
      </c>
      <c r="S55" s="41" t="s">
        <v>64</v>
      </c>
    </row>
    <row r="56" spans="1:17" ht="12.75" customHeight="1">
      <c r="A56" s="9" t="s">
        <v>389</v>
      </c>
      <c r="B56" s="104">
        <v>1985</v>
      </c>
      <c r="C56" s="247" t="s">
        <v>25</v>
      </c>
      <c r="D56" s="226">
        <v>192</v>
      </c>
      <c r="E56" s="226">
        <v>141</v>
      </c>
      <c r="F56" s="226">
        <v>135</v>
      </c>
      <c r="G56" s="226">
        <v>140</v>
      </c>
      <c r="H56" s="247">
        <v>140</v>
      </c>
      <c r="I56" s="227">
        <v>160</v>
      </c>
      <c r="J56" s="227">
        <v>160</v>
      </c>
      <c r="K56" s="252">
        <v>160</v>
      </c>
      <c r="L56" s="247">
        <v>146</v>
      </c>
      <c r="M56" s="259">
        <v>137</v>
      </c>
      <c r="N56" s="2">
        <v>136</v>
      </c>
      <c r="O56" s="2">
        <v>138</v>
      </c>
      <c r="P56" s="339">
        <v>125</v>
      </c>
      <c r="Q56" s="339">
        <v>113</v>
      </c>
    </row>
    <row r="57" spans="1:19" ht="12.75" customHeight="1">
      <c r="A57" s="9" t="s">
        <v>390</v>
      </c>
      <c r="B57" s="104">
        <v>1987</v>
      </c>
      <c r="C57" s="247" t="s">
        <v>25</v>
      </c>
      <c r="D57" s="226" t="s">
        <v>24</v>
      </c>
      <c r="E57" s="226">
        <v>66</v>
      </c>
      <c r="F57" s="226">
        <v>58</v>
      </c>
      <c r="G57" s="226">
        <v>60</v>
      </c>
      <c r="H57" s="247">
        <v>60</v>
      </c>
      <c r="I57" s="227">
        <v>55</v>
      </c>
      <c r="J57" s="227">
        <v>53</v>
      </c>
      <c r="K57" s="252">
        <v>50</v>
      </c>
      <c r="L57" s="247">
        <v>47</v>
      </c>
      <c r="M57" s="259">
        <v>47</v>
      </c>
      <c r="N57" s="2">
        <v>46</v>
      </c>
      <c r="O57" s="2">
        <v>46</v>
      </c>
      <c r="P57" s="339">
        <v>42</v>
      </c>
      <c r="Q57" s="339">
        <v>49</v>
      </c>
      <c r="S57" s="124" t="s">
        <v>64</v>
      </c>
    </row>
    <row r="58" spans="1:10" ht="12.75" customHeight="1">
      <c r="A58" s="9"/>
      <c r="B58" s="50"/>
      <c r="C58" s="4"/>
      <c r="D58" s="4"/>
      <c r="E58" s="92"/>
      <c r="F58" s="4"/>
      <c r="G58" s="4"/>
      <c r="I58" s="67"/>
      <c r="J58" s="67"/>
    </row>
    <row r="59" spans="1:10" ht="12.75" customHeight="1">
      <c r="A59" s="11" t="s">
        <v>292</v>
      </c>
      <c r="I59" s="67"/>
      <c r="J59" s="67"/>
    </row>
    <row r="60" ht="12.75" customHeight="1">
      <c r="A60" s="143" t="s">
        <v>686</v>
      </c>
    </row>
    <row r="63" ht="12.75" customHeight="1">
      <c r="A63" s="130" t="s">
        <v>314</v>
      </c>
    </row>
    <row r="64" spans="1:2" ht="12.75" customHeight="1">
      <c r="A64" s="9" t="s">
        <v>391</v>
      </c>
      <c r="B64" s="2" t="s">
        <v>543</v>
      </c>
    </row>
    <row r="65" spans="1:2" ht="12.75" customHeight="1">
      <c r="A65" s="11" t="s">
        <v>392</v>
      </c>
      <c r="B65" s="2" t="s">
        <v>544</v>
      </c>
    </row>
    <row r="66" spans="1:2" ht="12.75" customHeight="1">
      <c r="A66" s="9" t="s">
        <v>393</v>
      </c>
      <c r="B66" s="2" t="s">
        <v>545</v>
      </c>
    </row>
    <row r="67" spans="1:2" ht="12.75" customHeight="1">
      <c r="A67" s="11" t="s">
        <v>488</v>
      </c>
      <c r="B67" s="67" t="s">
        <v>546</v>
      </c>
    </row>
    <row r="68" ht="12.75" customHeight="1">
      <c r="B68" s="67"/>
    </row>
  </sheetData>
  <sheetProtection/>
  <mergeCells count="3">
    <mergeCell ref="B5:B6"/>
    <mergeCell ref="A5:A6"/>
    <mergeCell ref="C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 customHeight="1"/>
  <cols>
    <col min="1" max="1" width="7.8515625" style="2" customWidth="1"/>
    <col min="2" max="2" width="8.57421875" style="2" bestFit="1" customWidth="1"/>
    <col min="3" max="3" width="26.7109375" style="2" customWidth="1"/>
    <col min="4" max="4" width="28.7109375" style="2" customWidth="1"/>
    <col min="5" max="5" width="17.57421875" style="2" bestFit="1" customWidth="1"/>
    <col min="6" max="9" width="16.57421875" style="2" customWidth="1"/>
    <col min="10" max="16384" width="11.421875" style="2" customWidth="1"/>
  </cols>
  <sheetData>
    <row r="1" ht="12.75" customHeight="1">
      <c r="A1" s="2" t="s">
        <v>108</v>
      </c>
    </row>
    <row r="2" ht="12.75" customHeight="1">
      <c r="A2" s="2" t="s">
        <v>394</v>
      </c>
    </row>
    <row r="5" spans="1:9" ht="24" customHeight="1">
      <c r="A5" s="383" t="s">
        <v>21</v>
      </c>
      <c r="B5" s="168" t="s">
        <v>0</v>
      </c>
      <c r="C5" s="222" t="s">
        <v>395</v>
      </c>
      <c r="D5" s="107" t="s">
        <v>396</v>
      </c>
      <c r="E5" s="107" t="s">
        <v>397</v>
      </c>
      <c r="F5" s="107" t="s">
        <v>398</v>
      </c>
      <c r="G5" s="107" t="s">
        <v>399</v>
      </c>
      <c r="H5" s="107" t="s">
        <v>400</v>
      </c>
      <c r="I5" s="107" t="s">
        <v>401</v>
      </c>
    </row>
    <row r="6" spans="1:9" s="12" customFormat="1" ht="12.75" customHeight="1">
      <c r="A6" s="383"/>
      <c r="B6" s="85" t="s">
        <v>402</v>
      </c>
      <c r="C6" s="223" t="s">
        <v>402</v>
      </c>
      <c r="D6" s="106" t="s">
        <v>402</v>
      </c>
      <c r="E6" s="107"/>
      <c r="F6" s="107"/>
      <c r="G6" s="107"/>
      <c r="H6" s="107"/>
      <c r="I6" s="107"/>
    </row>
    <row r="7" spans="1:9" ht="12.75">
      <c r="A7" s="224">
        <v>1971</v>
      </c>
      <c r="B7" s="227">
        <v>168460</v>
      </c>
      <c r="C7" s="227">
        <v>110460</v>
      </c>
      <c r="D7" s="226">
        <v>10000</v>
      </c>
      <c r="E7" s="226">
        <v>33000</v>
      </c>
      <c r="F7" s="226" t="s">
        <v>24</v>
      </c>
      <c r="G7" s="226" t="s">
        <v>24</v>
      </c>
      <c r="H7" s="226" t="s">
        <v>24</v>
      </c>
      <c r="I7" s="226">
        <v>15000</v>
      </c>
    </row>
    <row r="8" spans="1:9" ht="12.75">
      <c r="A8" s="75">
        <v>1972</v>
      </c>
      <c r="B8" s="227">
        <v>206203</v>
      </c>
      <c r="C8" s="227" t="s">
        <v>24</v>
      </c>
      <c r="D8" s="226" t="s">
        <v>24</v>
      </c>
      <c r="E8" s="226" t="s">
        <v>24</v>
      </c>
      <c r="F8" s="226" t="s">
        <v>24</v>
      </c>
      <c r="G8" s="226" t="s">
        <v>24</v>
      </c>
      <c r="H8" s="226" t="s">
        <v>24</v>
      </c>
      <c r="I8" s="226" t="s">
        <v>24</v>
      </c>
    </row>
    <row r="9" spans="1:9" ht="12.75">
      <c r="A9" s="224">
        <v>1973</v>
      </c>
      <c r="B9" s="227">
        <v>212050</v>
      </c>
      <c r="C9" s="227">
        <v>144050</v>
      </c>
      <c r="D9" s="226">
        <v>12000</v>
      </c>
      <c r="E9" s="226">
        <v>43000</v>
      </c>
      <c r="F9" s="226" t="s">
        <v>24</v>
      </c>
      <c r="G9" s="226" t="s">
        <v>24</v>
      </c>
      <c r="H9" s="226" t="s">
        <v>24</v>
      </c>
      <c r="I9" s="226">
        <v>13000</v>
      </c>
    </row>
    <row r="10" spans="1:9" s="6" customFormat="1" ht="12.75">
      <c r="A10" s="187">
        <v>1974</v>
      </c>
      <c r="B10" s="229">
        <v>205494.3</v>
      </c>
      <c r="C10" s="229">
        <v>110300</v>
      </c>
      <c r="D10" s="228">
        <v>13000</v>
      </c>
      <c r="E10" s="228">
        <v>40548.25</v>
      </c>
      <c r="F10" s="228">
        <v>23500</v>
      </c>
      <c r="G10" s="228" t="s">
        <v>24</v>
      </c>
      <c r="H10" s="228" t="s">
        <v>24</v>
      </c>
      <c r="I10" s="228">
        <v>18146.05</v>
      </c>
    </row>
    <row r="11" spans="1:9" ht="12.75">
      <c r="A11" s="185">
        <v>1975</v>
      </c>
      <c r="B11" s="227">
        <v>282942.45</v>
      </c>
      <c r="C11" s="227">
        <v>146500</v>
      </c>
      <c r="D11" s="226">
        <v>13000</v>
      </c>
      <c r="E11" s="226">
        <v>45603.3</v>
      </c>
      <c r="F11" s="226">
        <v>35000</v>
      </c>
      <c r="G11" s="226">
        <v>8000</v>
      </c>
      <c r="H11" s="226">
        <v>9020.9</v>
      </c>
      <c r="I11" s="226">
        <v>25818.25</v>
      </c>
    </row>
    <row r="12" spans="1:9" ht="12.75">
      <c r="A12" s="185">
        <v>1976</v>
      </c>
      <c r="B12" s="227">
        <v>332472.4</v>
      </c>
      <c r="C12" s="227">
        <v>150000</v>
      </c>
      <c r="D12" s="226">
        <v>26000</v>
      </c>
      <c r="E12" s="226">
        <v>45257.85</v>
      </c>
      <c r="F12" s="226">
        <v>33000</v>
      </c>
      <c r="G12" s="226">
        <v>13800</v>
      </c>
      <c r="H12" s="226">
        <v>37764.8</v>
      </c>
      <c r="I12" s="226">
        <v>26649.75</v>
      </c>
    </row>
    <row r="13" spans="1:9" ht="12.75">
      <c r="A13" s="185">
        <v>1977</v>
      </c>
      <c r="B13" s="227">
        <v>324732</v>
      </c>
      <c r="C13" s="227">
        <v>177900</v>
      </c>
      <c r="D13" s="226">
        <v>13000</v>
      </c>
      <c r="E13" s="226">
        <v>29583</v>
      </c>
      <c r="F13" s="226">
        <v>33000</v>
      </c>
      <c r="G13" s="226">
        <v>18000</v>
      </c>
      <c r="H13" s="226">
        <v>40486</v>
      </c>
      <c r="I13" s="226">
        <v>12763</v>
      </c>
    </row>
    <row r="14" spans="1:9" ht="12.75">
      <c r="A14" s="185">
        <v>1978</v>
      </c>
      <c r="B14" s="227">
        <v>383885.75</v>
      </c>
      <c r="C14" s="227">
        <v>198500</v>
      </c>
      <c r="D14" s="226">
        <v>13000</v>
      </c>
      <c r="E14" s="226">
        <v>15021.05</v>
      </c>
      <c r="F14" s="226">
        <v>60000</v>
      </c>
      <c r="G14" s="226">
        <v>56000</v>
      </c>
      <c r="H14" s="226">
        <v>33432.95</v>
      </c>
      <c r="I14" s="226">
        <v>7931.75</v>
      </c>
    </row>
    <row r="15" spans="1:9" s="6" customFormat="1" ht="12.75">
      <c r="A15" s="187">
        <v>1979</v>
      </c>
      <c r="B15" s="229">
        <v>461427</v>
      </c>
      <c r="C15" s="229">
        <v>168700</v>
      </c>
      <c r="D15" s="228">
        <v>15000</v>
      </c>
      <c r="E15" s="228">
        <v>26829</v>
      </c>
      <c r="F15" s="228">
        <v>55000</v>
      </c>
      <c r="G15" s="228">
        <v>82500</v>
      </c>
      <c r="H15" s="228">
        <v>101992</v>
      </c>
      <c r="I15" s="228">
        <v>11406</v>
      </c>
    </row>
    <row r="16" spans="1:9" ht="12.75">
      <c r="A16" s="185">
        <v>1980</v>
      </c>
      <c r="B16" s="227">
        <v>788603</v>
      </c>
      <c r="C16" s="227">
        <v>222300</v>
      </c>
      <c r="D16" s="226">
        <v>108000</v>
      </c>
      <c r="E16" s="226">
        <v>17246</v>
      </c>
      <c r="F16" s="226">
        <v>80000</v>
      </c>
      <c r="G16" s="226">
        <v>135600</v>
      </c>
      <c r="H16" s="226">
        <v>205502</v>
      </c>
      <c r="I16" s="226">
        <v>19955</v>
      </c>
    </row>
    <row r="17" spans="1:9" ht="12.75">
      <c r="A17" s="185">
        <v>1981</v>
      </c>
      <c r="B17" s="227">
        <v>690313</v>
      </c>
      <c r="C17" s="227">
        <v>203000</v>
      </c>
      <c r="D17" s="226">
        <v>15000</v>
      </c>
      <c r="E17" s="226">
        <v>9216</v>
      </c>
      <c r="F17" s="226">
        <v>80000</v>
      </c>
      <c r="G17" s="226">
        <v>25000</v>
      </c>
      <c r="H17" s="226">
        <v>203475</v>
      </c>
      <c r="I17" s="226">
        <v>154622</v>
      </c>
    </row>
    <row r="18" spans="1:9" ht="12.75">
      <c r="A18" s="185">
        <v>1982</v>
      </c>
      <c r="B18" s="227">
        <v>839343.85</v>
      </c>
      <c r="C18" s="227">
        <v>240500</v>
      </c>
      <c r="D18" s="226">
        <v>15000</v>
      </c>
      <c r="E18" s="226">
        <v>19788.3</v>
      </c>
      <c r="F18" s="226">
        <v>65000</v>
      </c>
      <c r="G18" s="226">
        <v>25000</v>
      </c>
      <c r="H18" s="226">
        <v>309512.85</v>
      </c>
      <c r="I18" s="226">
        <v>164542.7</v>
      </c>
    </row>
    <row r="19" spans="1:9" ht="12.75">
      <c r="A19" s="185">
        <v>1983</v>
      </c>
      <c r="B19" s="227">
        <v>1011077.65</v>
      </c>
      <c r="C19" s="227">
        <v>263000</v>
      </c>
      <c r="D19" s="226">
        <v>15000</v>
      </c>
      <c r="E19" s="226">
        <v>30378.8</v>
      </c>
      <c r="F19" s="226">
        <v>65000</v>
      </c>
      <c r="G19" s="226">
        <v>30000</v>
      </c>
      <c r="H19" s="226">
        <v>322082.75</v>
      </c>
      <c r="I19" s="226">
        <v>285616.1</v>
      </c>
    </row>
    <row r="20" spans="1:9" s="6" customFormat="1" ht="12.75">
      <c r="A20" s="187">
        <v>1984</v>
      </c>
      <c r="B20" s="229">
        <v>1176430.2</v>
      </c>
      <c r="C20" s="229">
        <v>291000</v>
      </c>
      <c r="D20" s="228">
        <v>117800</v>
      </c>
      <c r="E20" s="228">
        <v>21935.45</v>
      </c>
      <c r="F20" s="228">
        <v>100000</v>
      </c>
      <c r="G20" s="228">
        <v>30000</v>
      </c>
      <c r="H20" s="228">
        <v>312243.4</v>
      </c>
      <c r="I20" s="228">
        <v>303451.35</v>
      </c>
    </row>
    <row r="21" spans="1:9" ht="12.75">
      <c r="A21" s="185">
        <v>1985</v>
      </c>
      <c r="B21" s="227">
        <v>1079733.9</v>
      </c>
      <c r="C21" s="227">
        <v>301500</v>
      </c>
      <c r="D21" s="226">
        <v>15000</v>
      </c>
      <c r="E21" s="226">
        <v>45959.5</v>
      </c>
      <c r="F21" s="226">
        <v>110000</v>
      </c>
      <c r="G21" s="226">
        <v>33500</v>
      </c>
      <c r="H21" s="226">
        <v>340202.3</v>
      </c>
      <c r="I21" s="226">
        <v>233572.1</v>
      </c>
    </row>
    <row r="22" spans="1:9" ht="12.75">
      <c r="A22" s="185">
        <v>1986</v>
      </c>
      <c r="B22" s="227">
        <v>1207522.25</v>
      </c>
      <c r="C22" s="227">
        <v>322000</v>
      </c>
      <c r="D22" s="226">
        <v>15000</v>
      </c>
      <c r="E22" s="226">
        <v>25092.65</v>
      </c>
      <c r="F22" s="226">
        <v>115000</v>
      </c>
      <c r="G22" s="226">
        <v>43000</v>
      </c>
      <c r="H22" s="226">
        <v>374255</v>
      </c>
      <c r="I22" s="226">
        <v>313174.6</v>
      </c>
    </row>
    <row r="23" spans="1:9" ht="12.75">
      <c r="A23" s="185">
        <v>1987</v>
      </c>
      <c r="B23" s="227">
        <v>1111902.25</v>
      </c>
      <c r="C23" s="227">
        <v>347000</v>
      </c>
      <c r="D23" s="226">
        <v>30000</v>
      </c>
      <c r="E23" s="226">
        <v>10819.35</v>
      </c>
      <c r="F23" s="226">
        <v>145000</v>
      </c>
      <c r="G23" s="226" t="s">
        <v>24</v>
      </c>
      <c r="H23" s="226">
        <v>329936.3</v>
      </c>
      <c r="I23" s="226">
        <v>249146.6</v>
      </c>
    </row>
    <row r="24" spans="1:9" ht="12.75">
      <c r="A24" s="185">
        <v>1988</v>
      </c>
      <c r="B24" s="227">
        <v>1399415</v>
      </c>
      <c r="C24" s="227">
        <v>372000</v>
      </c>
      <c r="D24" s="226">
        <v>175996.7</v>
      </c>
      <c r="E24" s="226">
        <v>39445.45</v>
      </c>
      <c r="F24" s="226">
        <v>125000</v>
      </c>
      <c r="G24" s="226" t="s">
        <v>24</v>
      </c>
      <c r="H24" s="226">
        <v>420108.9</v>
      </c>
      <c r="I24" s="226">
        <v>266863.95</v>
      </c>
    </row>
    <row r="25" spans="1:9" s="6" customFormat="1" ht="12.75">
      <c r="A25" s="187">
        <v>1989</v>
      </c>
      <c r="B25" s="229">
        <v>1525158.5</v>
      </c>
      <c r="C25" s="229">
        <v>350000</v>
      </c>
      <c r="D25" s="228">
        <v>0</v>
      </c>
      <c r="E25" s="228">
        <v>66432.95</v>
      </c>
      <c r="F25" s="228">
        <v>150000</v>
      </c>
      <c r="G25" s="228" t="s">
        <v>24</v>
      </c>
      <c r="H25" s="228">
        <v>529853.1</v>
      </c>
      <c r="I25" s="228">
        <v>428872.45</v>
      </c>
    </row>
    <row r="26" spans="1:9" ht="12.75">
      <c r="A26" s="185">
        <v>1990</v>
      </c>
      <c r="B26" s="227">
        <v>1507965.85</v>
      </c>
      <c r="C26" s="227">
        <v>379500</v>
      </c>
      <c r="D26" s="226">
        <v>15000</v>
      </c>
      <c r="E26" s="226">
        <v>37870.7</v>
      </c>
      <c r="F26" s="226">
        <v>200000</v>
      </c>
      <c r="G26" s="226" t="s">
        <v>24</v>
      </c>
      <c r="H26" s="226">
        <v>405554.1</v>
      </c>
      <c r="I26" s="226">
        <v>470041.05</v>
      </c>
    </row>
    <row r="27" spans="1:9" ht="12.75">
      <c r="A27" s="185">
        <v>1991</v>
      </c>
      <c r="B27" s="227">
        <v>1720054.2</v>
      </c>
      <c r="C27" s="227">
        <v>402500</v>
      </c>
      <c r="D27" s="226">
        <v>73567</v>
      </c>
      <c r="E27" s="226">
        <v>21516.65</v>
      </c>
      <c r="F27" s="226">
        <v>212289.95</v>
      </c>
      <c r="G27" s="226" t="s">
        <v>24</v>
      </c>
      <c r="H27" s="226">
        <v>550267.2</v>
      </c>
      <c r="I27" s="226">
        <v>459913.4</v>
      </c>
    </row>
    <row r="28" spans="1:9" ht="12.75">
      <c r="A28" s="185">
        <v>1992</v>
      </c>
      <c r="B28" s="255">
        <f>SUM(C28:I28)</f>
        <v>1903964.1</v>
      </c>
      <c r="C28" s="227">
        <v>402500</v>
      </c>
      <c r="D28" s="226">
        <v>157500</v>
      </c>
      <c r="E28" s="226">
        <v>21032.15</v>
      </c>
      <c r="F28" s="226">
        <v>0</v>
      </c>
      <c r="G28" s="226" t="s">
        <v>24</v>
      </c>
      <c r="H28" s="226">
        <v>613259.95</v>
      </c>
      <c r="I28" s="226">
        <v>709672</v>
      </c>
    </row>
    <row r="29" spans="1:9" ht="12.75">
      <c r="A29" s="185">
        <v>1993</v>
      </c>
      <c r="B29" s="255">
        <f>SUM(C29:I29)</f>
        <v>2031268</v>
      </c>
      <c r="C29" s="227">
        <v>423316</v>
      </c>
      <c r="D29" s="226">
        <v>120000</v>
      </c>
      <c r="E29" s="226">
        <v>54458</v>
      </c>
      <c r="F29" s="226">
        <v>0</v>
      </c>
      <c r="G29" s="226" t="s">
        <v>24</v>
      </c>
      <c r="H29" s="226">
        <v>599937</v>
      </c>
      <c r="I29" s="226">
        <v>833557</v>
      </c>
    </row>
    <row r="30" spans="1:9" s="6" customFormat="1" ht="12.75">
      <c r="A30" s="187">
        <v>1994</v>
      </c>
      <c r="B30" s="257">
        <f>SUM(C30:I30)</f>
        <v>1829623</v>
      </c>
      <c r="C30" s="229">
        <v>432500</v>
      </c>
      <c r="D30" s="228">
        <v>133191</v>
      </c>
      <c r="E30" s="228">
        <v>50430</v>
      </c>
      <c r="F30" s="228">
        <v>0</v>
      </c>
      <c r="G30" s="228">
        <v>100000</v>
      </c>
      <c r="H30" s="228">
        <v>539903</v>
      </c>
      <c r="I30" s="228">
        <v>573599</v>
      </c>
    </row>
    <row r="31" spans="1:9" ht="12.75">
      <c r="A31" s="185">
        <v>1995</v>
      </c>
      <c r="B31" s="255">
        <v>2109023</v>
      </c>
      <c r="C31" s="227">
        <v>428000</v>
      </c>
      <c r="D31" s="226">
        <v>116168</v>
      </c>
      <c r="E31" s="226">
        <v>55575</v>
      </c>
      <c r="F31" s="226">
        <v>0</v>
      </c>
      <c r="G31" s="226">
        <v>100000</v>
      </c>
      <c r="H31" s="226">
        <v>608952</v>
      </c>
      <c r="I31" s="226">
        <v>800328</v>
      </c>
    </row>
    <row r="32" spans="1:9" ht="12.75">
      <c r="A32" s="185">
        <v>1996</v>
      </c>
      <c r="B32" s="255">
        <v>2227280</v>
      </c>
      <c r="C32" s="227">
        <v>420000</v>
      </c>
      <c r="D32" s="226">
        <v>55074</v>
      </c>
      <c r="E32" s="226">
        <v>64980</v>
      </c>
      <c r="F32" s="226">
        <v>0</v>
      </c>
      <c r="G32" s="226">
        <v>100000</v>
      </c>
      <c r="H32" s="226">
        <v>566422</v>
      </c>
      <c r="I32" s="226">
        <v>1020804</v>
      </c>
    </row>
    <row r="33" spans="1:9" ht="12.75">
      <c r="A33" s="185">
        <v>1997</v>
      </c>
      <c r="B33" s="255">
        <v>2420723</v>
      </c>
      <c r="C33" s="227">
        <v>450000</v>
      </c>
      <c r="D33" s="226">
        <v>194366</v>
      </c>
      <c r="E33" s="226">
        <v>71210</v>
      </c>
      <c r="F33" s="226">
        <v>0</v>
      </c>
      <c r="G33" s="226">
        <v>100000</v>
      </c>
      <c r="H33" s="226">
        <v>630291</v>
      </c>
      <c r="I33" s="226">
        <v>974850</v>
      </c>
    </row>
    <row r="34" spans="1:9" ht="12.75">
      <c r="A34" s="185">
        <v>1998</v>
      </c>
      <c r="B34" s="255">
        <v>2122528</v>
      </c>
      <c r="C34" s="227">
        <v>450000</v>
      </c>
      <c r="D34" s="226">
        <v>105096</v>
      </c>
      <c r="E34" s="226">
        <v>85082</v>
      </c>
      <c r="F34" s="226">
        <v>0</v>
      </c>
      <c r="G34" s="226">
        <v>100000</v>
      </c>
      <c r="H34" s="226">
        <v>576132</v>
      </c>
      <c r="I34" s="226">
        <v>806218</v>
      </c>
    </row>
    <row r="35" spans="1:9" ht="12.75">
      <c r="A35" s="185">
        <v>1999</v>
      </c>
      <c r="B35" s="255">
        <v>2586037</v>
      </c>
      <c r="C35" s="227">
        <v>450000</v>
      </c>
      <c r="D35" s="226">
        <v>37846</v>
      </c>
      <c r="E35" s="226">
        <v>59363</v>
      </c>
      <c r="F35" s="226">
        <v>0</v>
      </c>
      <c r="G35" s="226">
        <v>100000</v>
      </c>
      <c r="H35" s="226">
        <v>668155</v>
      </c>
      <c r="I35" s="226">
        <v>1270673</v>
      </c>
    </row>
    <row r="36" spans="1:9" ht="12.75" customHeight="1">
      <c r="A36" s="206"/>
      <c r="B36" s="167"/>
      <c r="C36" s="167"/>
      <c r="D36" s="4"/>
      <c r="E36" s="4"/>
      <c r="F36" s="4"/>
      <c r="G36" s="4"/>
      <c r="H36" s="4"/>
      <c r="I36" s="4"/>
    </row>
    <row r="37" spans="1:9" ht="12.75" customHeight="1">
      <c r="A37" s="95" t="s">
        <v>285</v>
      </c>
      <c r="B37" s="170"/>
      <c r="C37" s="67"/>
      <c r="I37" s="12"/>
    </row>
    <row r="38" spans="1:3" ht="12.75" customHeight="1">
      <c r="A38" s="95" t="s">
        <v>477</v>
      </c>
      <c r="B38" s="67"/>
      <c r="C38" s="67"/>
    </row>
    <row r="39" spans="1:3" ht="12.75" customHeight="1">
      <c r="A39" s="67"/>
      <c r="B39" s="67"/>
      <c r="C39" s="67"/>
    </row>
    <row r="40" spans="1:3" ht="12.75" customHeight="1">
      <c r="A40" s="67"/>
      <c r="B40" s="67"/>
      <c r="C40" s="67"/>
    </row>
    <row r="41" spans="1:3" ht="12.75" customHeight="1">
      <c r="A41" s="279" t="s">
        <v>314</v>
      </c>
      <c r="B41" s="67"/>
      <c r="C41" s="67"/>
    </row>
    <row r="42" spans="1:4" ht="12.75" customHeight="1">
      <c r="A42" s="94" t="s">
        <v>535</v>
      </c>
      <c r="B42" s="67"/>
      <c r="C42" s="67"/>
      <c r="D42" s="2" t="s">
        <v>538</v>
      </c>
    </row>
    <row r="43" spans="1:4" ht="12.75" customHeight="1">
      <c r="A43" s="94" t="s">
        <v>536</v>
      </c>
      <c r="B43" s="67"/>
      <c r="C43" s="67"/>
      <c r="D43" s="2" t="s">
        <v>539</v>
      </c>
    </row>
    <row r="44" spans="1:4" ht="12.75" customHeight="1">
      <c r="A44" s="94" t="s">
        <v>537</v>
      </c>
      <c r="B44" s="67"/>
      <c r="C44" s="67"/>
      <c r="D44" s="2" t="s">
        <v>540</v>
      </c>
    </row>
    <row r="45" spans="1:4" ht="12.75" customHeight="1">
      <c r="A45" s="94" t="s">
        <v>403</v>
      </c>
      <c r="B45" s="67"/>
      <c r="C45" s="67"/>
      <c r="D45" s="2" t="s">
        <v>541</v>
      </c>
    </row>
    <row r="46" spans="1:4" ht="25.5" customHeight="1">
      <c r="A46" s="431" t="s">
        <v>404</v>
      </c>
      <c r="B46" s="431"/>
      <c r="C46" s="431"/>
      <c r="D46" s="2" t="s">
        <v>542</v>
      </c>
    </row>
    <row r="47" ht="12.75" customHeight="1">
      <c r="A47" s="11"/>
    </row>
  </sheetData>
  <sheetProtection/>
  <mergeCells count="2">
    <mergeCell ref="A5:A6"/>
    <mergeCell ref="A46:C4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6" topLeftCell="A7" activePane="bottomLeft" state="frozen"/>
      <selection pane="topLeft" activeCell="A1" sqref="A1:L1"/>
      <selection pane="bottomLeft" activeCell="A1" sqref="A1"/>
    </sheetView>
  </sheetViews>
  <sheetFormatPr defaultColWidth="11.421875" defaultRowHeight="12.75"/>
  <cols>
    <col min="1" max="1" width="7.421875" style="0" customWidth="1"/>
    <col min="2" max="2" width="8.57421875" style="0" bestFit="1" customWidth="1"/>
    <col min="3" max="3" width="9.8515625" style="0" bestFit="1" customWidth="1"/>
    <col min="4" max="4" width="15.421875" style="0" bestFit="1" customWidth="1"/>
    <col min="5" max="5" width="11.00390625" style="0" bestFit="1" customWidth="1"/>
    <col min="6" max="6" width="24.421875" style="0" bestFit="1" customWidth="1"/>
    <col min="7" max="7" width="15.00390625" style="0" bestFit="1" customWidth="1"/>
    <col min="8" max="8" width="47.8515625" style="0" bestFit="1" customWidth="1"/>
    <col min="9" max="9" width="15.7109375" style="0" bestFit="1" customWidth="1"/>
  </cols>
  <sheetData>
    <row r="1" ht="12.75">
      <c r="A1" t="s">
        <v>108</v>
      </c>
    </row>
    <row r="2" ht="12.75">
      <c r="A2" s="103" t="s">
        <v>736</v>
      </c>
    </row>
    <row r="5" spans="1:9" ht="24" customHeight="1">
      <c r="A5" s="384" t="s">
        <v>21</v>
      </c>
      <c r="B5" s="50" t="s">
        <v>0</v>
      </c>
      <c r="C5" s="107" t="s">
        <v>405</v>
      </c>
      <c r="D5" s="107" t="s">
        <v>400</v>
      </c>
      <c r="E5" s="107" t="s">
        <v>406</v>
      </c>
      <c r="F5" s="107" t="s">
        <v>407</v>
      </c>
      <c r="G5" s="107" t="s">
        <v>408</v>
      </c>
      <c r="H5" s="107" t="s">
        <v>409</v>
      </c>
      <c r="I5" s="107" t="s">
        <v>401</v>
      </c>
    </row>
    <row r="6" spans="1:9" s="74" customFormat="1" ht="12.75">
      <c r="A6" s="384"/>
      <c r="B6" s="432" t="s">
        <v>508</v>
      </c>
      <c r="C6" s="433"/>
      <c r="D6" s="434"/>
      <c r="E6" s="434"/>
      <c r="F6" s="434"/>
      <c r="G6" s="434"/>
      <c r="H6" s="434"/>
      <c r="I6" s="434"/>
    </row>
    <row r="7" spans="1:10" ht="12.75" customHeight="1">
      <c r="A7" s="14">
        <v>2000</v>
      </c>
      <c r="B7" s="226">
        <f aca="true" t="shared" si="0" ref="B7:B13">SUM(C7:I7)</f>
        <v>2614003</v>
      </c>
      <c r="C7" s="241">
        <v>28080</v>
      </c>
      <c r="D7" s="240">
        <v>505422</v>
      </c>
      <c r="E7" s="240">
        <v>799839</v>
      </c>
      <c r="F7" s="240">
        <v>576600</v>
      </c>
      <c r="G7" s="226">
        <v>0</v>
      </c>
      <c r="H7" s="240">
        <v>690517</v>
      </c>
      <c r="I7" s="240">
        <v>13545</v>
      </c>
      <c r="J7" s="68"/>
    </row>
    <row r="8" spans="1:10" ht="12.75" customHeight="1">
      <c r="A8" s="14">
        <v>2001</v>
      </c>
      <c r="B8" s="226">
        <f t="shared" si="0"/>
        <v>2942362</v>
      </c>
      <c r="C8" s="241">
        <v>29221</v>
      </c>
      <c r="D8" s="240">
        <v>553258</v>
      </c>
      <c r="E8" s="240">
        <v>1036791</v>
      </c>
      <c r="F8" s="240">
        <v>526713</v>
      </c>
      <c r="G8" s="240">
        <v>14502</v>
      </c>
      <c r="H8" s="240">
        <v>772757</v>
      </c>
      <c r="I8" s="240">
        <v>9120</v>
      </c>
      <c r="J8" s="68"/>
    </row>
    <row r="9" spans="1:10" ht="12.75" customHeight="1">
      <c r="A9" s="1">
        <v>2002</v>
      </c>
      <c r="B9" s="254">
        <f t="shared" si="0"/>
        <v>3135519</v>
      </c>
      <c r="C9" s="241">
        <v>21027</v>
      </c>
      <c r="D9" s="240">
        <v>568518</v>
      </c>
      <c r="E9" s="240">
        <v>1099134</v>
      </c>
      <c r="F9" s="240">
        <v>607375</v>
      </c>
      <c r="G9" s="240">
        <v>11718</v>
      </c>
      <c r="H9" s="240">
        <v>816826</v>
      </c>
      <c r="I9" s="240">
        <v>10921</v>
      </c>
      <c r="J9" s="68"/>
    </row>
    <row r="10" spans="1:10" ht="12.75" customHeight="1">
      <c r="A10" s="1">
        <v>2003</v>
      </c>
      <c r="B10" s="254">
        <f t="shared" si="0"/>
        <v>3266957</v>
      </c>
      <c r="C10" s="241">
        <v>30295</v>
      </c>
      <c r="D10" s="240">
        <v>543005</v>
      </c>
      <c r="E10" s="240">
        <v>1062135</v>
      </c>
      <c r="F10" s="240">
        <v>626398</v>
      </c>
      <c r="G10" s="240">
        <v>13181</v>
      </c>
      <c r="H10" s="240">
        <v>968033</v>
      </c>
      <c r="I10" s="240">
        <v>23910</v>
      </c>
      <c r="J10" s="68"/>
    </row>
    <row r="11" spans="1:10" s="32" customFormat="1" ht="12.75">
      <c r="A11" s="7">
        <v>2004</v>
      </c>
      <c r="B11" s="256">
        <f t="shared" si="0"/>
        <v>3179417</v>
      </c>
      <c r="C11" s="243">
        <v>34638</v>
      </c>
      <c r="D11" s="242">
        <v>599784</v>
      </c>
      <c r="E11" s="242">
        <v>1107858</v>
      </c>
      <c r="F11" s="242">
        <v>646567</v>
      </c>
      <c r="G11" s="242">
        <v>10145</v>
      </c>
      <c r="H11" s="242">
        <v>763764</v>
      </c>
      <c r="I11" s="242">
        <v>16661</v>
      </c>
      <c r="J11" s="68"/>
    </row>
    <row r="12" spans="1:10" ht="12.75" customHeight="1">
      <c r="A12" s="1">
        <v>2005</v>
      </c>
      <c r="B12" s="254">
        <f t="shared" si="0"/>
        <v>3316823</v>
      </c>
      <c r="C12" s="241">
        <v>28764</v>
      </c>
      <c r="D12" s="240">
        <v>598940</v>
      </c>
      <c r="E12" s="240">
        <v>1160627</v>
      </c>
      <c r="F12" s="240">
        <v>620153</v>
      </c>
      <c r="G12" s="240">
        <v>21063</v>
      </c>
      <c r="H12" s="240">
        <v>882874</v>
      </c>
      <c r="I12" s="240">
        <v>4402</v>
      </c>
      <c r="J12" s="68"/>
    </row>
    <row r="13" spans="1:10" ht="12.75" customHeight="1">
      <c r="A13" s="1">
        <v>2006</v>
      </c>
      <c r="B13" s="254">
        <f t="shared" si="0"/>
        <v>3243440</v>
      </c>
      <c r="C13" s="241">
        <v>37437</v>
      </c>
      <c r="D13" s="240">
        <v>570193</v>
      </c>
      <c r="E13" s="240">
        <v>1197794</v>
      </c>
      <c r="F13" s="240">
        <v>560414</v>
      </c>
      <c r="G13" s="240">
        <v>25005</v>
      </c>
      <c r="H13" s="240">
        <v>841668</v>
      </c>
      <c r="I13" s="240">
        <v>10929</v>
      </c>
      <c r="J13" s="68"/>
    </row>
    <row r="14" spans="1:10" ht="12.75" customHeight="1">
      <c r="A14" s="1">
        <v>2007</v>
      </c>
      <c r="B14" s="254">
        <v>3593949</v>
      </c>
      <c r="C14" s="241">
        <v>57160</v>
      </c>
      <c r="D14" s="240">
        <v>692554</v>
      </c>
      <c r="E14" s="240">
        <v>1041631</v>
      </c>
      <c r="F14" s="240">
        <v>841543</v>
      </c>
      <c r="G14" s="240">
        <v>34119</v>
      </c>
      <c r="H14" s="240">
        <v>906327</v>
      </c>
      <c r="I14" s="240">
        <v>20615</v>
      </c>
      <c r="J14" s="68"/>
    </row>
    <row r="15" spans="1:10" ht="12.75" customHeight="1">
      <c r="A15" s="1">
        <v>2008</v>
      </c>
      <c r="B15" s="254">
        <v>3916131</v>
      </c>
      <c r="C15" s="241">
        <v>70908</v>
      </c>
      <c r="D15" s="240">
        <v>687870</v>
      </c>
      <c r="E15" s="240">
        <v>1314897</v>
      </c>
      <c r="F15" s="240">
        <v>844543</v>
      </c>
      <c r="G15" s="240">
        <v>42415</v>
      </c>
      <c r="H15" s="240">
        <v>819550</v>
      </c>
      <c r="I15" s="240">
        <v>135948</v>
      </c>
      <c r="J15" s="68"/>
    </row>
    <row r="16" spans="1:10" s="32" customFormat="1" ht="12.75">
      <c r="A16" s="7">
        <v>2009</v>
      </c>
      <c r="B16" s="256">
        <v>4575221</v>
      </c>
      <c r="C16" s="243">
        <v>46904</v>
      </c>
      <c r="D16" s="242">
        <v>647756</v>
      </c>
      <c r="E16" s="242">
        <v>1555215</v>
      </c>
      <c r="F16" s="242">
        <v>1071291</v>
      </c>
      <c r="G16" s="242">
        <v>50849</v>
      </c>
      <c r="H16" s="242">
        <v>1154480</v>
      </c>
      <c r="I16" s="242">
        <v>48726</v>
      </c>
      <c r="J16" s="68"/>
    </row>
    <row r="17" spans="1:10" ht="12.75" customHeight="1">
      <c r="A17" s="1">
        <v>2010</v>
      </c>
      <c r="B17" s="254">
        <v>4321235</v>
      </c>
      <c r="C17" s="241">
        <v>41453</v>
      </c>
      <c r="D17" s="240">
        <v>725078</v>
      </c>
      <c r="E17" s="240">
        <v>1441781</v>
      </c>
      <c r="F17" s="240">
        <v>905708</v>
      </c>
      <c r="G17" s="240">
        <v>51601</v>
      </c>
      <c r="H17" s="240">
        <v>1117157</v>
      </c>
      <c r="I17" s="240">
        <v>38457</v>
      </c>
      <c r="J17" s="68"/>
    </row>
    <row r="18" spans="1:10" ht="12.75" customHeight="1">
      <c r="A18" s="1">
        <v>2011</v>
      </c>
      <c r="B18" s="254">
        <v>4307364</v>
      </c>
      <c r="C18" s="241">
        <v>51132</v>
      </c>
      <c r="D18" s="240">
        <v>702106</v>
      </c>
      <c r="E18" s="240">
        <v>1476543</v>
      </c>
      <c r="F18" s="240">
        <v>1001495</v>
      </c>
      <c r="G18" s="240">
        <v>45655</v>
      </c>
      <c r="H18" s="240">
        <v>1016110</v>
      </c>
      <c r="I18" s="240">
        <v>14323</v>
      </c>
      <c r="J18" s="68"/>
    </row>
    <row r="19" spans="1:10" ht="12.75" customHeight="1">
      <c r="A19" s="1">
        <v>2012</v>
      </c>
      <c r="B19" s="254">
        <v>4120141</v>
      </c>
      <c r="C19" s="241">
        <v>84356</v>
      </c>
      <c r="D19" s="240">
        <v>719690</v>
      </c>
      <c r="E19" s="240">
        <v>1445632</v>
      </c>
      <c r="F19" s="240">
        <v>868663</v>
      </c>
      <c r="G19" s="240">
        <v>52890</v>
      </c>
      <c r="H19" s="240">
        <v>942534</v>
      </c>
      <c r="I19" s="240">
        <v>6376</v>
      </c>
      <c r="J19" s="68"/>
    </row>
    <row r="20" spans="1:10" ht="12.75" customHeight="1">
      <c r="A20" s="1">
        <v>2013</v>
      </c>
      <c r="B20" s="254">
        <v>3959036</v>
      </c>
      <c r="C20" s="241">
        <v>37944</v>
      </c>
      <c r="D20" s="240">
        <v>687989</v>
      </c>
      <c r="E20" s="240">
        <v>1263197</v>
      </c>
      <c r="F20" s="240">
        <v>869784</v>
      </c>
      <c r="G20" s="240">
        <v>49218</v>
      </c>
      <c r="H20" s="240">
        <v>1027478</v>
      </c>
      <c r="I20" s="240">
        <v>13426</v>
      </c>
      <c r="J20" s="68"/>
    </row>
    <row r="21" spans="1:10" ht="12.75" customHeight="1">
      <c r="A21" s="1">
        <v>2014</v>
      </c>
      <c r="B21" s="254">
        <v>3841298</v>
      </c>
      <c r="C21" s="241">
        <v>49976</v>
      </c>
      <c r="D21" s="240">
        <v>797671</v>
      </c>
      <c r="E21" s="240">
        <v>1221725</v>
      </c>
      <c r="F21" s="240">
        <v>819938</v>
      </c>
      <c r="G21" s="240">
        <v>44857</v>
      </c>
      <c r="H21" s="240">
        <v>901939</v>
      </c>
      <c r="I21" s="240">
        <v>5192</v>
      </c>
      <c r="J21" s="68"/>
    </row>
    <row r="22" spans="1:10" ht="12.75" customHeight="1">
      <c r="A22" s="1">
        <v>2015</v>
      </c>
      <c r="B22" s="254">
        <v>4144933</v>
      </c>
      <c r="C22" s="241">
        <v>23928</v>
      </c>
      <c r="D22" s="240">
        <v>735567</v>
      </c>
      <c r="E22" s="240">
        <v>1325545</v>
      </c>
      <c r="F22" s="240">
        <v>959251</v>
      </c>
      <c r="G22" s="240">
        <v>52977</v>
      </c>
      <c r="H22" s="240">
        <v>1042949</v>
      </c>
      <c r="I22" s="240">
        <v>4690</v>
      </c>
      <c r="J22" s="68"/>
    </row>
    <row r="23" spans="1:10" ht="12.75" customHeight="1">
      <c r="A23" s="1">
        <v>2016</v>
      </c>
      <c r="B23" s="254">
        <v>3846235</v>
      </c>
      <c r="C23" s="241">
        <v>50905</v>
      </c>
      <c r="D23" s="240">
        <v>850413</v>
      </c>
      <c r="E23" s="240">
        <v>1099080</v>
      </c>
      <c r="F23" s="240">
        <v>829529</v>
      </c>
      <c r="G23" s="240">
        <v>53496</v>
      </c>
      <c r="H23" s="240">
        <v>957739</v>
      </c>
      <c r="I23" s="240">
        <v>5072</v>
      </c>
      <c r="J23" s="68"/>
    </row>
    <row r="24" spans="1:10" ht="12.75" customHeight="1">
      <c r="A24" s="1">
        <v>2017</v>
      </c>
      <c r="B24" s="254">
        <v>3845520</v>
      </c>
      <c r="C24" s="241">
        <v>26601</v>
      </c>
      <c r="D24" s="240">
        <v>863855</v>
      </c>
      <c r="E24" s="240">
        <v>1102303</v>
      </c>
      <c r="F24" s="240">
        <v>831352</v>
      </c>
      <c r="G24" s="240">
        <v>50484</v>
      </c>
      <c r="H24" s="240">
        <v>966470</v>
      </c>
      <c r="I24" s="240">
        <v>4456</v>
      </c>
      <c r="J24" s="68"/>
    </row>
    <row r="25" spans="1:9" ht="12.75" customHeight="1">
      <c r="A25" s="35"/>
      <c r="B25" s="4"/>
      <c r="C25" s="167"/>
      <c r="D25" s="4"/>
      <c r="E25" s="4"/>
      <c r="F25" s="4"/>
      <c r="G25" s="4"/>
      <c r="H25" s="4"/>
      <c r="I25" s="4"/>
    </row>
    <row r="26" spans="1:9" ht="12.75">
      <c r="A26" t="s">
        <v>285</v>
      </c>
      <c r="C26" s="109"/>
      <c r="I26" s="33"/>
    </row>
    <row r="27" spans="1:3" ht="12.75">
      <c r="A27" s="221" t="s">
        <v>648</v>
      </c>
      <c r="B27" s="109"/>
      <c r="C27" s="109"/>
    </row>
    <row r="28" ht="12.75">
      <c r="C28" s="109"/>
    </row>
    <row r="29" ht="12.75">
      <c r="C29" s="109"/>
    </row>
    <row r="30" ht="12.75">
      <c r="C30" s="109"/>
    </row>
    <row r="31" ht="12.75">
      <c r="C31" s="109"/>
    </row>
    <row r="32" ht="12.75">
      <c r="C32" s="109"/>
    </row>
    <row r="33" ht="12.75">
      <c r="C33" s="109"/>
    </row>
    <row r="34" ht="12.75">
      <c r="C34" s="109"/>
    </row>
    <row r="35" ht="12.75">
      <c r="C35" s="109"/>
    </row>
    <row r="36" ht="12.75">
      <c r="C36" s="109"/>
    </row>
    <row r="37" ht="12.75">
      <c r="C37" s="109"/>
    </row>
    <row r="38" ht="12.75">
      <c r="C38" s="109"/>
    </row>
    <row r="39" ht="12.75">
      <c r="C39" s="109"/>
    </row>
    <row r="40" ht="12.75">
      <c r="C40" s="109"/>
    </row>
    <row r="41" ht="12.75">
      <c r="C41" s="109"/>
    </row>
    <row r="42" ht="12.75">
      <c r="C42" s="109"/>
    </row>
    <row r="43" ht="12.75">
      <c r="C43" s="109"/>
    </row>
    <row r="44" ht="12.75">
      <c r="C44" s="109"/>
    </row>
    <row r="45" ht="12.75">
      <c r="C45" s="109"/>
    </row>
    <row r="46" ht="12.75">
      <c r="C46" s="109"/>
    </row>
    <row r="47" ht="12.75">
      <c r="C47" s="109"/>
    </row>
    <row r="48" ht="12.75">
      <c r="C48" s="109"/>
    </row>
    <row r="49" ht="12.75">
      <c r="C49" s="109"/>
    </row>
    <row r="50" ht="12.75">
      <c r="C50" s="109"/>
    </row>
    <row r="51" ht="12.75">
      <c r="C51" s="109"/>
    </row>
    <row r="52" ht="12.75">
      <c r="C52" s="109"/>
    </row>
    <row r="53" ht="12.75">
      <c r="C53" s="109"/>
    </row>
  </sheetData>
  <sheetProtection/>
  <mergeCells count="2">
    <mergeCell ref="A5:A6"/>
    <mergeCell ref="B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7.57421875" style="2" bestFit="1" customWidth="1"/>
    <col min="3" max="3" width="12.140625" style="2" customWidth="1"/>
    <col min="4" max="4" width="12.8515625" style="2" bestFit="1" customWidth="1"/>
    <col min="5" max="5" width="13.28125" style="2" bestFit="1" customWidth="1"/>
    <col min="6" max="6" width="11.421875" style="2" bestFit="1" customWidth="1"/>
    <col min="7" max="7" width="15.28125" style="2" bestFit="1" customWidth="1"/>
    <col min="8" max="8" width="11.8515625" style="2" bestFit="1" customWidth="1"/>
    <col min="9" max="9" width="10.421875" style="2" bestFit="1" customWidth="1"/>
    <col min="10" max="10" width="12.7109375" style="2" customWidth="1"/>
    <col min="11" max="16384" width="11.421875" style="2" customWidth="1"/>
  </cols>
  <sheetData>
    <row r="1" ht="12.75" customHeight="1">
      <c r="A1" s="11" t="s">
        <v>44</v>
      </c>
    </row>
    <row r="2" ht="12.75" customHeight="1">
      <c r="A2" s="194" t="s">
        <v>739</v>
      </c>
    </row>
    <row r="5" spans="1:10" s="3" customFormat="1" ht="24.75" customHeight="1">
      <c r="A5" s="1" t="s">
        <v>21</v>
      </c>
      <c r="B5" s="50" t="s">
        <v>23</v>
      </c>
      <c r="C5" s="168" t="s">
        <v>240</v>
      </c>
      <c r="D5" s="50" t="s">
        <v>241</v>
      </c>
      <c r="E5" s="50" t="s">
        <v>81</v>
      </c>
      <c r="F5" s="50" t="s">
        <v>48</v>
      </c>
      <c r="G5" s="120" t="s">
        <v>294</v>
      </c>
      <c r="H5" s="50" t="s">
        <v>242</v>
      </c>
      <c r="I5" s="50" t="s">
        <v>313</v>
      </c>
      <c r="J5" s="1"/>
    </row>
    <row r="6" spans="1:13" ht="12.75" customHeight="1">
      <c r="A6" s="1">
        <v>1960</v>
      </c>
      <c r="B6" s="226">
        <v>2435</v>
      </c>
      <c r="C6" s="227" t="s">
        <v>24</v>
      </c>
      <c r="D6" s="226">
        <v>1947</v>
      </c>
      <c r="E6" s="226" t="s">
        <v>25</v>
      </c>
      <c r="F6" s="226" t="s">
        <v>26</v>
      </c>
      <c r="G6" s="226">
        <v>273</v>
      </c>
      <c r="H6" s="226" t="s">
        <v>25</v>
      </c>
      <c r="I6" s="226">
        <v>215</v>
      </c>
      <c r="J6" s="4"/>
      <c r="M6" s="66"/>
    </row>
    <row r="7" spans="1:10" ht="12.75" customHeight="1">
      <c r="A7" s="1">
        <v>1970</v>
      </c>
      <c r="B7" s="226">
        <v>3763</v>
      </c>
      <c r="C7" s="227">
        <v>687</v>
      </c>
      <c r="D7" s="226">
        <v>2412</v>
      </c>
      <c r="E7" s="226" t="s">
        <v>25</v>
      </c>
      <c r="F7" s="226" t="s">
        <v>25</v>
      </c>
      <c r="G7" s="226">
        <v>318</v>
      </c>
      <c r="H7" s="226" t="s">
        <v>25</v>
      </c>
      <c r="I7" s="226">
        <v>346</v>
      </c>
      <c r="J7" s="4"/>
    </row>
    <row r="8" spans="1:10" s="6" customFormat="1" ht="24" customHeight="1">
      <c r="A8" s="7">
        <v>1980</v>
      </c>
      <c r="B8" s="228">
        <v>4337</v>
      </c>
      <c r="C8" s="229">
        <v>698</v>
      </c>
      <c r="D8" s="228">
        <v>1960</v>
      </c>
      <c r="E8" s="228">
        <v>39</v>
      </c>
      <c r="F8" s="228">
        <v>519</v>
      </c>
      <c r="G8" s="228">
        <v>750</v>
      </c>
      <c r="H8" s="226" t="s">
        <v>25</v>
      </c>
      <c r="I8" s="228">
        <v>371</v>
      </c>
      <c r="J8" s="8"/>
    </row>
    <row r="9" spans="1:10" s="6" customFormat="1" ht="12.75">
      <c r="A9" s="7" t="s">
        <v>27</v>
      </c>
      <c r="B9" s="228">
        <v>4153</v>
      </c>
      <c r="C9" s="229">
        <v>739</v>
      </c>
      <c r="D9" s="228">
        <v>1892</v>
      </c>
      <c r="E9" s="228">
        <v>65</v>
      </c>
      <c r="F9" s="228">
        <v>403</v>
      </c>
      <c r="G9" s="228">
        <v>567</v>
      </c>
      <c r="H9" s="226" t="s">
        <v>25</v>
      </c>
      <c r="I9" s="228">
        <v>487</v>
      </c>
      <c r="J9" s="8"/>
    </row>
    <row r="10" spans="1:10" ht="12.75" customHeight="1">
      <c r="A10" s="1" t="s">
        <v>28</v>
      </c>
      <c r="B10" s="226">
        <v>4156</v>
      </c>
      <c r="C10" s="227">
        <v>700</v>
      </c>
      <c r="D10" s="226">
        <v>1949</v>
      </c>
      <c r="E10" s="226">
        <v>61</v>
      </c>
      <c r="F10" s="226">
        <v>380</v>
      </c>
      <c r="G10" s="226">
        <v>577</v>
      </c>
      <c r="H10" s="226" t="s">
        <v>25</v>
      </c>
      <c r="I10" s="226">
        <v>489</v>
      </c>
      <c r="J10" s="4"/>
    </row>
    <row r="11" spans="1:10" ht="12.75" customHeight="1">
      <c r="A11" s="1" t="s">
        <v>29</v>
      </c>
      <c r="B11" s="226">
        <v>4341</v>
      </c>
      <c r="C11" s="227">
        <v>738</v>
      </c>
      <c r="D11" s="226">
        <v>1985</v>
      </c>
      <c r="E11" s="226">
        <v>58</v>
      </c>
      <c r="F11" s="226">
        <v>422</v>
      </c>
      <c r="G11" s="226">
        <v>629</v>
      </c>
      <c r="H11" s="226" t="s">
        <v>25</v>
      </c>
      <c r="I11" s="226">
        <v>509</v>
      </c>
      <c r="J11" s="4"/>
    </row>
    <row r="12" spans="1:10" ht="12.75" customHeight="1">
      <c r="A12" s="1" t="s">
        <v>30</v>
      </c>
      <c r="B12" s="226">
        <v>4538</v>
      </c>
      <c r="C12" s="227">
        <v>768</v>
      </c>
      <c r="D12" s="226">
        <v>1986</v>
      </c>
      <c r="E12" s="226">
        <v>61</v>
      </c>
      <c r="F12" s="226">
        <v>423</v>
      </c>
      <c r="G12" s="226">
        <v>738</v>
      </c>
      <c r="H12" s="226">
        <v>16</v>
      </c>
      <c r="I12" s="226">
        <v>546</v>
      </c>
      <c r="J12" s="4"/>
    </row>
    <row r="13" spans="1:10" s="6" customFormat="1" ht="12.75">
      <c r="A13" s="7" t="s">
        <v>31</v>
      </c>
      <c r="B13" s="228">
        <v>4612</v>
      </c>
      <c r="C13" s="229">
        <v>778</v>
      </c>
      <c r="D13" s="228">
        <v>1914</v>
      </c>
      <c r="E13" s="228">
        <v>62</v>
      </c>
      <c r="F13" s="228">
        <v>458</v>
      </c>
      <c r="G13" s="228">
        <v>796</v>
      </c>
      <c r="H13" s="228">
        <v>37</v>
      </c>
      <c r="I13" s="228">
        <v>567</v>
      </c>
      <c r="J13" s="8"/>
    </row>
    <row r="14" spans="1:10" ht="12.75" customHeight="1">
      <c r="A14" s="1" t="s">
        <v>32</v>
      </c>
      <c r="B14" s="226">
        <v>4683</v>
      </c>
      <c r="C14" s="227">
        <v>801</v>
      </c>
      <c r="D14" s="226">
        <v>1963</v>
      </c>
      <c r="E14" s="226">
        <v>69</v>
      </c>
      <c r="F14" s="226">
        <v>450</v>
      </c>
      <c r="G14" s="226">
        <v>783</v>
      </c>
      <c r="H14" s="226">
        <v>35</v>
      </c>
      <c r="I14" s="226">
        <v>582</v>
      </c>
      <c r="J14" s="4"/>
    </row>
    <row r="15" spans="1:10" ht="12.75" customHeight="1">
      <c r="A15" s="1" t="s">
        <v>33</v>
      </c>
      <c r="B15" s="226">
        <v>4737</v>
      </c>
      <c r="C15" s="227">
        <v>786</v>
      </c>
      <c r="D15" s="226">
        <v>1998</v>
      </c>
      <c r="E15" s="226">
        <v>66</v>
      </c>
      <c r="F15" s="226">
        <v>474</v>
      </c>
      <c r="G15" s="226">
        <v>776</v>
      </c>
      <c r="H15" s="226">
        <v>45</v>
      </c>
      <c r="I15" s="226">
        <v>592</v>
      </c>
      <c r="J15" s="4"/>
    </row>
    <row r="16" spans="1:10" ht="12.75" customHeight="1">
      <c r="A16" s="1" t="s">
        <v>34</v>
      </c>
      <c r="B16" s="226">
        <v>4743</v>
      </c>
      <c r="C16" s="227">
        <v>788</v>
      </c>
      <c r="D16" s="226">
        <v>2021</v>
      </c>
      <c r="E16" s="226">
        <v>76</v>
      </c>
      <c r="F16" s="226">
        <v>453</v>
      </c>
      <c r="G16" s="226">
        <v>764</v>
      </c>
      <c r="H16" s="226">
        <v>44</v>
      </c>
      <c r="I16" s="226">
        <v>597</v>
      </c>
      <c r="J16" s="4"/>
    </row>
    <row r="17" spans="1:10" ht="12.75" customHeight="1">
      <c r="A17" s="1" t="s">
        <v>35</v>
      </c>
      <c r="B17" s="226">
        <v>4702</v>
      </c>
      <c r="C17" s="227">
        <v>795</v>
      </c>
      <c r="D17" s="226">
        <v>2048</v>
      </c>
      <c r="E17" s="226">
        <v>72</v>
      </c>
      <c r="F17" s="226">
        <v>421</v>
      </c>
      <c r="G17" s="226">
        <v>693</v>
      </c>
      <c r="H17" s="226">
        <v>57</v>
      </c>
      <c r="I17" s="226">
        <v>616</v>
      </c>
      <c r="J17" s="4"/>
    </row>
    <row r="18" spans="1:10" s="6" customFormat="1" ht="24.75" customHeight="1">
      <c r="A18" s="7" t="s">
        <v>36</v>
      </c>
      <c r="B18" s="228">
        <v>4775</v>
      </c>
      <c r="C18" s="229">
        <v>826</v>
      </c>
      <c r="D18" s="228">
        <v>2053</v>
      </c>
      <c r="E18" s="228">
        <v>67</v>
      </c>
      <c r="F18" s="228">
        <v>433</v>
      </c>
      <c r="G18" s="228">
        <v>705</v>
      </c>
      <c r="H18" s="228">
        <v>40</v>
      </c>
      <c r="I18" s="228">
        <v>651</v>
      </c>
      <c r="J18" s="8"/>
    </row>
    <row r="19" spans="1:10" ht="12.75" customHeight="1">
      <c r="A19" s="1" t="s">
        <v>37</v>
      </c>
      <c r="B19" s="226">
        <v>4885</v>
      </c>
      <c r="C19" s="227">
        <v>862</v>
      </c>
      <c r="D19" s="226">
        <v>2111</v>
      </c>
      <c r="E19" s="226">
        <v>71</v>
      </c>
      <c r="F19" s="226">
        <v>423</v>
      </c>
      <c r="G19" s="226">
        <v>700</v>
      </c>
      <c r="H19" s="226">
        <v>39</v>
      </c>
      <c r="I19" s="226">
        <v>679</v>
      </c>
      <c r="J19" s="4"/>
    </row>
    <row r="20" spans="1:10" ht="12.75" customHeight="1">
      <c r="A20" s="1" t="s">
        <v>38</v>
      </c>
      <c r="B20" s="226">
        <v>4937</v>
      </c>
      <c r="C20" s="227">
        <v>862</v>
      </c>
      <c r="D20" s="226">
        <v>2122</v>
      </c>
      <c r="E20" s="226">
        <v>102</v>
      </c>
      <c r="F20" s="226">
        <v>430</v>
      </c>
      <c r="G20" s="226">
        <v>686</v>
      </c>
      <c r="H20" s="226">
        <v>51</v>
      </c>
      <c r="I20" s="226">
        <v>684</v>
      </c>
      <c r="J20" s="4"/>
    </row>
    <row r="21" spans="1:10" ht="12.75" customHeight="1">
      <c r="A21" s="1" t="s">
        <v>39</v>
      </c>
      <c r="B21" s="226">
        <v>5168</v>
      </c>
      <c r="C21" s="227">
        <v>811</v>
      </c>
      <c r="D21" s="226">
        <v>2218</v>
      </c>
      <c r="E21" s="226">
        <v>111</v>
      </c>
      <c r="F21" s="226">
        <v>452</v>
      </c>
      <c r="G21" s="226">
        <v>810</v>
      </c>
      <c r="H21" s="226">
        <v>42</v>
      </c>
      <c r="I21" s="226">
        <v>724</v>
      </c>
      <c r="J21" s="4"/>
    </row>
    <row r="22" spans="1:10" ht="12.75" customHeight="1">
      <c r="A22" s="1" t="s">
        <v>40</v>
      </c>
      <c r="B22" s="226">
        <v>5244</v>
      </c>
      <c r="C22" s="227">
        <v>834</v>
      </c>
      <c r="D22" s="226">
        <v>2266</v>
      </c>
      <c r="E22" s="226">
        <v>110</v>
      </c>
      <c r="F22" s="226">
        <v>437</v>
      </c>
      <c r="G22" s="226">
        <v>800</v>
      </c>
      <c r="H22" s="226">
        <v>59</v>
      </c>
      <c r="I22" s="226">
        <v>738</v>
      </c>
      <c r="J22" s="4"/>
    </row>
    <row r="23" spans="1:10" s="6" customFormat="1" ht="12.75">
      <c r="A23" s="7" t="s">
        <v>41</v>
      </c>
      <c r="B23" s="228">
        <v>5217</v>
      </c>
      <c r="C23" s="229">
        <v>815</v>
      </c>
      <c r="D23" s="228">
        <v>2235</v>
      </c>
      <c r="E23" s="228">
        <v>119</v>
      </c>
      <c r="F23" s="228">
        <v>422</v>
      </c>
      <c r="G23" s="228">
        <v>817</v>
      </c>
      <c r="H23" s="228">
        <v>65</v>
      </c>
      <c r="I23" s="228">
        <v>744</v>
      </c>
      <c r="J23" s="8"/>
    </row>
    <row r="24" spans="1:10" ht="12.75" customHeight="1">
      <c r="A24" s="1" t="s">
        <v>42</v>
      </c>
      <c r="B24" s="226">
        <v>5194</v>
      </c>
      <c r="C24" s="227">
        <v>799</v>
      </c>
      <c r="D24" s="230">
        <v>2236</v>
      </c>
      <c r="E24" s="227">
        <v>116</v>
      </c>
      <c r="F24" s="226">
        <v>438</v>
      </c>
      <c r="G24" s="226">
        <v>838</v>
      </c>
      <c r="H24" s="226">
        <v>72</v>
      </c>
      <c r="I24" s="226">
        <v>695</v>
      </c>
      <c r="J24" s="4"/>
    </row>
    <row r="25" spans="1:10" ht="12.75" customHeight="1">
      <c r="A25" s="1" t="s">
        <v>43</v>
      </c>
      <c r="B25" s="226">
        <v>5158</v>
      </c>
      <c r="C25" s="227">
        <v>786</v>
      </c>
      <c r="D25" s="230">
        <v>2239</v>
      </c>
      <c r="E25" s="226">
        <v>114</v>
      </c>
      <c r="F25" s="226">
        <v>411</v>
      </c>
      <c r="G25" s="226">
        <v>825</v>
      </c>
      <c r="H25" s="226">
        <v>84</v>
      </c>
      <c r="I25" s="226">
        <v>699</v>
      </c>
      <c r="J25" s="4"/>
    </row>
    <row r="26" spans="1:10" ht="12.75" customHeight="1">
      <c r="A26" s="1" t="s">
        <v>273</v>
      </c>
      <c r="B26" s="226">
        <f>SUM(C26:I26)</f>
        <v>5069</v>
      </c>
      <c r="C26" s="227">
        <f>711+25</f>
        <v>736</v>
      </c>
      <c r="D26" s="230">
        <v>2153</v>
      </c>
      <c r="E26" s="226">
        <v>97</v>
      </c>
      <c r="F26" s="226">
        <v>417</v>
      </c>
      <c r="G26" s="226">
        <f>732+126</f>
        <v>858</v>
      </c>
      <c r="H26" s="226">
        <v>78</v>
      </c>
      <c r="I26" s="226">
        <v>730</v>
      </c>
      <c r="J26" s="4"/>
    </row>
    <row r="27" spans="1:10" ht="12.75" customHeight="1">
      <c r="A27" s="1" t="s">
        <v>316</v>
      </c>
      <c r="B27" s="226">
        <v>5016</v>
      </c>
      <c r="C27" s="227">
        <v>714</v>
      </c>
      <c r="D27" s="226">
        <v>2134</v>
      </c>
      <c r="E27" s="226">
        <v>81</v>
      </c>
      <c r="F27" s="226">
        <v>422</v>
      </c>
      <c r="G27" s="226">
        <v>842</v>
      </c>
      <c r="H27" s="226">
        <v>77</v>
      </c>
      <c r="I27" s="226">
        <v>746</v>
      </c>
      <c r="J27" s="4"/>
    </row>
    <row r="28" spans="1:10" s="6" customFormat="1" ht="24" customHeight="1">
      <c r="A28" s="7" t="s">
        <v>489</v>
      </c>
      <c r="B28" s="228">
        <v>4960</v>
      </c>
      <c r="C28" s="229">
        <v>748</v>
      </c>
      <c r="D28" s="228">
        <v>2067</v>
      </c>
      <c r="E28" s="228">
        <v>78</v>
      </c>
      <c r="F28" s="228">
        <v>396</v>
      </c>
      <c r="G28" s="228">
        <v>861</v>
      </c>
      <c r="H28" s="228">
        <v>72</v>
      </c>
      <c r="I28" s="228">
        <v>738</v>
      </c>
      <c r="J28" s="8"/>
    </row>
    <row r="29" spans="1:10" ht="12.75" customHeight="1">
      <c r="A29" s="123" t="s">
        <v>513</v>
      </c>
      <c r="B29" s="226">
        <v>4898</v>
      </c>
      <c r="C29" s="227">
        <v>725</v>
      </c>
      <c r="D29" s="226">
        <v>2014</v>
      </c>
      <c r="E29" s="226">
        <v>84</v>
      </c>
      <c r="F29" s="226">
        <v>389</v>
      </c>
      <c r="G29" s="226">
        <v>885</v>
      </c>
      <c r="H29" s="226">
        <v>60</v>
      </c>
      <c r="I29" s="226">
        <v>741</v>
      </c>
      <c r="J29" s="4"/>
    </row>
    <row r="30" spans="1:10" ht="12.75" customHeight="1">
      <c r="A30" s="123" t="s">
        <v>593</v>
      </c>
      <c r="B30" s="226">
        <v>4890</v>
      </c>
      <c r="C30" s="227">
        <v>747</v>
      </c>
      <c r="D30" s="226">
        <v>1980</v>
      </c>
      <c r="E30" s="226">
        <v>81</v>
      </c>
      <c r="F30" s="226">
        <v>398</v>
      </c>
      <c r="G30" s="226">
        <v>854</v>
      </c>
      <c r="H30" s="226">
        <v>66</v>
      </c>
      <c r="I30" s="226">
        <v>764</v>
      </c>
      <c r="J30" s="4"/>
    </row>
    <row r="31" spans="1:10" ht="12.75" customHeight="1">
      <c r="A31" s="39" t="s">
        <v>633</v>
      </c>
      <c r="B31" s="226">
        <v>4810</v>
      </c>
      <c r="C31" s="227">
        <v>728</v>
      </c>
      <c r="D31" s="226">
        <v>1928</v>
      </c>
      <c r="E31" s="226">
        <v>79</v>
      </c>
      <c r="F31" s="226">
        <v>384</v>
      </c>
      <c r="G31" s="226">
        <v>838</v>
      </c>
      <c r="H31" s="226">
        <v>65</v>
      </c>
      <c r="I31" s="226">
        <v>788</v>
      </c>
      <c r="J31" s="4"/>
    </row>
    <row r="32" spans="1:9" ht="12.75" customHeight="1">
      <c r="A32" s="39" t="s">
        <v>649</v>
      </c>
      <c r="B32" s="226">
        <v>4778</v>
      </c>
      <c r="C32" s="227">
        <v>740</v>
      </c>
      <c r="D32" s="226">
        <v>1925</v>
      </c>
      <c r="E32" s="226">
        <v>87</v>
      </c>
      <c r="F32" s="226">
        <v>420</v>
      </c>
      <c r="G32" s="226">
        <v>769</v>
      </c>
      <c r="H32" s="226">
        <v>58</v>
      </c>
      <c r="I32" s="226">
        <v>779</v>
      </c>
    </row>
    <row r="33" spans="1:9" ht="12.75" customHeight="1">
      <c r="A33" s="39" t="s">
        <v>678</v>
      </c>
      <c r="B33" s="226">
        <v>4765</v>
      </c>
      <c r="C33" s="227">
        <v>778</v>
      </c>
      <c r="D33" s="226">
        <v>1938</v>
      </c>
      <c r="E33" s="226">
        <v>80</v>
      </c>
      <c r="F33" s="226">
        <v>407</v>
      </c>
      <c r="G33" s="226">
        <v>732</v>
      </c>
      <c r="H33" s="226">
        <v>74</v>
      </c>
      <c r="I33" s="226">
        <v>756</v>
      </c>
    </row>
    <row r="34" spans="1:9" ht="12.75" customHeight="1">
      <c r="A34" s="39" t="s">
        <v>688</v>
      </c>
      <c r="B34" s="226">
        <v>4756</v>
      </c>
      <c r="C34" s="227">
        <v>757</v>
      </c>
      <c r="D34" s="226">
        <v>1956</v>
      </c>
      <c r="E34" s="226">
        <v>82</v>
      </c>
      <c r="F34" s="226">
        <v>415</v>
      </c>
      <c r="G34" s="226">
        <v>719</v>
      </c>
      <c r="H34" s="226">
        <v>56</v>
      </c>
      <c r="I34" s="226">
        <v>771</v>
      </c>
    </row>
    <row r="35" spans="1:10" ht="12.75" customHeight="1">
      <c r="A35" s="39" t="s">
        <v>738</v>
      </c>
      <c r="B35" s="226">
        <v>4760</v>
      </c>
      <c r="C35" s="227">
        <v>745</v>
      </c>
      <c r="D35" s="226">
        <v>1963</v>
      </c>
      <c r="E35" s="226">
        <v>86</v>
      </c>
      <c r="F35" s="226">
        <v>393</v>
      </c>
      <c r="G35" s="226">
        <v>732</v>
      </c>
      <c r="H35" s="226">
        <v>62</v>
      </c>
      <c r="I35" s="226">
        <v>779</v>
      </c>
      <c r="J35" s="13"/>
    </row>
    <row r="36" spans="1:10" ht="12.75" customHeight="1">
      <c r="A36" s="9"/>
      <c r="B36" s="1"/>
      <c r="C36" s="75"/>
      <c r="D36" s="13"/>
      <c r="E36" s="14"/>
      <c r="F36" s="13"/>
      <c r="G36" s="13"/>
      <c r="I36" s="13"/>
      <c r="J36" s="13"/>
    </row>
    <row r="37" spans="1:10" ht="12.75" customHeight="1">
      <c r="A37" s="11" t="s">
        <v>292</v>
      </c>
      <c r="C37" s="67"/>
      <c r="I37" s="12"/>
      <c r="J37" s="12"/>
    </row>
    <row r="38" spans="1:3" ht="12.75" customHeight="1">
      <c r="A38" s="11" t="s">
        <v>293</v>
      </c>
      <c r="C38" s="67"/>
    </row>
    <row r="39" ht="12.75" customHeight="1">
      <c r="C39" s="67"/>
    </row>
    <row r="40" ht="12.75" customHeight="1">
      <c r="C40" s="67"/>
    </row>
    <row r="41" spans="1:3" ht="12.75" customHeight="1">
      <c r="A41" s="378" t="s">
        <v>314</v>
      </c>
      <c r="C41" s="67"/>
    </row>
    <row r="42" spans="1:3" ht="12.75" customHeight="1">
      <c r="A42" s="9" t="s">
        <v>45</v>
      </c>
      <c r="C42" s="67" t="s">
        <v>566</v>
      </c>
    </row>
    <row r="43" spans="1:3" ht="12.75" customHeight="1">
      <c r="A43" s="15" t="s">
        <v>46</v>
      </c>
      <c r="C43" s="67" t="s">
        <v>567</v>
      </c>
    </row>
    <row r="44" spans="1:3" ht="12.75" customHeight="1">
      <c r="A44" s="11" t="s">
        <v>279</v>
      </c>
      <c r="C44" s="67" t="s">
        <v>568</v>
      </c>
    </row>
    <row r="45" spans="1:3" ht="12.75" customHeight="1">
      <c r="A45" s="65" t="s">
        <v>657</v>
      </c>
      <c r="C45" s="67"/>
    </row>
    <row r="46" spans="3:20" ht="12.75" customHeight="1">
      <c r="C46" s="67"/>
      <c r="M46" s="67"/>
      <c r="N46" s="67"/>
      <c r="O46" s="67"/>
      <c r="P46" s="67"/>
      <c r="Q46" s="67"/>
      <c r="R46" s="67"/>
      <c r="S46" s="67"/>
      <c r="T46" s="67"/>
    </row>
    <row r="47" spans="3:20" ht="12.75" customHeight="1">
      <c r="C47" s="67"/>
      <c r="M47" s="67"/>
      <c r="N47" s="67"/>
      <c r="O47" s="67"/>
      <c r="P47" s="67"/>
      <c r="Q47" s="67"/>
      <c r="R47" s="67"/>
      <c r="S47" s="67"/>
      <c r="T47" s="67"/>
    </row>
    <row r="48" spans="3:20" ht="12.75" customHeight="1">
      <c r="C48" s="67"/>
      <c r="M48" s="67"/>
      <c r="N48" s="67"/>
      <c r="O48" s="67"/>
      <c r="P48" s="67"/>
      <c r="Q48" s="67"/>
      <c r="R48" s="67"/>
      <c r="S48" s="67"/>
      <c r="T48" s="67"/>
    </row>
    <row r="49" spans="3:20" ht="12.75" customHeight="1">
      <c r="C49" s="67"/>
      <c r="D49" s="124" t="s">
        <v>64</v>
      </c>
      <c r="M49" s="67"/>
      <c r="N49" s="67"/>
      <c r="O49" s="67"/>
      <c r="P49" s="67"/>
      <c r="Q49" s="67"/>
      <c r="R49" s="67"/>
      <c r="S49" s="67"/>
      <c r="T49" s="67"/>
    </row>
    <row r="50" spans="3:20" ht="12.75" customHeight="1">
      <c r="C50" s="67"/>
      <c r="M50" s="129"/>
      <c r="N50" s="353"/>
      <c r="O50" s="353"/>
      <c r="P50" s="353"/>
      <c r="Q50" s="353"/>
      <c r="R50" s="353"/>
      <c r="S50" s="353"/>
      <c r="T50" s="353"/>
    </row>
    <row r="51" spans="3:20" ht="12.75" customHeight="1">
      <c r="C51" s="67"/>
      <c r="M51" s="67"/>
      <c r="N51" s="67"/>
      <c r="O51" s="67"/>
      <c r="P51" s="67"/>
      <c r="Q51" s="67"/>
      <c r="R51" s="67"/>
      <c r="S51" s="67"/>
      <c r="T51" s="67"/>
    </row>
    <row r="52" spans="3:20" ht="12.75" customHeight="1">
      <c r="C52" s="67"/>
      <c r="M52" s="67"/>
      <c r="N52" s="67"/>
      <c r="O52" s="67"/>
      <c r="P52" s="67"/>
      <c r="Q52" s="67"/>
      <c r="R52" s="67"/>
      <c r="S52" s="67"/>
      <c r="T52" s="67"/>
    </row>
    <row r="53" ht="12.75" customHeight="1">
      <c r="C53" s="67"/>
    </row>
    <row r="54" ht="12.75" customHeight="1">
      <c r="C54" s="67"/>
    </row>
    <row r="55" ht="12.75" customHeight="1">
      <c r="C55" s="67"/>
    </row>
    <row r="56" ht="12.75" customHeight="1">
      <c r="C56" s="67"/>
    </row>
    <row r="57" ht="12.75" customHeight="1">
      <c r="C57" s="67"/>
    </row>
    <row r="58" ht="12.75" customHeight="1">
      <c r="C58" s="67"/>
    </row>
    <row r="59" ht="12.75" customHeight="1">
      <c r="C59" s="67"/>
    </row>
    <row r="60" ht="12.75" customHeight="1">
      <c r="C60" s="67"/>
    </row>
    <row r="61" ht="12.75" customHeight="1">
      <c r="C61" s="67"/>
    </row>
    <row r="62" ht="12.75" customHeight="1">
      <c r="C62" s="67"/>
    </row>
    <row r="63" ht="12.75" customHeight="1">
      <c r="C63" s="67"/>
    </row>
    <row r="64" ht="12.75" customHeight="1">
      <c r="C64" s="67"/>
    </row>
    <row r="65" ht="12.75" customHeight="1">
      <c r="C65" s="67"/>
    </row>
    <row r="66" ht="12.75" customHeight="1">
      <c r="C66" s="67"/>
    </row>
    <row r="67" ht="12.75" customHeight="1">
      <c r="C67" s="67"/>
    </row>
    <row r="68" ht="12.75" customHeight="1">
      <c r="C68" s="67"/>
    </row>
    <row r="69" ht="12.75" customHeight="1">
      <c r="C69" s="67"/>
    </row>
    <row r="70" ht="12.75" customHeight="1">
      <c r="C70" s="67"/>
    </row>
    <row r="71" ht="12.75" customHeight="1">
      <c r="C71" s="6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20.7109375" style="2" customWidth="1"/>
    <col min="3" max="3" width="28.7109375" style="2" customWidth="1"/>
    <col min="4" max="4" width="11.7109375" style="2" customWidth="1"/>
    <col min="5" max="5" width="13.7109375" style="2" customWidth="1"/>
    <col min="6" max="6" width="31.7109375" style="2" customWidth="1"/>
    <col min="7" max="7" width="38.7109375" style="2" customWidth="1"/>
    <col min="8" max="8" width="24.7109375" style="2" customWidth="1"/>
    <col min="9" max="9" width="11.7109375" style="2" customWidth="1"/>
    <col min="10" max="10" width="19.57421875" style="2" customWidth="1"/>
    <col min="11" max="16384" width="11.421875" style="2" customWidth="1"/>
  </cols>
  <sheetData>
    <row r="1" ht="12.75" customHeight="1">
      <c r="A1" s="11" t="s">
        <v>44</v>
      </c>
    </row>
    <row r="2" ht="12.75" customHeight="1">
      <c r="A2" s="11" t="s">
        <v>49</v>
      </c>
    </row>
    <row r="5" spans="1:10" ht="24" customHeight="1">
      <c r="A5" s="384" t="s">
        <v>21</v>
      </c>
      <c r="B5" s="385" t="s">
        <v>248</v>
      </c>
      <c r="C5" s="383" t="s">
        <v>47</v>
      </c>
      <c r="D5" s="383"/>
      <c r="E5" s="383"/>
      <c r="F5" s="383"/>
      <c r="G5" s="383"/>
      <c r="H5" s="383"/>
      <c r="I5" s="383"/>
      <c r="J5" s="1"/>
    </row>
    <row r="6" spans="1:10" s="6" customFormat="1" ht="12.75">
      <c r="A6" s="384"/>
      <c r="B6" s="385"/>
      <c r="C6" s="85" t="s">
        <v>243</v>
      </c>
      <c r="D6" s="85" t="s">
        <v>244</v>
      </c>
      <c r="E6" s="85" t="s">
        <v>81</v>
      </c>
      <c r="F6" s="85" t="s">
        <v>245</v>
      </c>
      <c r="G6" s="85" t="s">
        <v>246</v>
      </c>
      <c r="H6" s="85" t="s">
        <v>247</v>
      </c>
      <c r="I6" s="85" t="s">
        <v>22</v>
      </c>
      <c r="J6" s="7"/>
    </row>
    <row r="7" spans="1:10" ht="12.75" customHeight="1">
      <c r="A7" s="1">
        <v>1960</v>
      </c>
      <c r="B7" s="30">
        <v>107</v>
      </c>
      <c r="C7" s="81">
        <v>56</v>
      </c>
      <c r="D7" s="90" t="s">
        <v>25</v>
      </c>
      <c r="E7" s="90" t="s">
        <v>25</v>
      </c>
      <c r="F7" s="90" t="s">
        <v>25</v>
      </c>
      <c r="G7" s="81">
        <v>17</v>
      </c>
      <c r="H7" s="81">
        <v>15</v>
      </c>
      <c r="I7" s="81">
        <v>19</v>
      </c>
      <c r="J7" s="17"/>
    </row>
    <row r="8" spans="1:10" ht="12.75" customHeight="1">
      <c r="A8" s="1">
        <v>1965</v>
      </c>
      <c r="B8" s="30">
        <v>134</v>
      </c>
      <c r="C8" s="81">
        <v>67</v>
      </c>
      <c r="D8" s="90" t="s">
        <v>25</v>
      </c>
      <c r="E8" s="90" t="s">
        <v>25</v>
      </c>
      <c r="F8" s="90" t="s">
        <v>25</v>
      </c>
      <c r="G8" s="81">
        <v>24</v>
      </c>
      <c r="H8" s="81">
        <v>16</v>
      </c>
      <c r="I8" s="81">
        <v>27</v>
      </c>
      <c r="J8" s="17"/>
    </row>
    <row r="9" spans="1:10" ht="12.75" customHeight="1">
      <c r="A9" s="1">
        <v>1970</v>
      </c>
      <c r="B9" s="30">
        <v>165</v>
      </c>
      <c r="C9" s="81">
        <v>89</v>
      </c>
      <c r="D9" s="90" t="s">
        <v>25</v>
      </c>
      <c r="E9" s="90" t="s">
        <v>25</v>
      </c>
      <c r="F9" s="90" t="s">
        <v>25</v>
      </c>
      <c r="G9" s="81">
        <v>25</v>
      </c>
      <c r="H9" s="81">
        <v>18</v>
      </c>
      <c r="I9" s="81">
        <v>33</v>
      </c>
      <c r="J9" s="17"/>
    </row>
    <row r="10" spans="1:10" ht="12.75" customHeight="1">
      <c r="A10" s="1">
        <v>1975</v>
      </c>
      <c r="B10" s="30">
        <v>248</v>
      </c>
      <c r="C10" s="81">
        <v>86</v>
      </c>
      <c r="D10" s="81">
        <v>6</v>
      </c>
      <c r="E10" s="90" t="s">
        <v>24</v>
      </c>
      <c r="F10" s="81">
        <v>45</v>
      </c>
      <c r="G10" s="81">
        <v>56</v>
      </c>
      <c r="H10" s="81">
        <v>19</v>
      </c>
      <c r="I10" s="81">
        <v>36</v>
      </c>
      <c r="J10" s="17"/>
    </row>
    <row r="11" spans="1:10" ht="12.75" customHeight="1">
      <c r="A11" s="1">
        <v>1980</v>
      </c>
      <c r="B11" s="31" t="s">
        <v>24</v>
      </c>
      <c r="C11" s="81">
        <v>91</v>
      </c>
      <c r="D11" s="81">
        <v>6</v>
      </c>
      <c r="E11" s="90" t="s">
        <v>24</v>
      </c>
      <c r="F11" s="81">
        <v>26</v>
      </c>
      <c r="G11" s="81">
        <v>46</v>
      </c>
      <c r="H11" s="90" t="s">
        <v>24</v>
      </c>
      <c r="I11" s="81">
        <v>21</v>
      </c>
      <c r="J11" s="18"/>
    </row>
    <row r="12" spans="1:10" ht="12.75" customHeight="1">
      <c r="A12" s="1">
        <v>1985</v>
      </c>
      <c r="B12" s="31" t="s">
        <v>24</v>
      </c>
      <c r="C12" s="81">
        <v>100</v>
      </c>
      <c r="D12" s="81">
        <v>6</v>
      </c>
      <c r="E12" s="90" t="s">
        <v>24</v>
      </c>
      <c r="F12" s="81">
        <v>32</v>
      </c>
      <c r="G12" s="81">
        <v>50</v>
      </c>
      <c r="H12" s="90" t="s">
        <v>24</v>
      </c>
      <c r="I12" s="81">
        <v>26</v>
      </c>
      <c r="J12" s="18"/>
    </row>
    <row r="13" spans="1:10" ht="12.75" customHeight="1">
      <c r="A13" s="9"/>
      <c r="B13" s="18"/>
      <c r="C13" s="169"/>
      <c r="D13" s="169"/>
      <c r="E13" s="169"/>
      <c r="F13" s="169"/>
      <c r="G13" s="169"/>
      <c r="H13" s="169"/>
      <c r="I13" s="169"/>
      <c r="J13" s="17"/>
    </row>
    <row r="14" spans="1:10" ht="12.75" customHeight="1">
      <c r="A14" s="11" t="s">
        <v>285</v>
      </c>
      <c r="C14" s="67"/>
      <c r="D14" s="67"/>
      <c r="E14" s="67"/>
      <c r="F14" s="67"/>
      <c r="G14" s="67"/>
      <c r="H14" s="67"/>
      <c r="I14" s="170"/>
      <c r="J14" s="12"/>
    </row>
    <row r="15" spans="1:9" ht="12.75" customHeight="1">
      <c r="A15" s="11" t="s">
        <v>295</v>
      </c>
      <c r="C15" s="67"/>
      <c r="D15" s="67"/>
      <c r="E15" s="67"/>
      <c r="F15" s="67"/>
      <c r="G15" s="67"/>
      <c r="H15" s="67"/>
      <c r="I15" s="67"/>
    </row>
    <row r="16" spans="3:9" ht="12.75" customHeight="1">
      <c r="C16" s="67"/>
      <c r="D16" s="67"/>
      <c r="E16" s="67"/>
      <c r="F16" s="67"/>
      <c r="G16" s="67"/>
      <c r="H16" s="67"/>
      <c r="I16" s="67"/>
    </row>
    <row r="17" spans="3:9" ht="12.75" customHeight="1">
      <c r="C17" s="67"/>
      <c r="D17" s="67"/>
      <c r="E17" s="67"/>
      <c r="F17" s="67"/>
      <c r="G17" s="67"/>
      <c r="H17" s="67"/>
      <c r="I17" s="67"/>
    </row>
    <row r="18" spans="3:9" ht="12.75" customHeight="1">
      <c r="C18" s="67"/>
      <c r="D18" s="67"/>
      <c r="E18" s="67"/>
      <c r="F18" s="67"/>
      <c r="G18" s="67"/>
      <c r="H18" s="67"/>
      <c r="I18" s="67"/>
    </row>
    <row r="19" spans="3:9" ht="12.75" customHeight="1">
      <c r="C19" s="67"/>
      <c r="D19" s="67"/>
      <c r="E19" s="67"/>
      <c r="F19" s="67"/>
      <c r="G19" s="67"/>
      <c r="H19" s="67"/>
      <c r="I19" s="67"/>
    </row>
    <row r="20" spans="3:9" ht="12.75" customHeight="1">
      <c r="C20" s="67"/>
      <c r="D20" s="67"/>
      <c r="E20" s="67"/>
      <c r="F20" s="67"/>
      <c r="G20" s="67"/>
      <c r="H20" s="67"/>
      <c r="I20" s="67"/>
    </row>
    <row r="21" spans="3:9" ht="12.75" customHeight="1">
      <c r="C21" s="67"/>
      <c r="D21" s="67"/>
      <c r="E21" s="67"/>
      <c r="F21" s="67"/>
      <c r="G21" s="67"/>
      <c r="H21" s="67"/>
      <c r="I21" s="67"/>
    </row>
    <row r="22" spans="3:9" ht="12.75" customHeight="1">
      <c r="C22" s="67"/>
      <c r="D22" s="67"/>
      <c r="E22" s="67"/>
      <c r="F22" s="67"/>
      <c r="G22" s="67"/>
      <c r="H22" s="67"/>
      <c r="I22" s="67"/>
    </row>
    <row r="23" spans="3:9" ht="12.75" customHeight="1">
      <c r="C23" s="67"/>
      <c r="D23" s="67"/>
      <c r="E23" s="67"/>
      <c r="F23" s="67"/>
      <c r="G23" s="67"/>
      <c r="H23" s="67"/>
      <c r="I23" s="67"/>
    </row>
    <row r="24" spans="3:9" ht="12.75" customHeight="1">
      <c r="C24" s="67"/>
      <c r="D24" s="67"/>
      <c r="E24" s="67"/>
      <c r="F24" s="67"/>
      <c r="G24" s="67"/>
      <c r="H24" s="67"/>
      <c r="I24" s="67"/>
    </row>
    <row r="25" spans="3:9" ht="12.75" customHeight="1">
      <c r="C25" s="67"/>
      <c r="D25" s="67"/>
      <c r="E25" s="67"/>
      <c r="F25" s="67"/>
      <c r="G25" s="67"/>
      <c r="H25" s="67"/>
      <c r="I25" s="67"/>
    </row>
    <row r="26" spans="3:9" ht="12.75" customHeight="1">
      <c r="C26" s="67"/>
      <c r="D26" s="67"/>
      <c r="E26" s="67"/>
      <c r="F26" s="67"/>
      <c r="G26" s="67"/>
      <c r="H26" s="67"/>
      <c r="I26" s="67"/>
    </row>
    <row r="27" spans="3:9" ht="12.75" customHeight="1">
      <c r="C27" s="67"/>
      <c r="D27" s="67"/>
      <c r="E27" s="67"/>
      <c r="F27" s="67"/>
      <c r="G27" s="67"/>
      <c r="H27" s="67"/>
      <c r="I27" s="67"/>
    </row>
    <row r="28" spans="3:9" ht="12.75" customHeight="1">
      <c r="C28" s="67"/>
      <c r="D28" s="67"/>
      <c r="E28" s="67"/>
      <c r="F28" s="67"/>
      <c r="G28" s="67"/>
      <c r="H28" s="67"/>
      <c r="I28" s="67"/>
    </row>
    <row r="29" spans="3:9" ht="12.75" customHeight="1">
      <c r="C29" s="67"/>
      <c r="D29" s="67"/>
      <c r="E29" s="67"/>
      <c r="F29" s="67"/>
      <c r="G29" s="67"/>
      <c r="H29" s="67"/>
      <c r="I29" s="67"/>
    </row>
    <row r="30" spans="3:9" ht="12.75" customHeight="1">
      <c r="C30" s="67"/>
      <c r="D30" s="67"/>
      <c r="E30" s="67"/>
      <c r="F30" s="67"/>
      <c r="G30" s="67"/>
      <c r="H30" s="67"/>
      <c r="I30" s="67"/>
    </row>
    <row r="31" spans="3:9" ht="12.75" customHeight="1">
      <c r="C31" s="67"/>
      <c r="D31" s="67"/>
      <c r="E31" s="67"/>
      <c r="F31" s="67"/>
      <c r="G31" s="67"/>
      <c r="H31" s="67"/>
      <c r="I31" s="67"/>
    </row>
    <row r="32" spans="3:9" ht="12.75" customHeight="1">
      <c r="C32" s="67"/>
      <c r="D32" s="67"/>
      <c r="E32" s="67"/>
      <c r="F32" s="67"/>
      <c r="G32" s="67"/>
      <c r="H32" s="67"/>
      <c r="I32" s="67"/>
    </row>
    <row r="33" spans="3:9" ht="12.75" customHeight="1">
      <c r="C33" s="67"/>
      <c r="D33" s="67"/>
      <c r="E33" s="67"/>
      <c r="F33" s="67"/>
      <c r="G33" s="67"/>
      <c r="H33" s="67"/>
      <c r="I33" s="67"/>
    </row>
    <row r="34" spans="3:9" ht="12.75" customHeight="1">
      <c r="C34" s="67"/>
      <c r="D34" s="67"/>
      <c r="E34" s="67"/>
      <c r="F34" s="67"/>
      <c r="G34" s="67"/>
      <c r="H34" s="67"/>
      <c r="I34" s="67"/>
    </row>
    <row r="35" spans="3:9" ht="12.75" customHeight="1">
      <c r="C35" s="67"/>
      <c r="D35" s="67"/>
      <c r="E35" s="67"/>
      <c r="F35" s="67"/>
      <c r="G35" s="67"/>
      <c r="H35" s="67"/>
      <c r="I35" s="67"/>
    </row>
    <row r="36" spans="3:9" ht="12.75" customHeight="1">
      <c r="C36" s="67"/>
      <c r="D36" s="67"/>
      <c r="E36" s="67"/>
      <c r="F36" s="67"/>
      <c r="G36" s="67"/>
      <c r="H36" s="67"/>
      <c r="I36" s="67"/>
    </row>
    <row r="37" spans="3:9" ht="12.75" customHeight="1">
      <c r="C37" s="67"/>
      <c r="D37" s="67"/>
      <c r="E37" s="67"/>
      <c r="F37" s="67"/>
      <c r="G37" s="67"/>
      <c r="H37" s="67"/>
      <c r="I37" s="67"/>
    </row>
    <row r="38" spans="3:9" ht="12.75" customHeight="1">
      <c r="C38" s="67"/>
      <c r="D38" s="67"/>
      <c r="E38" s="67"/>
      <c r="F38" s="67"/>
      <c r="G38" s="67"/>
      <c r="H38" s="67"/>
      <c r="I38" s="67"/>
    </row>
    <row r="39" spans="3:9" ht="12.75" customHeight="1">
      <c r="C39" s="67"/>
      <c r="D39" s="67"/>
      <c r="E39" s="67"/>
      <c r="F39" s="67"/>
      <c r="G39" s="67"/>
      <c r="H39" s="67"/>
      <c r="I39" s="67"/>
    </row>
    <row r="40" spans="3:9" ht="12.75" customHeight="1">
      <c r="C40" s="67"/>
      <c r="D40" s="67"/>
      <c r="E40" s="67"/>
      <c r="F40" s="67"/>
      <c r="G40" s="67"/>
      <c r="H40" s="67"/>
      <c r="I40" s="67"/>
    </row>
    <row r="41" spans="3:9" ht="12.75" customHeight="1">
      <c r="C41" s="67"/>
      <c r="D41" s="67"/>
      <c r="E41" s="67"/>
      <c r="F41" s="67"/>
      <c r="G41" s="67"/>
      <c r="H41" s="67"/>
      <c r="I41" s="67"/>
    </row>
    <row r="42" spans="3:9" ht="12.75" customHeight="1">
      <c r="C42" s="67"/>
      <c r="D42" s="67"/>
      <c r="E42" s="67"/>
      <c r="F42" s="67"/>
      <c r="G42" s="67"/>
      <c r="H42" s="67"/>
      <c r="I42" s="67"/>
    </row>
    <row r="43" spans="3:9" ht="12.75" customHeight="1">
      <c r="C43" s="67"/>
      <c r="D43" s="67"/>
      <c r="E43" s="67"/>
      <c r="F43" s="67"/>
      <c r="G43" s="67"/>
      <c r="H43" s="67"/>
      <c r="I43" s="67"/>
    </row>
    <row r="44" spans="3:9" ht="12.75" customHeight="1">
      <c r="C44" s="67"/>
      <c r="D44" s="67"/>
      <c r="E44" s="67"/>
      <c r="F44" s="67"/>
      <c r="G44" s="67"/>
      <c r="H44" s="67"/>
      <c r="I44" s="67"/>
    </row>
    <row r="45" spans="3:9" ht="12.75" customHeight="1">
      <c r="C45" s="67"/>
      <c r="D45" s="67"/>
      <c r="E45" s="67"/>
      <c r="F45" s="67"/>
      <c r="G45" s="67"/>
      <c r="H45" s="67"/>
      <c r="I45" s="67"/>
    </row>
    <row r="46" spans="3:9" ht="12.75" customHeight="1">
      <c r="C46" s="67"/>
      <c r="D46" s="67"/>
      <c r="E46" s="67"/>
      <c r="F46" s="67"/>
      <c r="G46" s="67"/>
      <c r="H46" s="67"/>
      <c r="I46" s="67"/>
    </row>
    <row r="47" spans="3:9" ht="12.75" customHeight="1">
      <c r="C47" s="67"/>
      <c r="D47" s="67"/>
      <c r="E47" s="67"/>
      <c r="F47" s="67"/>
      <c r="G47" s="67"/>
      <c r="H47" s="67"/>
      <c r="I47" s="67"/>
    </row>
    <row r="48" spans="3:9" ht="12.75" customHeight="1">
      <c r="C48" s="67"/>
      <c r="D48" s="67"/>
      <c r="E48" s="67"/>
      <c r="F48" s="67"/>
      <c r="G48" s="67"/>
      <c r="H48" s="67"/>
      <c r="I48" s="67"/>
    </row>
    <row r="49" spans="3:9" ht="12.75" customHeight="1">
      <c r="C49" s="67"/>
      <c r="D49" s="67"/>
      <c r="E49" s="67"/>
      <c r="F49" s="67"/>
      <c r="G49" s="67"/>
      <c r="H49" s="67"/>
      <c r="I49" s="67"/>
    </row>
  </sheetData>
  <sheetProtection/>
  <mergeCells count="3">
    <mergeCell ref="C5:I5"/>
    <mergeCell ref="A5:A6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10.7109375" style="11" customWidth="1"/>
    <col min="2" max="2" width="7.28125" style="2" bestFit="1" customWidth="1"/>
    <col min="3" max="3" width="11.421875" style="2" bestFit="1" customWidth="1"/>
    <col min="4" max="4" width="12.8515625" style="2" customWidth="1"/>
    <col min="5" max="5" width="11.421875" style="2" bestFit="1" customWidth="1"/>
    <col min="6" max="6" width="11.140625" style="2" bestFit="1" customWidth="1"/>
    <col min="7" max="7" width="11.8515625" style="2" bestFit="1" customWidth="1"/>
    <col min="8" max="8" width="11.00390625" style="2" bestFit="1" customWidth="1"/>
    <col min="9" max="9" width="16.421875" style="2" bestFit="1" customWidth="1"/>
    <col min="10" max="10" width="12.28125" style="2" bestFit="1" customWidth="1"/>
    <col min="11" max="11" width="19.57421875" style="2" bestFit="1" customWidth="1"/>
    <col min="12" max="12" width="28.421875" style="2" bestFit="1" customWidth="1"/>
    <col min="13" max="13" width="16.421875" style="2" bestFit="1" customWidth="1"/>
    <col min="14" max="16384" width="11.421875" style="2" customWidth="1"/>
  </cols>
  <sheetData>
    <row r="1" ht="12.75" customHeight="1">
      <c r="A1" s="143" t="s">
        <v>50</v>
      </c>
    </row>
    <row r="2" ht="12.75" customHeight="1">
      <c r="A2" s="65" t="s">
        <v>740</v>
      </c>
    </row>
    <row r="4" ht="12.75" customHeight="1">
      <c r="C4" s="67"/>
    </row>
    <row r="5" spans="1:13" s="6" customFormat="1" ht="12.75">
      <c r="A5" s="1" t="s">
        <v>21</v>
      </c>
      <c r="B5" s="50" t="s">
        <v>0</v>
      </c>
      <c r="C5" s="85" t="s">
        <v>240</v>
      </c>
      <c r="D5" s="77" t="s">
        <v>241</v>
      </c>
      <c r="E5" s="77" t="s">
        <v>48</v>
      </c>
      <c r="F5" s="77" t="s">
        <v>249</v>
      </c>
      <c r="G5" s="80" t="s">
        <v>242</v>
      </c>
      <c r="H5" s="77" t="s">
        <v>22</v>
      </c>
      <c r="I5" s="84" t="s">
        <v>689</v>
      </c>
      <c r="J5" s="84" t="s">
        <v>579</v>
      </c>
      <c r="K5" s="77" t="s">
        <v>250</v>
      </c>
      <c r="L5" s="77" t="s">
        <v>251</v>
      </c>
      <c r="M5" s="50" t="s">
        <v>54</v>
      </c>
    </row>
    <row r="6" spans="1:13" ht="12.75">
      <c r="A6" s="1" t="s">
        <v>32</v>
      </c>
      <c r="B6" s="226">
        <v>494</v>
      </c>
      <c r="C6" s="227">
        <v>52</v>
      </c>
      <c r="D6" s="226">
        <v>144</v>
      </c>
      <c r="E6" s="226">
        <v>55</v>
      </c>
      <c r="F6" s="226">
        <v>71</v>
      </c>
      <c r="G6" s="226">
        <v>0</v>
      </c>
      <c r="H6" s="226">
        <v>38</v>
      </c>
      <c r="I6" s="226">
        <v>0</v>
      </c>
      <c r="J6" s="230" t="s">
        <v>24</v>
      </c>
      <c r="K6" s="226">
        <v>134</v>
      </c>
      <c r="L6" s="226">
        <v>0</v>
      </c>
      <c r="M6" s="226" t="s">
        <v>24</v>
      </c>
    </row>
    <row r="7" spans="1:13" ht="12.75">
      <c r="A7" s="1" t="s">
        <v>33</v>
      </c>
      <c r="B7" s="226">
        <v>523</v>
      </c>
      <c r="C7" s="227">
        <v>51</v>
      </c>
      <c r="D7" s="226">
        <v>148</v>
      </c>
      <c r="E7" s="226">
        <v>51</v>
      </c>
      <c r="F7" s="226">
        <v>69</v>
      </c>
      <c r="G7" s="226">
        <v>0</v>
      </c>
      <c r="H7" s="226">
        <v>41</v>
      </c>
      <c r="I7" s="226">
        <v>0</v>
      </c>
      <c r="J7" s="230" t="s">
        <v>24</v>
      </c>
      <c r="K7" s="226">
        <v>163</v>
      </c>
      <c r="L7" s="226">
        <v>0</v>
      </c>
      <c r="M7" s="226" t="s">
        <v>24</v>
      </c>
    </row>
    <row r="8" spans="1:13" ht="12.75">
      <c r="A8" s="1" t="s">
        <v>34</v>
      </c>
      <c r="B8" s="226">
        <v>533</v>
      </c>
      <c r="C8" s="227">
        <v>53</v>
      </c>
      <c r="D8" s="226">
        <v>151</v>
      </c>
      <c r="E8" s="226">
        <v>57</v>
      </c>
      <c r="F8" s="226">
        <v>66</v>
      </c>
      <c r="G8" s="226">
        <v>0</v>
      </c>
      <c r="H8" s="226">
        <v>44</v>
      </c>
      <c r="I8" s="226">
        <v>0</v>
      </c>
      <c r="J8" s="230" t="s">
        <v>24</v>
      </c>
      <c r="K8" s="226">
        <v>162</v>
      </c>
      <c r="L8" s="226">
        <v>0</v>
      </c>
      <c r="M8" s="226" t="s">
        <v>24</v>
      </c>
    </row>
    <row r="9" spans="1:13" ht="12.75">
      <c r="A9" s="1" t="s">
        <v>35</v>
      </c>
      <c r="B9" s="226">
        <v>539</v>
      </c>
      <c r="C9" s="227">
        <v>55</v>
      </c>
      <c r="D9" s="226">
        <v>151</v>
      </c>
      <c r="E9" s="226">
        <v>55</v>
      </c>
      <c r="F9" s="226">
        <v>62</v>
      </c>
      <c r="G9" s="226">
        <v>0</v>
      </c>
      <c r="H9" s="226">
        <v>48</v>
      </c>
      <c r="I9" s="226">
        <v>0</v>
      </c>
      <c r="J9" s="230" t="s">
        <v>24</v>
      </c>
      <c r="K9" s="226">
        <v>168</v>
      </c>
      <c r="L9" s="226">
        <v>0</v>
      </c>
      <c r="M9" s="226" t="s">
        <v>24</v>
      </c>
    </row>
    <row r="10" spans="1:13" s="6" customFormat="1" ht="12.75">
      <c r="A10" s="7" t="s">
        <v>36</v>
      </c>
      <c r="B10" s="226">
        <v>549</v>
      </c>
      <c r="C10" s="227">
        <v>56</v>
      </c>
      <c r="D10" s="226">
        <v>148</v>
      </c>
      <c r="E10" s="226">
        <v>55</v>
      </c>
      <c r="F10" s="226">
        <v>61</v>
      </c>
      <c r="G10" s="226">
        <v>0</v>
      </c>
      <c r="H10" s="226">
        <v>50</v>
      </c>
      <c r="I10" s="226">
        <v>0</v>
      </c>
      <c r="J10" s="230" t="s">
        <v>24</v>
      </c>
      <c r="K10" s="226">
        <v>179</v>
      </c>
      <c r="L10" s="226">
        <v>0</v>
      </c>
      <c r="M10" s="226" t="s">
        <v>24</v>
      </c>
    </row>
    <row r="11" spans="1:13" ht="12.75">
      <c r="A11" s="1" t="s">
        <v>37</v>
      </c>
      <c r="B11" s="226">
        <v>586</v>
      </c>
      <c r="C11" s="227">
        <v>57</v>
      </c>
      <c r="D11" s="226">
        <v>155</v>
      </c>
      <c r="E11" s="226">
        <v>55</v>
      </c>
      <c r="F11" s="226">
        <v>63</v>
      </c>
      <c r="G11" s="226">
        <v>0</v>
      </c>
      <c r="H11" s="226">
        <v>52</v>
      </c>
      <c r="I11" s="226">
        <v>0</v>
      </c>
      <c r="J11" s="230" t="s">
        <v>24</v>
      </c>
      <c r="K11" s="226">
        <v>204</v>
      </c>
      <c r="L11" s="226">
        <v>0</v>
      </c>
      <c r="M11" s="226" t="s">
        <v>24</v>
      </c>
    </row>
    <row r="12" spans="1:13" ht="12.75">
      <c r="A12" s="1" t="s">
        <v>38</v>
      </c>
      <c r="B12" s="226">
        <v>587</v>
      </c>
      <c r="C12" s="227">
        <v>58</v>
      </c>
      <c r="D12" s="226">
        <v>157</v>
      </c>
      <c r="E12" s="226">
        <v>59</v>
      </c>
      <c r="F12" s="226">
        <v>65</v>
      </c>
      <c r="G12" s="226">
        <v>0</v>
      </c>
      <c r="H12" s="226">
        <v>50</v>
      </c>
      <c r="I12" s="226">
        <v>0</v>
      </c>
      <c r="J12" s="230" t="s">
        <v>24</v>
      </c>
      <c r="K12" s="226">
        <v>198</v>
      </c>
      <c r="L12" s="226">
        <v>0</v>
      </c>
      <c r="M12" s="226" t="s">
        <v>24</v>
      </c>
    </row>
    <row r="13" spans="1:13" ht="12.75">
      <c r="A13" s="1" t="s">
        <v>39</v>
      </c>
      <c r="B13" s="226">
        <v>593</v>
      </c>
      <c r="C13" s="227">
        <v>66</v>
      </c>
      <c r="D13" s="226">
        <v>242</v>
      </c>
      <c r="E13" s="226">
        <v>90</v>
      </c>
      <c r="F13" s="226">
        <v>116</v>
      </c>
      <c r="G13" s="226">
        <v>11</v>
      </c>
      <c r="H13" s="226">
        <v>99</v>
      </c>
      <c r="I13" s="226">
        <v>20</v>
      </c>
      <c r="J13" s="230" t="s">
        <v>24</v>
      </c>
      <c r="K13" s="226">
        <v>0</v>
      </c>
      <c r="L13" s="226">
        <v>-51</v>
      </c>
      <c r="M13" s="226">
        <v>489.1</v>
      </c>
    </row>
    <row r="14" spans="1:13" ht="12.75">
      <c r="A14" s="1" t="s">
        <v>40</v>
      </c>
      <c r="B14" s="226">
        <v>615</v>
      </c>
      <c r="C14" s="227">
        <v>62</v>
      </c>
      <c r="D14" s="226">
        <v>260</v>
      </c>
      <c r="E14" s="226">
        <v>103</v>
      </c>
      <c r="F14" s="226">
        <v>114</v>
      </c>
      <c r="G14" s="226">
        <v>13</v>
      </c>
      <c r="H14" s="226">
        <v>98</v>
      </c>
      <c r="I14" s="226">
        <v>16</v>
      </c>
      <c r="J14" s="230" t="s">
        <v>24</v>
      </c>
      <c r="K14" s="226">
        <v>0</v>
      </c>
      <c r="L14" s="226">
        <v>-51</v>
      </c>
      <c r="M14" s="226">
        <v>508.7</v>
      </c>
    </row>
    <row r="15" spans="1:13" s="6" customFormat="1" ht="12.75">
      <c r="A15" s="7" t="s">
        <v>41</v>
      </c>
      <c r="B15" s="226">
        <v>634</v>
      </c>
      <c r="C15" s="227">
        <v>88</v>
      </c>
      <c r="D15" s="226">
        <v>260</v>
      </c>
      <c r="E15" s="226">
        <v>101</v>
      </c>
      <c r="F15" s="226">
        <v>109</v>
      </c>
      <c r="G15" s="226">
        <v>15</v>
      </c>
      <c r="H15" s="226">
        <v>103</v>
      </c>
      <c r="I15" s="226">
        <v>17</v>
      </c>
      <c r="J15" s="230" t="s">
        <v>24</v>
      </c>
      <c r="K15" s="226">
        <v>0</v>
      </c>
      <c r="L15" s="226">
        <v>-59</v>
      </c>
      <c r="M15" s="226">
        <v>510</v>
      </c>
    </row>
    <row r="16" spans="1:13" ht="12.75">
      <c r="A16" s="1" t="s">
        <v>42</v>
      </c>
      <c r="B16" s="226">
        <v>641</v>
      </c>
      <c r="C16" s="227">
        <v>83</v>
      </c>
      <c r="D16" s="226">
        <v>268</v>
      </c>
      <c r="E16" s="226">
        <v>110</v>
      </c>
      <c r="F16" s="226">
        <v>124</v>
      </c>
      <c r="G16" s="226">
        <v>22</v>
      </c>
      <c r="H16" s="226">
        <v>96</v>
      </c>
      <c r="I16" s="226">
        <v>16</v>
      </c>
      <c r="J16" s="230" t="s">
        <v>24</v>
      </c>
      <c r="K16" s="226">
        <v>0</v>
      </c>
      <c r="L16" s="226">
        <v>-78</v>
      </c>
      <c r="M16" s="226">
        <v>512.7</v>
      </c>
    </row>
    <row r="17" spans="1:13" ht="12.75">
      <c r="A17" s="1" t="s">
        <v>43</v>
      </c>
      <c r="B17" s="226">
        <v>643</v>
      </c>
      <c r="C17" s="227">
        <v>80</v>
      </c>
      <c r="D17" s="226">
        <v>270</v>
      </c>
      <c r="E17" s="226">
        <v>111</v>
      </c>
      <c r="F17" s="226">
        <v>120</v>
      </c>
      <c r="G17" s="226">
        <v>20</v>
      </c>
      <c r="H17" s="226">
        <v>97</v>
      </c>
      <c r="I17" s="226">
        <v>16</v>
      </c>
      <c r="J17" s="230" t="s">
        <v>24</v>
      </c>
      <c r="K17" s="226">
        <v>0</v>
      </c>
      <c r="L17" s="226">
        <v>-71</v>
      </c>
      <c r="M17" s="226">
        <v>512.2</v>
      </c>
    </row>
    <row r="18" spans="1:13" ht="12.75">
      <c r="A18" s="1" t="s">
        <v>273</v>
      </c>
      <c r="B18" s="226">
        <v>639</v>
      </c>
      <c r="C18" s="227">
        <v>79</v>
      </c>
      <c r="D18" s="226">
        <v>262</v>
      </c>
      <c r="E18" s="226">
        <v>101</v>
      </c>
      <c r="F18" s="226">
        <v>127</v>
      </c>
      <c r="G18" s="226">
        <v>19</v>
      </c>
      <c r="H18" s="226">
        <v>93</v>
      </c>
      <c r="I18" s="226">
        <v>16</v>
      </c>
      <c r="J18" s="230" t="s">
        <v>24</v>
      </c>
      <c r="K18" s="226">
        <v>0</v>
      </c>
      <c r="L18" s="226">
        <v>-58</v>
      </c>
      <c r="M18" s="226">
        <v>519.2</v>
      </c>
    </row>
    <row r="19" spans="1:13" ht="12.75">
      <c r="A19" s="1" t="s">
        <v>316</v>
      </c>
      <c r="B19" s="226">
        <v>639</v>
      </c>
      <c r="C19" s="227">
        <v>82</v>
      </c>
      <c r="D19" s="226">
        <v>261</v>
      </c>
      <c r="E19" s="226">
        <v>101</v>
      </c>
      <c r="F19" s="226">
        <v>125</v>
      </c>
      <c r="G19" s="226">
        <v>19</v>
      </c>
      <c r="H19" s="226">
        <v>101</v>
      </c>
      <c r="I19" s="226">
        <v>19</v>
      </c>
      <c r="J19" s="230" t="s">
        <v>24</v>
      </c>
      <c r="K19" s="226">
        <v>0</v>
      </c>
      <c r="L19" s="226">
        <v>-69</v>
      </c>
      <c r="M19" s="226">
        <v>516</v>
      </c>
    </row>
    <row r="20" spans="1:13" s="6" customFormat="1" ht="12.75">
      <c r="A20" s="7" t="s">
        <v>489</v>
      </c>
      <c r="B20" s="228">
        <v>641</v>
      </c>
      <c r="C20" s="229">
        <v>80</v>
      </c>
      <c r="D20" s="228">
        <v>262</v>
      </c>
      <c r="E20" s="228">
        <v>99</v>
      </c>
      <c r="F20" s="228">
        <v>122</v>
      </c>
      <c r="G20" s="228">
        <v>17</v>
      </c>
      <c r="H20" s="228">
        <v>92</v>
      </c>
      <c r="I20" s="228">
        <v>17</v>
      </c>
      <c r="J20" s="230" t="s">
        <v>24</v>
      </c>
      <c r="K20" s="228">
        <v>0</v>
      </c>
      <c r="L20" s="228">
        <v>-48</v>
      </c>
      <c r="M20" s="228">
        <v>515.9</v>
      </c>
    </row>
    <row r="21" spans="1:13" ht="12.75">
      <c r="A21" s="123" t="s">
        <v>513</v>
      </c>
      <c r="B21" s="226">
        <v>642</v>
      </c>
      <c r="C21" s="227">
        <v>77</v>
      </c>
      <c r="D21" s="226">
        <v>252</v>
      </c>
      <c r="E21" s="226">
        <v>102</v>
      </c>
      <c r="F21" s="226">
        <v>125</v>
      </c>
      <c r="G21" s="226">
        <v>20</v>
      </c>
      <c r="H21" s="226">
        <v>90</v>
      </c>
      <c r="I21" s="226">
        <v>17</v>
      </c>
      <c r="J21" s="226">
        <v>17</v>
      </c>
      <c r="K21" s="226">
        <v>0</v>
      </c>
      <c r="L21" s="226">
        <v>-58</v>
      </c>
      <c r="M21" s="226">
        <v>520.6</v>
      </c>
    </row>
    <row r="22" spans="1:13" ht="12.75">
      <c r="A22" s="123" t="s">
        <v>593</v>
      </c>
      <c r="B22" s="226">
        <v>638</v>
      </c>
      <c r="C22" s="227">
        <v>69</v>
      </c>
      <c r="D22" s="226">
        <v>255</v>
      </c>
      <c r="E22" s="226">
        <v>99</v>
      </c>
      <c r="F22" s="226">
        <v>126</v>
      </c>
      <c r="G22" s="226">
        <v>17</v>
      </c>
      <c r="H22" s="226">
        <v>95</v>
      </c>
      <c r="I22" s="226">
        <v>22</v>
      </c>
      <c r="J22" s="226">
        <v>19</v>
      </c>
      <c r="K22" s="226">
        <v>0</v>
      </c>
      <c r="L22" s="226">
        <v>-64</v>
      </c>
      <c r="M22" s="226">
        <v>520.7</v>
      </c>
    </row>
    <row r="23" spans="1:13" ht="12.75">
      <c r="A23" s="39" t="s">
        <v>633</v>
      </c>
      <c r="B23" s="226">
        <v>641</v>
      </c>
      <c r="C23" s="227">
        <v>89</v>
      </c>
      <c r="D23" s="226">
        <v>244</v>
      </c>
      <c r="E23" s="226">
        <v>96</v>
      </c>
      <c r="F23" s="226">
        <v>120</v>
      </c>
      <c r="G23" s="226">
        <v>18</v>
      </c>
      <c r="H23" s="226">
        <v>103</v>
      </c>
      <c r="I23" s="226">
        <v>21</v>
      </c>
      <c r="J23" s="226">
        <v>19</v>
      </c>
      <c r="K23" s="230" t="s">
        <v>634</v>
      </c>
      <c r="L23" s="226">
        <v>-69</v>
      </c>
      <c r="M23" s="226">
        <v>521.3</v>
      </c>
    </row>
    <row r="24" spans="1:13" ht="12.75">
      <c r="A24" s="39" t="s">
        <v>661</v>
      </c>
      <c r="B24" s="226">
        <v>651</v>
      </c>
      <c r="C24" s="227" t="s">
        <v>24</v>
      </c>
      <c r="D24" s="226">
        <v>329</v>
      </c>
      <c r="E24" s="226">
        <v>98</v>
      </c>
      <c r="F24" s="226">
        <v>111</v>
      </c>
      <c r="G24" s="226">
        <v>19</v>
      </c>
      <c r="H24" s="226">
        <v>100</v>
      </c>
      <c r="I24" s="226">
        <v>22</v>
      </c>
      <c r="J24" s="226">
        <v>19</v>
      </c>
      <c r="K24" s="230" t="s">
        <v>634</v>
      </c>
      <c r="L24" s="226">
        <v>-47</v>
      </c>
      <c r="M24" s="226">
        <v>519.2</v>
      </c>
    </row>
    <row r="25" spans="1:13" ht="12.75">
      <c r="A25" s="39" t="s">
        <v>678</v>
      </c>
      <c r="B25" s="226">
        <v>642</v>
      </c>
      <c r="C25" s="249" t="s">
        <v>24</v>
      </c>
      <c r="D25" s="226">
        <v>328</v>
      </c>
      <c r="E25" s="226">
        <v>94</v>
      </c>
      <c r="F25" s="226">
        <v>104</v>
      </c>
      <c r="G25" s="226">
        <v>17</v>
      </c>
      <c r="H25" s="226">
        <v>99</v>
      </c>
      <c r="I25" s="226">
        <v>23</v>
      </c>
      <c r="J25" s="226">
        <v>17</v>
      </c>
      <c r="K25" s="230" t="s">
        <v>634</v>
      </c>
      <c r="L25" s="226">
        <v>-40</v>
      </c>
      <c r="M25" s="226">
        <v>512.5</v>
      </c>
    </row>
    <row r="26" spans="1:13" ht="12.75">
      <c r="A26" s="39" t="s">
        <v>688</v>
      </c>
      <c r="B26" s="226">
        <v>656</v>
      </c>
      <c r="C26" s="249" t="s">
        <v>24</v>
      </c>
      <c r="D26" s="226">
        <v>333</v>
      </c>
      <c r="E26" s="226">
        <v>95</v>
      </c>
      <c r="F26" s="226">
        <v>106</v>
      </c>
      <c r="G26" s="226">
        <v>16</v>
      </c>
      <c r="H26" s="226">
        <v>97</v>
      </c>
      <c r="I26" s="226">
        <v>22</v>
      </c>
      <c r="J26" s="226">
        <v>20</v>
      </c>
      <c r="K26" s="230">
        <v>0</v>
      </c>
      <c r="L26" s="226">
        <v>-33</v>
      </c>
      <c r="M26" s="226">
        <v>521</v>
      </c>
    </row>
    <row r="27" spans="1:13" ht="12.75">
      <c r="A27" s="39" t="s">
        <v>738</v>
      </c>
      <c r="B27" s="226">
        <v>653</v>
      </c>
      <c r="C27" s="249" t="s">
        <v>24</v>
      </c>
      <c r="D27" s="226">
        <v>323</v>
      </c>
      <c r="E27" s="226">
        <v>99</v>
      </c>
      <c r="F27" s="226">
        <v>110</v>
      </c>
      <c r="G27" s="226">
        <v>19</v>
      </c>
      <c r="H27" s="226">
        <v>97</v>
      </c>
      <c r="I27" s="226">
        <v>25</v>
      </c>
      <c r="J27" s="226">
        <v>22</v>
      </c>
      <c r="K27" s="230">
        <v>0</v>
      </c>
      <c r="L27" s="226">
        <v>-42</v>
      </c>
      <c r="M27" s="226">
        <v>522.2</v>
      </c>
    </row>
    <row r="28" spans="1:13" ht="12.75" customHeight="1">
      <c r="A28" s="9"/>
      <c r="B28" s="20"/>
      <c r="C28" s="171"/>
      <c r="D28" s="20"/>
      <c r="E28" s="20"/>
      <c r="F28" s="20"/>
      <c r="G28" s="20"/>
      <c r="H28" s="20"/>
      <c r="I28" s="20"/>
      <c r="J28" s="20"/>
      <c r="K28" s="19"/>
      <c r="L28" s="20"/>
      <c r="M28" s="21"/>
    </row>
    <row r="29" spans="1:13" ht="12.75" customHeight="1">
      <c r="A29" s="11" t="s">
        <v>292</v>
      </c>
      <c r="C29" s="67"/>
      <c r="D29" s="72"/>
      <c r="L29" s="12"/>
      <c r="M29" s="12"/>
    </row>
    <row r="30" spans="1:3" ht="12.75" customHeight="1">
      <c r="A30" s="11" t="s">
        <v>293</v>
      </c>
      <c r="C30" s="67"/>
    </row>
    <row r="31" ht="12.75" customHeight="1">
      <c r="C31" s="67"/>
    </row>
    <row r="32" ht="12.75" customHeight="1">
      <c r="C32" s="67"/>
    </row>
    <row r="33" spans="1:3" ht="12.75" customHeight="1">
      <c r="A33" s="378" t="s">
        <v>314</v>
      </c>
      <c r="C33" s="67"/>
    </row>
    <row r="34" spans="1:4" ht="12.75" customHeight="1">
      <c r="A34" s="11" t="s">
        <v>51</v>
      </c>
      <c r="C34" s="67"/>
      <c r="D34" s="2" t="s">
        <v>564</v>
      </c>
    </row>
    <row r="35" s="67" customFormat="1" ht="12.75" customHeight="1">
      <c r="A35" s="194" t="s">
        <v>671</v>
      </c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ht="12.75" customHeight="1">
      <c r="C40" s="67"/>
    </row>
    <row r="41" ht="12.75" customHeight="1">
      <c r="C41" s="67"/>
    </row>
    <row r="42" ht="12.75" customHeight="1">
      <c r="C42" s="67"/>
    </row>
    <row r="43" spans="2:13" ht="12.75" customHeight="1">
      <c r="B43" s="366"/>
      <c r="C43" s="67"/>
      <c r="D43" s="365"/>
      <c r="E43" s="365"/>
      <c r="F43" s="365"/>
      <c r="G43" s="365"/>
      <c r="H43" s="365"/>
      <c r="I43" s="365"/>
      <c r="J43" s="365"/>
      <c r="M43" s="362"/>
    </row>
    <row r="44" ht="12.75" customHeight="1">
      <c r="C44" s="67"/>
    </row>
    <row r="45" ht="12.75" customHeight="1">
      <c r="C45" s="67"/>
    </row>
    <row r="46" ht="12.75" customHeight="1">
      <c r="C46" s="128"/>
    </row>
    <row r="47" ht="12.75" customHeight="1">
      <c r="C47" s="67"/>
    </row>
    <row r="48" ht="12.75" customHeight="1">
      <c r="C48" s="67"/>
    </row>
    <row r="49" ht="12.75" customHeight="1">
      <c r="C49" s="67"/>
    </row>
    <row r="50" ht="12.75" customHeight="1">
      <c r="C50" s="67"/>
    </row>
    <row r="51" ht="12.75" customHeight="1">
      <c r="C51" s="67"/>
    </row>
    <row r="52" ht="12.75" customHeight="1">
      <c r="C52" s="67"/>
    </row>
    <row r="53" ht="12.75" customHeight="1">
      <c r="C53" s="67"/>
    </row>
    <row r="54" ht="12.75" customHeight="1">
      <c r="C54" s="6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pane ySplit="5" topLeftCell="A6" activePane="bottomLeft" state="frozen"/>
      <selection pane="topLeft" activeCell="A5" sqref="A5:A6"/>
      <selection pane="bottomLeft" activeCell="A1" sqref="A1"/>
    </sheetView>
  </sheetViews>
  <sheetFormatPr defaultColWidth="11.421875" defaultRowHeight="12.75" customHeight="1"/>
  <cols>
    <col min="1" max="1" width="8.8515625" style="2" customWidth="1"/>
    <col min="2" max="2" width="10.7109375" style="2" bestFit="1" customWidth="1"/>
    <col min="3" max="3" width="13.00390625" style="2" bestFit="1" customWidth="1"/>
    <col min="4" max="4" width="25.28125" style="2" customWidth="1"/>
    <col min="5" max="6" width="11.421875" style="2" customWidth="1"/>
    <col min="7" max="7" width="30.57421875" style="2" customWidth="1"/>
    <col min="8" max="16384" width="11.421875" style="2" customWidth="1"/>
  </cols>
  <sheetData>
    <row r="1" ht="12.75" customHeight="1">
      <c r="A1" s="2" t="s">
        <v>53</v>
      </c>
    </row>
    <row r="2" ht="12.75" customHeight="1">
      <c r="A2" s="26" t="s">
        <v>672</v>
      </c>
    </row>
    <row r="5" spans="1:4" s="3" customFormat="1" ht="24" customHeight="1">
      <c r="A5" s="1" t="s">
        <v>21</v>
      </c>
      <c r="B5" s="283" t="s">
        <v>659</v>
      </c>
      <c r="C5" s="168" t="s">
        <v>47</v>
      </c>
      <c r="D5" s="50" t="s">
        <v>252</v>
      </c>
    </row>
    <row r="6" spans="1:4" s="6" customFormat="1" ht="12.75">
      <c r="A6" s="7">
        <v>1960</v>
      </c>
      <c r="B6" s="86" t="s">
        <v>24</v>
      </c>
      <c r="C6" s="93">
        <v>10</v>
      </c>
      <c r="D6" s="86">
        <v>10</v>
      </c>
    </row>
    <row r="7" spans="1:4" s="6" customFormat="1" ht="12.75">
      <c r="A7" s="7">
        <v>1965</v>
      </c>
      <c r="B7" s="86">
        <v>558</v>
      </c>
      <c r="C7" s="93">
        <v>13</v>
      </c>
      <c r="D7" s="86">
        <v>13</v>
      </c>
    </row>
    <row r="8" spans="1:4" s="6" customFormat="1" ht="12.75">
      <c r="A8" s="7">
        <v>1970</v>
      </c>
      <c r="B8" s="86">
        <v>687</v>
      </c>
      <c r="C8" s="93">
        <v>23</v>
      </c>
      <c r="D8" s="86">
        <v>23</v>
      </c>
    </row>
    <row r="9" spans="1:4" s="6" customFormat="1" ht="12.75">
      <c r="A9" s="7">
        <v>1975</v>
      </c>
      <c r="B9" s="86">
        <v>888</v>
      </c>
      <c r="C9" s="93">
        <v>39</v>
      </c>
      <c r="D9" s="86">
        <v>39</v>
      </c>
    </row>
    <row r="10" spans="1:4" s="6" customFormat="1" ht="12.75">
      <c r="A10" s="7">
        <v>1980</v>
      </c>
      <c r="B10" s="86">
        <v>698</v>
      </c>
      <c r="C10" s="93">
        <v>41</v>
      </c>
      <c r="D10" s="86">
        <v>39</v>
      </c>
    </row>
    <row r="11" spans="1:4" s="6" customFormat="1" ht="12.75">
      <c r="A11" s="7">
        <v>1985</v>
      </c>
      <c r="B11" s="86">
        <v>744</v>
      </c>
      <c r="C11" s="93">
        <v>46</v>
      </c>
      <c r="D11" s="86">
        <v>46</v>
      </c>
    </row>
    <row r="12" spans="1:4" s="6" customFormat="1" ht="12.75">
      <c r="A12" s="7"/>
      <c r="B12" s="86"/>
      <c r="C12" s="93"/>
      <c r="D12" s="86"/>
    </row>
    <row r="13" spans="1:4" ht="12.75">
      <c r="A13" s="1" t="s">
        <v>27</v>
      </c>
      <c r="B13" s="31">
        <v>739</v>
      </c>
      <c r="C13" s="93">
        <v>51</v>
      </c>
      <c r="D13" s="86">
        <v>51</v>
      </c>
    </row>
    <row r="14" spans="1:4" ht="12.75">
      <c r="A14" s="1" t="s">
        <v>28</v>
      </c>
      <c r="B14" s="31">
        <v>700</v>
      </c>
      <c r="C14" s="93">
        <v>51</v>
      </c>
      <c r="D14" s="86">
        <v>51</v>
      </c>
    </row>
    <row r="15" spans="1:4" ht="12.75">
      <c r="A15" s="1" t="s">
        <v>29</v>
      </c>
      <c r="B15" s="31">
        <v>738</v>
      </c>
      <c r="C15" s="93">
        <v>51</v>
      </c>
      <c r="D15" s="86">
        <v>51</v>
      </c>
    </row>
    <row r="16" spans="1:4" ht="12.75">
      <c r="A16" s="1" t="s">
        <v>30</v>
      </c>
      <c r="B16" s="31">
        <v>768</v>
      </c>
      <c r="C16" s="93">
        <v>51</v>
      </c>
      <c r="D16" s="86">
        <v>51</v>
      </c>
    </row>
    <row r="17" spans="1:4" s="6" customFormat="1" ht="12.75">
      <c r="A17" s="7" t="s">
        <v>31</v>
      </c>
      <c r="B17" s="86">
        <v>778</v>
      </c>
      <c r="C17" s="93">
        <v>52</v>
      </c>
      <c r="D17" s="86">
        <v>52</v>
      </c>
    </row>
    <row r="18" spans="1:4" ht="12.75">
      <c r="A18" s="1" t="s">
        <v>32</v>
      </c>
      <c r="B18" s="31">
        <v>801</v>
      </c>
      <c r="C18" s="93">
        <v>60</v>
      </c>
      <c r="D18" s="86">
        <v>52</v>
      </c>
    </row>
    <row r="19" spans="1:4" ht="12.75">
      <c r="A19" s="1" t="s">
        <v>33</v>
      </c>
      <c r="B19" s="31">
        <v>786</v>
      </c>
      <c r="C19" s="93" t="s">
        <v>24</v>
      </c>
      <c r="D19" s="86">
        <v>51</v>
      </c>
    </row>
    <row r="20" spans="1:4" ht="12.75">
      <c r="A20" s="1" t="s">
        <v>34</v>
      </c>
      <c r="B20" s="31">
        <v>788</v>
      </c>
      <c r="C20" s="93" t="s">
        <v>24</v>
      </c>
      <c r="D20" s="86">
        <v>53</v>
      </c>
    </row>
    <row r="21" spans="1:4" ht="12.75">
      <c r="A21" s="1" t="s">
        <v>35</v>
      </c>
      <c r="B21" s="31">
        <v>795</v>
      </c>
      <c r="C21" s="93" t="s">
        <v>24</v>
      </c>
      <c r="D21" s="86">
        <v>55</v>
      </c>
    </row>
    <row r="22" spans="1:4" s="6" customFormat="1" ht="12.75">
      <c r="A22" s="7" t="s">
        <v>36</v>
      </c>
      <c r="B22" s="86">
        <v>826</v>
      </c>
      <c r="C22" s="93" t="s">
        <v>24</v>
      </c>
      <c r="D22" s="86">
        <v>56</v>
      </c>
    </row>
    <row r="23" spans="1:4" s="6" customFormat="1" ht="12.75">
      <c r="A23" s="7"/>
      <c r="B23" s="86"/>
      <c r="C23" s="93"/>
      <c r="D23" s="86"/>
    </row>
    <row r="24" spans="1:4" ht="12.75">
      <c r="A24" s="1" t="s">
        <v>37</v>
      </c>
      <c r="B24" s="31">
        <v>862</v>
      </c>
      <c r="C24" s="93" t="s">
        <v>24</v>
      </c>
      <c r="D24" s="86">
        <v>57</v>
      </c>
    </row>
    <row r="25" spans="1:4" ht="12.75">
      <c r="A25" s="1" t="s">
        <v>38</v>
      </c>
      <c r="B25" s="31">
        <v>862</v>
      </c>
      <c r="C25" s="93" t="s">
        <v>24</v>
      </c>
      <c r="D25" s="86">
        <v>58</v>
      </c>
    </row>
    <row r="26" spans="1:4" ht="12.75" customHeight="1">
      <c r="A26" s="3"/>
      <c r="B26" s="22"/>
      <c r="C26" s="172"/>
      <c r="D26" s="23"/>
    </row>
    <row r="27" spans="1:4" ht="12.75" customHeight="1">
      <c r="A27" s="2" t="s">
        <v>285</v>
      </c>
      <c r="C27" s="67"/>
      <c r="D27" s="12"/>
    </row>
    <row r="28" spans="1:3" ht="12.75" customHeight="1">
      <c r="A28" s="2" t="s">
        <v>295</v>
      </c>
      <c r="C28" s="67"/>
    </row>
    <row r="29" ht="12.75" customHeight="1">
      <c r="C29" s="67"/>
    </row>
    <row r="30" ht="12.75" customHeight="1">
      <c r="C30" s="67"/>
    </row>
    <row r="31" ht="12.75" customHeight="1">
      <c r="C31" s="67"/>
    </row>
    <row r="32" ht="12.75" customHeight="1">
      <c r="C32" s="67"/>
    </row>
    <row r="33" ht="12.75" customHeight="1">
      <c r="C33" s="67"/>
    </row>
    <row r="34" ht="12.75" customHeight="1">
      <c r="C34" s="67"/>
    </row>
    <row r="35" ht="12.75" customHeight="1">
      <c r="C35" s="67"/>
    </row>
    <row r="36" ht="12.75" customHeight="1">
      <c r="C36" s="67"/>
    </row>
    <row r="37" ht="12.75" customHeight="1">
      <c r="C37" s="67"/>
    </row>
    <row r="38" ht="12.75" customHeight="1">
      <c r="C38" s="67"/>
    </row>
    <row r="39" ht="12.75" customHeight="1">
      <c r="C39" s="67"/>
    </row>
    <row r="40" ht="12.75" customHeight="1">
      <c r="C40" s="67"/>
    </row>
    <row r="41" ht="12.75" customHeight="1">
      <c r="C41" s="67"/>
    </row>
    <row r="42" ht="12.75" customHeight="1">
      <c r="C42" s="67"/>
    </row>
    <row r="43" ht="12.75" customHeight="1">
      <c r="C43" s="67"/>
    </row>
    <row r="44" ht="12.75" customHeight="1">
      <c r="C44" s="67"/>
    </row>
    <row r="45" ht="12.75" customHeight="1">
      <c r="C45" s="67"/>
    </row>
    <row r="46" ht="12.75" customHeight="1">
      <c r="C46" s="67"/>
    </row>
    <row r="47" ht="12.75" customHeight="1">
      <c r="C47" s="67"/>
    </row>
    <row r="48" ht="12.75" customHeight="1">
      <c r="C48" s="67"/>
    </row>
    <row r="49" ht="12.75" customHeight="1">
      <c r="C49" s="6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pane ySplit="6" topLeftCell="A7" activePane="bottomLeft" state="frozen"/>
      <selection pane="topLeft" activeCell="A5" sqref="A5:A6"/>
      <selection pane="bottomLeft" activeCell="A1" sqref="A1"/>
    </sheetView>
  </sheetViews>
  <sheetFormatPr defaultColWidth="11.421875" defaultRowHeight="12.75"/>
  <cols>
    <col min="1" max="1" width="9.421875" style="2" customWidth="1"/>
    <col min="2" max="2" width="7.57421875" style="2" bestFit="1" customWidth="1"/>
    <col min="3" max="3" width="7.28125" style="2" bestFit="1" customWidth="1"/>
    <col min="4" max="4" width="8.57421875" style="2" bestFit="1" customWidth="1"/>
    <col min="5" max="5" width="7.57421875" style="2" bestFit="1" customWidth="1"/>
    <col min="6" max="6" width="16.421875" style="2" bestFit="1" customWidth="1"/>
    <col min="7" max="7" width="7.7109375" style="2" bestFit="1" customWidth="1"/>
    <col min="8" max="8" width="13.57421875" style="2" customWidth="1"/>
    <col min="9" max="9" width="11.421875" style="2" customWidth="1"/>
    <col min="10" max="10" width="30.57421875" style="2" customWidth="1"/>
    <col min="11" max="16384" width="11.421875" style="2" customWidth="1"/>
  </cols>
  <sheetData>
    <row r="1" ht="12.75">
      <c r="A1" s="2" t="s">
        <v>53</v>
      </c>
    </row>
    <row r="2" ht="12.75">
      <c r="A2" s="129" t="s">
        <v>780</v>
      </c>
    </row>
    <row r="4" spans="2:4" ht="12.75">
      <c r="B4" s="67"/>
      <c r="C4" s="67"/>
      <c r="D4" s="67"/>
    </row>
    <row r="5" spans="1:7" ht="24" customHeight="1">
      <c r="A5" s="384" t="s">
        <v>21</v>
      </c>
      <c r="B5" s="386" t="s">
        <v>659</v>
      </c>
      <c r="C5" s="383"/>
      <c r="D5" s="383"/>
      <c r="E5" s="383" t="s">
        <v>47</v>
      </c>
      <c r="F5" s="383"/>
      <c r="G5" s="39" t="s">
        <v>52</v>
      </c>
    </row>
    <row r="6" spans="1:7" s="6" customFormat="1" ht="12.75">
      <c r="A6" s="384"/>
      <c r="B6" s="85" t="s">
        <v>23</v>
      </c>
      <c r="C6" s="85" t="s">
        <v>304</v>
      </c>
      <c r="D6" s="85" t="s">
        <v>305</v>
      </c>
      <c r="E6" s="77" t="s">
        <v>23</v>
      </c>
      <c r="F6" s="77" t="s">
        <v>54</v>
      </c>
      <c r="G6" s="39" t="s">
        <v>676</v>
      </c>
    </row>
    <row r="7" spans="1:7" ht="12.75">
      <c r="A7" s="1" t="s">
        <v>39</v>
      </c>
      <c r="B7" s="90">
        <v>792</v>
      </c>
      <c r="C7" s="90">
        <v>387</v>
      </c>
      <c r="D7" s="90">
        <v>405</v>
      </c>
      <c r="E7" s="31">
        <v>66</v>
      </c>
      <c r="F7" s="87">
        <v>56.4</v>
      </c>
      <c r="G7" s="31">
        <v>59</v>
      </c>
    </row>
    <row r="8" spans="1:7" ht="12.75">
      <c r="A8" s="1" t="s">
        <v>40</v>
      </c>
      <c r="B8" s="90">
        <v>812</v>
      </c>
      <c r="C8" s="90">
        <v>385</v>
      </c>
      <c r="D8" s="90">
        <v>427</v>
      </c>
      <c r="E8" s="31">
        <v>62</v>
      </c>
      <c r="F8" s="87">
        <v>52.5</v>
      </c>
      <c r="G8" s="31">
        <v>56</v>
      </c>
    </row>
    <row r="9" spans="1:7" ht="12.75">
      <c r="A9" s="1" t="s">
        <v>41</v>
      </c>
      <c r="B9" s="90">
        <v>790</v>
      </c>
      <c r="C9" s="90">
        <v>368</v>
      </c>
      <c r="D9" s="90">
        <v>422</v>
      </c>
      <c r="E9" s="31">
        <v>88</v>
      </c>
      <c r="F9" s="87">
        <v>59.4</v>
      </c>
      <c r="G9" s="31">
        <v>53</v>
      </c>
    </row>
    <row r="10" spans="1:7" ht="12.75">
      <c r="A10" s="1" t="s">
        <v>42</v>
      </c>
      <c r="B10" s="90">
        <v>770</v>
      </c>
      <c r="C10" s="90">
        <v>393</v>
      </c>
      <c r="D10" s="90">
        <v>377</v>
      </c>
      <c r="E10" s="31">
        <v>83</v>
      </c>
      <c r="F10" s="87">
        <v>58.9</v>
      </c>
      <c r="G10" s="31">
        <v>51</v>
      </c>
    </row>
    <row r="11" spans="1:7" ht="12.75">
      <c r="A11" s="1" t="s">
        <v>43</v>
      </c>
      <c r="B11" s="90">
        <v>758</v>
      </c>
      <c r="C11" s="90">
        <v>406</v>
      </c>
      <c r="D11" s="90">
        <v>352</v>
      </c>
      <c r="E11" s="31">
        <v>80</v>
      </c>
      <c r="F11" s="87">
        <v>57.5</v>
      </c>
      <c r="G11" s="31">
        <v>51</v>
      </c>
    </row>
    <row r="12" spans="1:7" ht="12.75">
      <c r="A12" s="1" t="s">
        <v>273</v>
      </c>
      <c r="B12" s="90">
        <v>711</v>
      </c>
      <c r="C12" s="90">
        <v>371</v>
      </c>
      <c r="D12" s="90">
        <v>340</v>
      </c>
      <c r="E12" s="31">
        <v>79</v>
      </c>
      <c r="F12" s="87">
        <v>56.7</v>
      </c>
      <c r="G12" s="31">
        <v>49</v>
      </c>
    </row>
    <row r="13" spans="1:7" ht="12.75">
      <c r="A13" s="1" t="s">
        <v>316</v>
      </c>
      <c r="B13" s="90">
        <v>694</v>
      </c>
      <c r="C13" s="90">
        <v>351</v>
      </c>
      <c r="D13" s="90">
        <v>343</v>
      </c>
      <c r="E13" s="31">
        <v>82</v>
      </c>
      <c r="F13" s="87">
        <v>58.3</v>
      </c>
      <c r="G13" s="31">
        <v>48</v>
      </c>
    </row>
    <row r="14" spans="1:7" s="6" customFormat="1" ht="12.75">
      <c r="A14" s="7" t="s">
        <v>489</v>
      </c>
      <c r="B14" s="93">
        <v>727</v>
      </c>
      <c r="C14" s="93">
        <v>371</v>
      </c>
      <c r="D14" s="93">
        <v>356</v>
      </c>
      <c r="E14" s="86">
        <v>80</v>
      </c>
      <c r="F14" s="88">
        <v>59.4</v>
      </c>
      <c r="G14" s="86">
        <v>48</v>
      </c>
    </row>
    <row r="15" spans="1:7" ht="12.75">
      <c r="A15" s="123" t="s">
        <v>513</v>
      </c>
      <c r="B15" s="90">
        <v>704</v>
      </c>
      <c r="C15" s="90">
        <v>360</v>
      </c>
      <c r="D15" s="90">
        <v>344</v>
      </c>
      <c r="E15" s="31">
        <v>77</v>
      </c>
      <c r="F15" s="87">
        <v>58</v>
      </c>
      <c r="G15" s="31">
        <v>46</v>
      </c>
    </row>
    <row r="16" spans="1:7" ht="12.75">
      <c r="A16" s="123" t="s">
        <v>593</v>
      </c>
      <c r="B16" s="90">
        <v>724</v>
      </c>
      <c r="C16" s="90">
        <v>371</v>
      </c>
      <c r="D16" s="90">
        <v>353</v>
      </c>
      <c r="E16" s="31">
        <v>69</v>
      </c>
      <c r="F16" s="87">
        <v>53.9</v>
      </c>
      <c r="G16" s="31">
        <v>44</v>
      </c>
    </row>
    <row r="17" spans="1:7" ht="12.75">
      <c r="A17" s="39" t="s">
        <v>633</v>
      </c>
      <c r="B17" s="90">
        <v>698</v>
      </c>
      <c r="C17" s="90">
        <v>362</v>
      </c>
      <c r="D17" s="90">
        <v>336</v>
      </c>
      <c r="E17" s="31">
        <v>89</v>
      </c>
      <c r="F17" s="87">
        <v>61.6</v>
      </c>
      <c r="G17" s="31">
        <v>42</v>
      </c>
    </row>
    <row r="18" spans="1:7" ht="12.75">
      <c r="A18" s="39" t="s">
        <v>649</v>
      </c>
      <c r="B18" s="90">
        <v>714</v>
      </c>
      <c r="C18" s="90">
        <v>391</v>
      </c>
      <c r="D18" s="90">
        <v>323</v>
      </c>
      <c r="E18" s="31" t="s">
        <v>24</v>
      </c>
      <c r="F18" s="87" t="s">
        <v>24</v>
      </c>
      <c r="G18" s="31" t="s">
        <v>24</v>
      </c>
    </row>
    <row r="19" spans="1:7" ht="12.75">
      <c r="A19" s="39" t="s">
        <v>678</v>
      </c>
      <c r="B19" s="90">
        <v>760</v>
      </c>
      <c r="C19" s="90">
        <v>414</v>
      </c>
      <c r="D19" s="90">
        <v>346</v>
      </c>
      <c r="E19" s="31" t="s">
        <v>24</v>
      </c>
      <c r="F19" s="87" t="s">
        <v>24</v>
      </c>
      <c r="G19" s="31" t="s">
        <v>24</v>
      </c>
    </row>
    <row r="20" spans="1:7" ht="12.75">
      <c r="A20" s="39" t="s">
        <v>688</v>
      </c>
      <c r="B20" s="90">
        <v>742</v>
      </c>
      <c r="C20" s="90">
        <v>389</v>
      </c>
      <c r="D20" s="90">
        <v>353</v>
      </c>
      <c r="E20" s="31" t="s">
        <v>24</v>
      </c>
      <c r="F20" s="87" t="s">
        <v>24</v>
      </c>
      <c r="G20" s="31" t="s">
        <v>24</v>
      </c>
    </row>
    <row r="21" spans="1:7" ht="12.75">
      <c r="A21" s="39" t="s">
        <v>738</v>
      </c>
      <c r="B21" s="90">
        <v>727</v>
      </c>
      <c r="C21" s="90">
        <v>359</v>
      </c>
      <c r="D21" s="90">
        <v>368</v>
      </c>
      <c r="E21" s="363" t="s">
        <v>24</v>
      </c>
      <c r="F21" s="364" t="s">
        <v>24</v>
      </c>
      <c r="G21" s="363" t="s">
        <v>24</v>
      </c>
    </row>
    <row r="22" spans="1:7" ht="12.75" customHeight="1">
      <c r="A22" s="3"/>
      <c r="B22" s="39"/>
      <c r="C22" s="39"/>
      <c r="D22" s="39"/>
      <c r="E22" s="39"/>
      <c r="F22" s="39"/>
      <c r="G22" s="39"/>
    </row>
    <row r="23" spans="1:7" ht="12.75" customHeight="1">
      <c r="A23" s="2" t="s">
        <v>285</v>
      </c>
      <c r="B23" s="67"/>
      <c r="C23" s="67"/>
      <c r="D23" s="67"/>
      <c r="G23" s="12"/>
    </row>
    <row r="24" spans="1:4" ht="12.75" customHeight="1">
      <c r="A24" s="2" t="s">
        <v>293</v>
      </c>
      <c r="B24" s="67"/>
      <c r="C24" s="67"/>
      <c r="D24" s="67"/>
    </row>
    <row r="25" spans="2:4" ht="12.75" customHeight="1">
      <c r="B25" s="67"/>
      <c r="C25" s="67"/>
      <c r="D25" s="67"/>
    </row>
    <row r="26" spans="1:4" ht="12.75" customHeight="1">
      <c r="A26" s="5" t="s">
        <v>6</v>
      </c>
      <c r="B26" s="67"/>
      <c r="C26" s="67"/>
      <c r="D26" s="67"/>
    </row>
    <row r="27" spans="1:7" ht="58.5" customHeight="1">
      <c r="A27" s="387" t="s">
        <v>675</v>
      </c>
      <c r="B27" s="387"/>
      <c r="C27" s="387"/>
      <c r="D27" s="387"/>
      <c r="E27" s="387"/>
      <c r="F27" s="387"/>
      <c r="G27" s="387"/>
    </row>
    <row r="28" spans="2:4" ht="12.75">
      <c r="B28" s="67"/>
      <c r="C28" s="67"/>
      <c r="D28" s="67"/>
    </row>
    <row r="29" spans="2:4" ht="12.75">
      <c r="B29" s="67"/>
      <c r="C29" s="67"/>
      <c r="D29" s="67"/>
    </row>
    <row r="30" spans="2:4" ht="12.75">
      <c r="B30" s="67"/>
      <c r="C30" s="67"/>
      <c r="D30" s="67"/>
    </row>
    <row r="31" spans="2:4" ht="12.75">
      <c r="B31" s="67"/>
      <c r="C31" s="67"/>
      <c r="D31" s="67"/>
    </row>
    <row r="32" spans="2:4" ht="12.75">
      <c r="B32" s="67"/>
      <c r="C32" s="67"/>
      <c r="D32" s="67"/>
    </row>
    <row r="33" spans="2:4" ht="12.75">
      <c r="B33" s="67"/>
      <c r="C33" s="67"/>
      <c r="D33" s="67"/>
    </row>
    <row r="34" spans="2:4" ht="12.75">
      <c r="B34" s="368"/>
      <c r="C34" s="368"/>
      <c r="D34" s="67"/>
    </row>
    <row r="35" spans="2:4" ht="12.75">
      <c r="B35" s="67"/>
      <c r="C35" s="67"/>
      <c r="D35" s="67"/>
    </row>
    <row r="36" spans="2:4" ht="12.75">
      <c r="B36" s="67"/>
      <c r="C36" s="67"/>
      <c r="D36" s="67"/>
    </row>
    <row r="37" spans="2:4" ht="12.75">
      <c r="B37" s="67"/>
      <c r="C37" s="67"/>
      <c r="D37" s="67"/>
    </row>
    <row r="38" spans="2:4" ht="12.75">
      <c r="B38" s="67"/>
      <c r="C38" s="67"/>
      <c r="D38" s="67"/>
    </row>
    <row r="39" spans="2:4" ht="12.75">
      <c r="B39" s="67"/>
      <c r="C39" s="67"/>
      <c r="D39" s="67"/>
    </row>
    <row r="40" spans="2:4" ht="12.75">
      <c r="B40" s="67"/>
      <c r="C40" s="67"/>
      <c r="D40" s="67"/>
    </row>
    <row r="41" spans="2:4" ht="12.75">
      <c r="B41" s="67"/>
      <c r="C41" s="67"/>
      <c r="D41" s="67"/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spans="2:4" ht="12.75">
      <c r="B44" s="67"/>
      <c r="C44" s="67"/>
      <c r="D44" s="67"/>
    </row>
    <row r="45" spans="2:4" ht="12.75">
      <c r="B45" s="67"/>
      <c r="C45" s="67"/>
      <c r="D45" s="67"/>
    </row>
    <row r="46" spans="2:4" ht="12.75">
      <c r="B46" s="67"/>
      <c r="C46" s="67"/>
      <c r="D46" s="67"/>
    </row>
    <row r="47" spans="2:4" ht="12.75">
      <c r="B47" s="67"/>
      <c r="C47" s="67"/>
      <c r="D47" s="67"/>
    </row>
    <row r="48" spans="2:4" ht="12.75">
      <c r="B48" s="67"/>
      <c r="C48" s="67"/>
      <c r="D48" s="67"/>
    </row>
    <row r="49" spans="2:4" ht="12.75">
      <c r="B49" s="67"/>
      <c r="C49" s="67"/>
      <c r="D49" s="67"/>
    </row>
    <row r="50" spans="2:4" ht="12.75">
      <c r="B50" s="67"/>
      <c r="C50" s="67"/>
      <c r="D50" s="67"/>
    </row>
    <row r="51" spans="2:4" ht="12.75">
      <c r="B51" s="67"/>
      <c r="C51" s="67"/>
      <c r="D51" s="67"/>
    </row>
    <row r="52" spans="2:4" ht="12.75">
      <c r="B52" s="67"/>
      <c r="C52" s="67"/>
      <c r="D52" s="67"/>
    </row>
  </sheetData>
  <sheetProtection/>
  <mergeCells count="4">
    <mergeCell ref="E5:F5"/>
    <mergeCell ref="B5:D5"/>
    <mergeCell ref="A5:A6"/>
    <mergeCell ref="A27:G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2014-02-14T13:45:27Z</dcterms:created>
  <dcterms:modified xsi:type="dcterms:W3CDTF">2019-02-07T15:53:37Z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